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 activeTab="4"/>
  </bookViews>
  <sheets>
    <sheet name="Selected mode" sheetId="3" r:id="rId1"/>
    <sheet name="T0cm correction" sheetId="4" r:id="rId2"/>
    <sheet name="T10cm correction" sheetId="5" r:id="rId3"/>
    <sheet name="CO2 exchange calculation" sheetId="6" r:id="rId4"/>
    <sheet name="RCP4.5" sheetId="1" r:id="rId5"/>
  </sheets>
  <definedNames>
    <definedName name="_xlnm._FilterDatabase" localSheetId="1" hidden="1">'T0cm correction'!$A$1:$H$1141</definedName>
  </definedNames>
  <calcPr calcId="125725"/>
</workbook>
</file>

<file path=xl/calcChain.xml><?xml version="1.0" encoding="utf-8"?>
<calcChain xmlns="http://schemas.openxmlformats.org/spreadsheetml/2006/main">
  <c r="U1142" i="6"/>
  <c r="U1141"/>
  <c r="V1141" s="1"/>
  <c r="U1140"/>
  <c r="V1140" s="1"/>
  <c r="U1139"/>
  <c r="V1139" s="1"/>
  <c r="U1138"/>
  <c r="V1137"/>
  <c r="U1137"/>
  <c r="U1136"/>
  <c r="V1136" s="1"/>
  <c r="V1135"/>
  <c r="U1135"/>
  <c r="U1134"/>
  <c r="U1133"/>
  <c r="V1133" s="1"/>
  <c r="U1132"/>
  <c r="V1132" s="1"/>
  <c r="U1131"/>
  <c r="U1130"/>
  <c r="U1129"/>
  <c r="U1128"/>
  <c r="W1127"/>
  <c r="X1127" s="1"/>
  <c r="U1127"/>
  <c r="V1127" s="1"/>
  <c r="U1126"/>
  <c r="U1125"/>
  <c r="U1124"/>
  <c r="U1123"/>
  <c r="V1123" s="1"/>
  <c r="U1122"/>
  <c r="U1121"/>
  <c r="U1120"/>
  <c r="U1119"/>
  <c r="V1119" s="1"/>
  <c r="W1119" s="1"/>
  <c r="U1118"/>
  <c r="V1118" s="1"/>
  <c r="W1118" s="1"/>
  <c r="X1118" s="1"/>
  <c r="U1117"/>
  <c r="V1117" s="1"/>
  <c r="W1117" s="1"/>
  <c r="X1117" s="1"/>
  <c r="U1116"/>
  <c r="V1116" s="1"/>
  <c r="U1115"/>
  <c r="V1115" s="1"/>
  <c r="W1115" s="1"/>
  <c r="X1115" s="1"/>
  <c r="U1114"/>
  <c r="U1113"/>
  <c r="V1113" s="1"/>
  <c r="W1113" s="1"/>
  <c r="X1113" s="1"/>
  <c r="U1112"/>
  <c r="V1112" s="1"/>
  <c r="W1112" s="1"/>
  <c r="X1112" s="1"/>
  <c r="U1111"/>
  <c r="V1111" s="1"/>
  <c r="W1111" s="1"/>
  <c r="X1111" s="1"/>
  <c r="W1110"/>
  <c r="X1110" s="1"/>
  <c r="U1110"/>
  <c r="V1110" s="1"/>
  <c r="U1109"/>
  <c r="V1109" s="1"/>
  <c r="W1109" s="1"/>
  <c r="X1109" s="1"/>
  <c r="U1108"/>
  <c r="V1108" s="1"/>
  <c r="U1107"/>
  <c r="U1106"/>
  <c r="V1106" s="1"/>
  <c r="W1106" s="1"/>
  <c r="X1106" s="1"/>
  <c r="U1105"/>
  <c r="V1105" s="1"/>
  <c r="U1104"/>
  <c r="U1103"/>
  <c r="U1102"/>
  <c r="V1102" s="1"/>
  <c r="W1102" s="1"/>
  <c r="X1102" s="1"/>
  <c r="U1101"/>
  <c r="V1101" s="1"/>
  <c r="U1100"/>
  <c r="U1099"/>
  <c r="U1098"/>
  <c r="V1098" s="1"/>
  <c r="W1098" s="1"/>
  <c r="X1098" s="1"/>
  <c r="U1097"/>
  <c r="V1097" s="1"/>
  <c r="U1096"/>
  <c r="U1095"/>
  <c r="U1094"/>
  <c r="U1093"/>
  <c r="U1092"/>
  <c r="V1092" s="1"/>
  <c r="U1091"/>
  <c r="U1090"/>
  <c r="U1089"/>
  <c r="U1088"/>
  <c r="V1088" s="1"/>
  <c r="U1087"/>
  <c r="U1086"/>
  <c r="U1085"/>
  <c r="V1084"/>
  <c r="U1084"/>
  <c r="U1083"/>
  <c r="W1082"/>
  <c r="X1082" s="1"/>
  <c r="U1082"/>
  <c r="V1082" s="1"/>
  <c r="U1081"/>
  <c r="V1081" s="1"/>
  <c r="U1080"/>
  <c r="V1080" s="1"/>
  <c r="U1079"/>
  <c r="U1078"/>
  <c r="V1078" s="1"/>
  <c r="U1077"/>
  <c r="V1077" s="1"/>
  <c r="W1076"/>
  <c r="X1076" s="1"/>
  <c r="U1076"/>
  <c r="V1076" s="1"/>
  <c r="U1075"/>
  <c r="W1074"/>
  <c r="X1074" s="1"/>
  <c r="U1074"/>
  <c r="V1074" s="1"/>
  <c r="U1073"/>
  <c r="V1073" s="1"/>
  <c r="U1072"/>
  <c r="V1072" s="1"/>
  <c r="U1071"/>
  <c r="U1070"/>
  <c r="V1070" s="1"/>
  <c r="U1069"/>
  <c r="V1069" s="1"/>
  <c r="W1069" s="1"/>
  <c r="X1069" s="1"/>
  <c r="V1068"/>
  <c r="W1068" s="1"/>
  <c r="X1068" s="1"/>
  <c r="U1068"/>
  <c r="U1067"/>
  <c r="U1066"/>
  <c r="V1066" s="1"/>
  <c r="U1065"/>
  <c r="V1065" s="1"/>
  <c r="W1065" s="1"/>
  <c r="X1065" s="1"/>
  <c r="V1064"/>
  <c r="W1064" s="1"/>
  <c r="X1064" s="1"/>
  <c r="U1064"/>
  <c r="U1063"/>
  <c r="U1062"/>
  <c r="V1062" s="1"/>
  <c r="U1061"/>
  <c r="V1061" s="1"/>
  <c r="W1061" s="1"/>
  <c r="X1061" s="1"/>
  <c r="U1060"/>
  <c r="V1060" s="1"/>
  <c r="W1060" s="1"/>
  <c r="X1060" s="1"/>
  <c r="U1059"/>
  <c r="V1059" s="1"/>
  <c r="W1058"/>
  <c r="X1058" s="1"/>
  <c r="U1058"/>
  <c r="V1058" s="1"/>
  <c r="U1057"/>
  <c r="U1056"/>
  <c r="V1056" s="1"/>
  <c r="W1056" s="1"/>
  <c r="X1056" s="1"/>
  <c r="U1055"/>
  <c r="V1055" s="1"/>
  <c r="U1054"/>
  <c r="V1054" s="1"/>
  <c r="U1053"/>
  <c r="V1053" s="1"/>
  <c r="W1053" s="1"/>
  <c r="X1053" s="1"/>
  <c r="U1052"/>
  <c r="V1052" s="1"/>
  <c r="U1051"/>
  <c r="V1051" s="1"/>
  <c r="U1050"/>
  <c r="V1050" s="1"/>
  <c r="W1049"/>
  <c r="X1049" s="1"/>
  <c r="U1049"/>
  <c r="V1049" s="1"/>
  <c r="U1048"/>
  <c r="V1048" s="1"/>
  <c r="W1048" s="1"/>
  <c r="X1048" s="1"/>
  <c r="U1047"/>
  <c r="V1047" s="1"/>
  <c r="U1046"/>
  <c r="U1045"/>
  <c r="U1044"/>
  <c r="U1043"/>
  <c r="V1043" s="1"/>
  <c r="U1042"/>
  <c r="U1041"/>
  <c r="U1040"/>
  <c r="U1039"/>
  <c r="V1039" s="1"/>
  <c r="U1038"/>
  <c r="U1037"/>
  <c r="U1036"/>
  <c r="U1035"/>
  <c r="U1034"/>
  <c r="U1033"/>
  <c r="V1033" s="1"/>
  <c r="U1032"/>
  <c r="U1031"/>
  <c r="U1030"/>
  <c r="U1029"/>
  <c r="U1028"/>
  <c r="U1027"/>
  <c r="U1026"/>
  <c r="U1025"/>
  <c r="V1025" s="1"/>
  <c r="U1024"/>
  <c r="V1023"/>
  <c r="W1023" s="1"/>
  <c r="X1023" s="1"/>
  <c r="U1023"/>
  <c r="U1022"/>
  <c r="V1022" s="1"/>
  <c r="W1022" s="1"/>
  <c r="X1022" s="1"/>
  <c r="V1021"/>
  <c r="W1021" s="1"/>
  <c r="X1021" s="1"/>
  <c r="U1021"/>
  <c r="U1020"/>
  <c r="V1020" s="1"/>
  <c r="W1020" s="1"/>
  <c r="X1020" s="1"/>
  <c r="V1019"/>
  <c r="W1019" s="1"/>
  <c r="X1019" s="1"/>
  <c r="U1019"/>
  <c r="U1018"/>
  <c r="V1018" s="1"/>
  <c r="W1018" s="1"/>
  <c r="X1018" s="1"/>
  <c r="V1017"/>
  <c r="W1017" s="1"/>
  <c r="X1017" s="1"/>
  <c r="U1017"/>
  <c r="U1016"/>
  <c r="V1016" s="1"/>
  <c r="W1016" s="1"/>
  <c r="X1016" s="1"/>
  <c r="V1015"/>
  <c r="W1015" s="1"/>
  <c r="X1015" s="1"/>
  <c r="U1015"/>
  <c r="U1014"/>
  <c r="V1014" s="1"/>
  <c r="W1014" s="1"/>
  <c r="X1014" s="1"/>
  <c r="V1013"/>
  <c r="W1013" s="1"/>
  <c r="X1013" s="1"/>
  <c r="U1013"/>
  <c r="U1012"/>
  <c r="V1012" s="1"/>
  <c r="W1012" s="1"/>
  <c r="X1012" s="1"/>
  <c r="U1011"/>
  <c r="V1011" s="1"/>
  <c r="U1010"/>
  <c r="U1009"/>
  <c r="U1008"/>
  <c r="V1008" s="1"/>
  <c r="W1008" s="1"/>
  <c r="X1008" s="1"/>
  <c r="W1007"/>
  <c r="X1007" s="1"/>
  <c r="U1007"/>
  <c r="V1007" s="1"/>
  <c r="U1006"/>
  <c r="U1005"/>
  <c r="V1004"/>
  <c r="W1004" s="1"/>
  <c r="X1004" s="1"/>
  <c r="U1004"/>
  <c r="U1003"/>
  <c r="V1003" s="1"/>
  <c r="U1002"/>
  <c r="U1001"/>
  <c r="U1000"/>
  <c r="V1000" s="1"/>
  <c r="W1000" s="1"/>
  <c r="X1000" s="1"/>
  <c r="U999"/>
  <c r="U998"/>
  <c r="V998" s="1"/>
  <c r="U997"/>
  <c r="V997" s="1"/>
  <c r="U996"/>
  <c r="V996" s="1"/>
  <c r="U995"/>
  <c r="V994"/>
  <c r="U994"/>
  <c r="U993"/>
  <c r="V993" s="1"/>
  <c r="U992"/>
  <c r="V992" s="1"/>
  <c r="U991"/>
  <c r="U990"/>
  <c r="V990" s="1"/>
  <c r="U989"/>
  <c r="V989" s="1"/>
  <c r="U988"/>
  <c r="V988" s="1"/>
  <c r="U987"/>
  <c r="V987" s="1"/>
  <c r="U986"/>
  <c r="U985"/>
  <c r="U984"/>
  <c r="U983"/>
  <c r="V983" s="1"/>
  <c r="U982"/>
  <c r="U981"/>
  <c r="U980"/>
  <c r="U979"/>
  <c r="V979" s="1"/>
  <c r="U978"/>
  <c r="U977"/>
  <c r="U976"/>
  <c r="U975"/>
  <c r="V975" s="1"/>
  <c r="W975" s="1"/>
  <c r="U974"/>
  <c r="V974" s="1"/>
  <c r="W974" s="1"/>
  <c r="X974" s="1"/>
  <c r="U973"/>
  <c r="V973" s="1"/>
  <c r="W973" s="1"/>
  <c r="X973" s="1"/>
  <c r="X972"/>
  <c r="U972"/>
  <c r="V972" s="1"/>
  <c r="W972" s="1"/>
  <c r="U971"/>
  <c r="V971" s="1"/>
  <c r="W971" s="1"/>
  <c r="X971" s="1"/>
  <c r="U970"/>
  <c r="V970" s="1"/>
  <c r="W970" s="1"/>
  <c r="X970" s="1"/>
  <c r="V969"/>
  <c r="W969" s="1"/>
  <c r="X969" s="1"/>
  <c r="U969"/>
  <c r="U968"/>
  <c r="V968" s="1"/>
  <c r="W968" s="1"/>
  <c r="X968" s="1"/>
  <c r="U967"/>
  <c r="V967" s="1"/>
  <c r="W967" s="1"/>
  <c r="X967" s="1"/>
  <c r="V966"/>
  <c r="W966" s="1"/>
  <c r="X966" s="1"/>
  <c r="U966"/>
  <c r="U965"/>
  <c r="V965" s="1"/>
  <c r="W965" s="1"/>
  <c r="X965" s="1"/>
  <c r="U964"/>
  <c r="V964" s="1"/>
  <c r="W964" s="1"/>
  <c r="X964" s="1"/>
  <c r="U963"/>
  <c r="V963" s="1"/>
  <c r="W963" s="1"/>
  <c r="U962"/>
  <c r="V962" s="1"/>
  <c r="U961"/>
  <c r="U960"/>
  <c r="U959"/>
  <c r="V959" s="1"/>
  <c r="W959" s="1"/>
  <c r="X959" s="1"/>
  <c r="U958"/>
  <c r="U957"/>
  <c r="U956"/>
  <c r="U955"/>
  <c r="V955" s="1"/>
  <c r="W955" s="1"/>
  <c r="X955" s="1"/>
  <c r="U954"/>
  <c r="V954" s="1"/>
  <c r="U953"/>
  <c r="U952"/>
  <c r="U951"/>
  <c r="U950"/>
  <c r="U949"/>
  <c r="V949" s="1"/>
  <c r="U948"/>
  <c r="U947"/>
  <c r="U946"/>
  <c r="U945"/>
  <c r="V945" s="1"/>
  <c r="U944"/>
  <c r="U943"/>
  <c r="U942"/>
  <c r="U941"/>
  <c r="V941" s="1"/>
  <c r="U940"/>
  <c r="U939"/>
  <c r="V939" s="1"/>
  <c r="U938"/>
  <c r="U937"/>
  <c r="V937" s="1"/>
  <c r="U936"/>
  <c r="U935"/>
  <c r="V935" s="1"/>
  <c r="U934"/>
  <c r="U933"/>
  <c r="V933" s="1"/>
  <c r="U932"/>
  <c r="U931"/>
  <c r="V931" s="1"/>
  <c r="U930"/>
  <c r="U929"/>
  <c r="V929" s="1"/>
  <c r="U928"/>
  <c r="U927"/>
  <c r="V927" s="1"/>
  <c r="W927" s="1"/>
  <c r="U926"/>
  <c r="V926" s="1"/>
  <c r="W926" s="1"/>
  <c r="X926" s="1"/>
  <c r="V925"/>
  <c r="U925"/>
  <c r="U924"/>
  <c r="V924" s="1"/>
  <c r="W924" s="1"/>
  <c r="X924" s="1"/>
  <c r="U923"/>
  <c r="U922"/>
  <c r="V922" s="1"/>
  <c r="W922" s="1"/>
  <c r="X922" s="1"/>
  <c r="V921"/>
  <c r="W921" s="1"/>
  <c r="X921" s="1"/>
  <c r="U921"/>
  <c r="U920"/>
  <c r="V920" s="1"/>
  <c r="W920" s="1"/>
  <c r="X920" s="1"/>
  <c r="U919"/>
  <c r="V919" s="1"/>
  <c r="W919" s="1"/>
  <c r="X919" s="1"/>
  <c r="U918"/>
  <c r="V918" s="1"/>
  <c r="W918" s="1"/>
  <c r="X918" s="1"/>
  <c r="U917"/>
  <c r="V917" s="1"/>
  <c r="V916"/>
  <c r="W916" s="1"/>
  <c r="X916" s="1"/>
  <c r="U916"/>
  <c r="U915"/>
  <c r="V915" s="1"/>
  <c r="U914"/>
  <c r="V914" s="1"/>
  <c r="U913"/>
  <c r="V913" s="1"/>
  <c r="W913" s="1"/>
  <c r="X913" s="1"/>
  <c r="U912"/>
  <c r="V912" s="1"/>
  <c r="U911"/>
  <c r="U910"/>
  <c r="V910" s="1"/>
  <c r="V909"/>
  <c r="U909"/>
  <c r="U908"/>
  <c r="V908" s="1"/>
  <c r="W907"/>
  <c r="X907" s="1"/>
  <c r="U907"/>
  <c r="V907" s="1"/>
  <c r="U906"/>
  <c r="U905"/>
  <c r="V905" s="1"/>
  <c r="W905" s="1"/>
  <c r="X905" s="1"/>
  <c r="U904"/>
  <c r="V904" s="1"/>
  <c r="U903"/>
  <c r="V903" s="1"/>
  <c r="U902"/>
  <c r="V902" s="1"/>
  <c r="U901"/>
  <c r="U900"/>
  <c r="V900" s="1"/>
  <c r="V899"/>
  <c r="U899"/>
  <c r="U898"/>
  <c r="V898" s="1"/>
  <c r="U897"/>
  <c r="U896"/>
  <c r="V896" s="1"/>
  <c r="U895"/>
  <c r="V895" s="1"/>
  <c r="U894"/>
  <c r="V894" s="1"/>
  <c r="U893"/>
  <c r="V892"/>
  <c r="U892"/>
  <c r="U891"/>
  <c r="U890"/>
  <c r="U889"/>
  <c r="U888"/>
  <c r="U887"/>
  <c r="W886"/>
  <c r="X886" s="1"/>
  <c r="U886"/>
  <c r="V886" s="1"/>
  <c r="U885"/>
  <c r="U884"/>
  <c r="U883"/>
  <c r="U882"/>
  <c r="V882" s="1"/>
  <c r="U881"/>
  <c r="U880"/>
  <c r="U879"/>
  <c r="V879" s="1"/>
  <c r="W879" s="1"/>
  <c r="X879" s="1"/>
  <c r="V878"/>
  <c r="W878" s="1"/>
  <c r="X878" s="1"/>
  <c r="U878"/>
  <c r="U877"/>
  <c r="V877" s="1"/>
  <c r="W877" s="1"/>
  <c r="X877" s="1"/>
  <c r="U876"/>
  <c r="V876" s="1"/>
  <c r="W876" s="1"/>
  <c r="X876" s="1"/>
  <c r="U875"/>
  <c r="V875" s="1"/>
  <c r="W875" s="1"/>
  <c r="X875" s="1"/>
  <c r="U874"/>
  <c r="V874" s="1"/>
  <c r="W874" s="1"/>
  <c r="X874" s="1"/>
  <c r="U873"/>
  <c r="V873" s="1"/>
  <c r="W873" s="1"/>
  <c r="X873" s="1"/>
  <c r="U872"/>
  <c r="V872" s="1"/>
  <c r="W872" s="1"/>
  <c r="X872" s="1"/>
  <c r="U871"/>
  <c r="V871" s="1"/>
  <c r="W871" s="1"/>
  <c r="X871" s="1"/>
  <c r="U870"/>
  <c r="V870" s="1"/>
  <c r="W870" s="1"/>
  <c r="X870" s="1"/>
  <c r="U869"/>
  <c r="V869" s="1"/>
  <c r="W869" s="1"/>
  <c r="X869" s="1"/>
  <c r="U868"/>
  <c r="V868" s="1"/>
  <c r="W868" s="1"/>
  <c r="X868" s="1"/>
  <c r="U867"/>
  <c r="U866"/>
  <c r="U865"/>
  <c r="V865" s="1"/>
  <c r="W865" s="1"/>
  <c r="X865" s="1"/>
  <c r="U864"/>
  <c r="V864" s="1"/>
  <c r="U863"/>
  <c r="U862"/>
  <c r="U861"/>
  <c r="V861" s="1"/>
  <c r="W861" s="1"/>
  <c r="X861" s="1"/>
  <c r="U860"/>
  <c r="V860" s="1"/>
  <c r="U859"/>
  <c r="U858"/>
  <c r="U857"/>
  <c r="V857" s="1"/>
  <c r="W857" s="1"/>
  <c r="X857" s="1"/>
  <c r="U856"/>
  <c r="V856" s="1"/>
  <c r="U855"/>
  <c r="V855" s="1"/>
  <c r="V854"/>
  <c r="U854"/>
  <c r="U853"/>
  <c r="V853" s="1"/>
  <c r="U852"/>
  <c r="U851"/>
  <c r="V851" s="1"/>
  <c r="U850"/>
  <c r="V850" s="1"/>
  <c r="U849"/>
  <c r="V849" s="1"/>
  <c r="U848"/>
  <c r="V847"/>
  <c r="U847"/>
  <c r="U846"/>
  <c r="V846" s="1"/>
  <c r="V845"/>
  <c r="U845"/>
  <c r="U844"/>
  <c r="U843"/>
  <c r="U842"/>
  <c r="U841"/>
  <c r="U840"/>
  <c r="V840" s="1"/>
  <c r="U839"/>
  <c r="U838"/>
  <c r="U837"/>
  <c r="U836"/>
  <c r="V836" s="1"/>
  <c r="U835"/>
  <c r="U834"/>
  <c r="U833"/>
  <c r="U832"/>
  <c r="U831"/>
  <c r="V831" s="1"/>
  <c r="W831" s="1"/>
  <c r="X831" s="1"/>
  <c r="U830"/>
  <c r="V830" s="1"/>
  <c r="W830" s="1"/>
  <c r="X830" s="1"/>
  <c r="U829"/>
  <c r="V829" s="1"/>
  <c r="W829" s="1"/>
  <c r="X829" s="1"/>
  <c r="U828"/>
  <c r="V828" s="1"/>
  <c r="W828" s="1"/>
  <c r="X828" s="1"/>
  <c r="U827"/>
  <c r="V827" s="1"/>
  <c r="W827" s="1"/>
  <c r="X827" s="1"/>
  <c r="U826"/>
  <c r="V826" s="1"/>
  <c r="W826" s="1"/>
  <c r="X826" s="1"/>
  <c r="V825"/>
  <c r="W825" s="1"/>
  <c r="X825" s="1"/>
  <c r="U825"/>
  <c r="U824"/>
  <c r="V824" s="1"/>
  <c r="W824" s="1"/>
  <c r="X824" s="1"/>
  <c r="U823"/>
  <c r="V823" s="1"/>
  <c r="W823" s="1"/>
  <c r="X823" s="1"/>
  <c r="U822"/>
  <c r="V822" s="1"/>
  <c r="W822" s="1"/>
  <c r="X822" s="1"/>
  <c r="U821"/>
  <c r="V821" s="1"/>
  <c r="W821" s="1"/>
  <c r="X821" s="1"/>
  <c r="V820"/>
  <c r="W820" s="1"/>
  <c r="X820" s="1"/>
  <c r="U820"/>
  <c r="U819"/>
  <c r="V819" s="1"/>
  <c r="U818"/>
  <c r="V818" s="1"/>
  <c r="U817"/>
  <c r="V817" s="1"/>
  <c r="W817" s="1"/>
  <c r="X817" s="1"/>
  <c r="W816"/>
  <c r="X816" s="1"/>
  <c r="U816"/>
  <c r="V816" s="1"/>
  <c r="U815"/>
  <c r="V815" s="1"/>
  <c r="W814"/>
  <c r="X814" s="1"/>
  <c r="U814"/>
  <c r="V814" s="1"/>
  <c r="U813"/>
  <c r="V813" s="1"/>
  <c r="W813" s="1"/>
  <c r="X813" s="1"/>
  <c r="W812"/>
  <c r="X812" s="1"/>
  <c r="U812"/>
  <c r="V812" s="1"/>
  <c r="U811"/>
  <c r="V811" s="1"/>
  <c r="U810"/>
  <c r="V810" s="1"/>
  <c r="U809"/>
  <c r="V809" s="1"/>
  <c r="W809" s="1"/>
  <c r="X809" s="1"/>
  <c r="U808"/>
  <c r="V808" s="1"/>
  <c r="W808" s="1"/>
  <c r="X808" s="1"/>
  <c r="U807"/>
  <c r="V807" s="1"/>
  <c r="U806"/>
  <c r="U805"/>
  <c r="V805" s="1"/>
  <c r="U804"/>
  <c r="V803"/>
  <c r="U803"/>
  <c r="U802"/>
  <c r="U801"/>
  <c r="V801" s="1"/>
  <c r="U800"/>
  <c r="U799"/>
  <c r="V799" s="1"/>
  <c r="U798"/>
  <c r="U797"/>
  <c r="V797" s="1"/>
  <c r="U796"/>
  <c r="W795"/>
  <c r="U795"/>
  <c r="V795" s="1"/>
  <c r="U794"/>
  <c r="U793"/>
  <c r="U792"/>
  <c r="U791"/>
  <c r="V791" s="1"/>
  <c r="U790"/>
  <c r="U789"/>
  <c r="V789" s="1"/>
  <c r="U788"/>
  <c r="W787"/>
  <c r="X787" s="1"/>
  <c r="U787"/>
  <c r="V787" s="1"/>
  <c r="U786"/>
  <c r="U785"/>
  <c r="U784"/>
  <c r="U783"/>
  <c r="U782"/>
  <c r="V782" s="1"/>
  <c r="W781"/>
  <c r="X781" s="1"/>
  <c r="U781"/>
  <c r="V781" s="1"/>
  <c r="U780"/>
  <c r="V780" s="1"/>
  <c r="W780" s="1"/>
  <c r="X780" s="1"/>
  <c r="U779"/>
  <c r="U778"/>
  <c r="V778" s="1"/>
  <c r="U777"/>
  <c r="V777" s="1"/>
  <c r="V776"/>
  <c r="W776" s="1"/>
  <c r="X776" s="1"/>
  <c r="U776"/>
  <c r="U775"/>
  <c r="U774"/>
  <c r="V774" s="1"/>
  <c r="W773"/>
  <c r="X773" s="1"/>
  <c r="U773"/>
  <c r="V773" s="1"/>
  <c r="U772"/>
  <c r="V772" s="1"/>
  <c r="W772" s="1"/>
  <c r="X772" s="1"/>
  <c r="U771"/>
  <c r="V771" s="1"/>
  <c r="U770"/>
  <c r="V770" s="1"/>
  <c r="U769"/>
  <c r="V769" s="1"/>
  <c r="V768"/>
  <c r="W768" s="1"/>
  <c r="X768" s="1"/>
  <c r="U768"/>
  <c r="U767"/>
  <c r="V767" s="1"/>
  <c r="V766"/>
  <c r="U766"/>
  <c r="U765"/>
  <c r="V765" s="1"/>
  <c r="U764"/>
  <c r="V764" s="1"/>
  <c r="W764" s="1"/>
  <c r="X764" s="1"/>
  <c r="U763"/>
  <c r="V763" s="1"/>
  <c r="V762"/>
  <c r="U762"/>
  <c r="U761"/>
  <c r="V761" s="1"/>
  <c r="V760"/>
  <c r="W760" s="1"/>
  <c r="X760" s="1"/>
  <c r="U760"/>
  <c r="U759"/>
  <c r="U758"/>
  <c r="V758" s="1"/>
  <c r="U757"/>
  <c r="U756"/>
  <c r="V756" s="1"/>
  <c r="U755"/>
  <c r="U754"/>
  <c r="V754" s="1"/>
  <c r="U753"/>
  <c r="V752"/>
  <c r="U752"/>
  <c r="U751"/>
  <c r="U750"/>
  <c r="V750" s="1"/>
  <c r="U749"/>
  <c r="U748"/>
  <c r="V748" s="1"/>
  <c r="U747"/>
  <c r="U746"/>
  <c r="V746" s="1"/>
  <c r="U745"/>
  <c r="U744"/>
  <c r="V744" s="1"/>
  <c r="U743"/>
  <c r="U742"/>
  <c r="U741"/>
  <c r="U740"/>
  <c r="V740" s="1"/>
  <c r="U739"/>
  <c r="U738"/>
  <c r="V738" s="1"/>
  <c r="U737"/>
  <c r="W736"/>
  <c r="X736" s="1"/>
  <c r="U736"/>
  <c r="V736" s="1"/>
  <c r="U735"/>
  <c r="V735" s="1"/>
  <c r="W735" s="1"/>
  <c r="X735" s="1"/>
  <c r="U734"/>
  <c r="V734" s="1"/>
  <c r="W734" s="1"/>
  <c r="X734" s="1"/>
  <c r="U733"/>
  <c r="V733" s="1"/>
  <c r="W733" s="1"/>
  <c r="X733" s="1"/>
  <c r="U732"/>
  <c r="V732" s="1"/>
  <c r="W732" s="1"/>
  <c r="X732" s="1"/>
  <c r="U731"/>
  <c r="V731" s="1"/>
  <c r="W731" s="1"/>
  <c r="X731" s="1"/>
  <c r="U730"/>
  <c r="V730" s="1"/>
  <c r="W730" s="1"/>
  <c r="X730" s="1"/>
  <c r="U729"/>
  <c r="V729" s="1"/>
  <c r="W729" s="1"/>
  <c r="X729" s="1"/>
  <c r="U728"/>
  <c r="V728" s="1"/>
  <c r="W728" s="1"/>
  <c r="X728" s="1"/>
  <c r="U727"/>
  <c r="V727" s="1"/>
  <c r="W727" s="1"/>
  <c r="X727" s="1"/>
  <c r="U726"/>
  <c r="V726" s="1"/>
  <c r="W726" s="1"/>
  <c r="X726" s="1"/>
  <c r="U725"/>
  <c r="V725" s="1"/>
  <c r="W725" s="1"/>
  <c r="X725" s="1"/>
  <c r="U724"/>
  <c r="V724" s="1"/>
  <c r="W724" s="1"/>
  <c r="X724" s="1"/>
  <c r="U723"/>
  <c r="V723" s="1"/>
  <c r="W723" s="1"/>
  <c r="X723" s="1"/>
  <c r="U722"/>
  <c r="V722" s="1"/>
  <c r="U721"/>
  <c r="V721" s="1"/>
  <c r="U720"/>
  <c r="V720" s="1"/>
  <c r="U719"/>
  <c r="V719" s="1"/>
  <c r="W719" s="1"/>
  <c r="X719" s="1"/>
  <c r="U718"/>
  <c r="V718" s="1"/>
  <c r="U717"/>
  <c r="V717" s="1"/>
  <c r="U716"/>
  <c r="V716" s="1"/>
  <c r="U715"/>
  <c r="V715" s="1"/>
  <c r="W715" s="1"/>
  <c r="X715" s="1"/>
  <c r="U714"/>
  <c r="V714" s="1"/>
  <c r="V713"/>
  <c r="U713"/>
  <c r="U712"/>
  <c r="V712" s="1"/>
  <c r="U711"/>
  <c r="V711" s="1"/>
  <c r="U710"/>
  <c r="U709"/>
  <c r="V709" s="1"/>
  <c r="U708"/>
  <c r="U707"/>
  <c r="V707" s="1"/>
  <c r="U706"/>
  <c r="V705"/>
  <c r="U705"/>
  <c r="U704"/>
  <c r="U703"/>
  <c r="V703" s="1"/>
  <c r="U702"/>
  <c r="U701"/>
  <c r="V701" s="1"/>
  <c r="U700"/>
  <c r="W699"/>
  <c r="X699" s="1"/>
  <c r="U699"/>
  <c r="V699" s="1"/>
  <c r="U698"/>
  <c r="U697"/>
  <c r="V697" s="1"/>
  <c r="U696"/>
  <c r="W695"/>
  <c r="X695" s="1"/>
  <c r="U695"/>
  <c r="V695" s="1"/>
  <c r="U694"/>
  <c r="U693"/>
  <c r="U692"/>
  <c r="U691"/>
  <c r="V691" s="1"/>
  <c r="U690"/>
  <c r="U689"/>
  <c r="V689" s="1"/>
  <c r="U688"/>
  <c r="U687"/>
  <c r="V687" s="1"/>
  <c r="W687" s="1"/>
  <c r="U686"/>
  <c r="V686" s="1"/>
  <c r="W686" s="1"/>
  <c r="X686" s="1"/>
  <c r="U685"/>
  <c r="U684"/>
  <c r="V684" s="1"/>
  <c r="U683"/>
  <c r="V683" s="1"/>
  <c r="W683" s="1"/>
  <c r="X683" s="1"/>
  <c r="V682"/>
  <c r="W682" s="1"/>
  <c r="X682" s="1"/>
  <c r="U682"/>
  <c r="U681"/>
  <c r="U680"/>
  <c r="V680" s="1"/>
  <c r="U679"/>
  <c r="V679" s="1"/>
  <c r="W679" s="1"/>
  <c r="X679" s="1"/>
  <c r="V678"/>
  <c r="W678" s="1"/>
  <c r="X678" s="1"/>
  <c r="U678"/>
  <c r="U677"/>
  <c r="U676"/>
  <c r="V676" s="1"/>
  <c r="U675"/>
  <c r="V675" s="1"/>
  <c r="U674"/>
  <c r="V674" s="1"/>
  <c r="W674" s="1"/>
  <c r="X674" s="1"/>
  <c r="U673"/>
  <c r="V673" s="1"/>
  <c r="V672"/>
  <c r="U672"/>
  <c r="U671"/>
  <c r="V671" s="1"/>
  <c r="U670"/>
  <c r="V670" s="1"/>
  <c r="W670" s="1"/>
  <c r="X670" s="1"/>
  <c r="U669"/>
  <c r="V669" s="1"/>
  <c r="U668"/>
  <c r="V668" s="1"/>
  <c r="U667"/>
  <c r="V667" s="1"/>
  <c r="U666"/>
  <c r="V666" s="1"/>
  <c r="W666" s="1"/>
  <c r="X666" s="1"/>
  <c r="U665"/>
  <c r="V665" s="1"/>
  <c r="V664"/>
  <c r="U664"/>
  <c r="U663"/>
  <c r="U662"/>
  <c r="V662" s="1"/>
  <c r="U661"/>
  <c r="U660"/>
  <c r="V660" s="1"/>
  <c r="U659"/>
  <c r="U658"/>
  <c r="V658" s="1"/>
  <c r="U657"/>
  <c r="U656"/>
  <c r="V656" s="1"/>
  <c r="U655"/>
  <c r="U654"/>
  <c r="V654" s="1"/>
  <c r="U653"/>
  <c r="U652"/>
  <c r="V652" s="1"/>
  <c r="U651"/>
  <c r="U650"/>
  <c r="V650" s="1"/>
  <c r="U649"/>
  <c r="U648"/>
  <c r="V648" s="1"/>
  <c r="U647"/>
  <c r="U646"/>
  <c r="U645"/>
  <c r="U644"/>
  <c r="V644" s="1"/>
  <c r="W644" s="1"/>
  <c r="X644" s="1"/>
  <c r="U643"/>
  <c r="U642"/>
  <c r="V642" s="1"/>
  <c r="U641"/>
  <c r="W640"/>
  <c r="X640" s="1"/>
  <c r="U640"/>
  <c r="V640" s="1"/>
  <c r="U639"/>
  <c r="V639" s="1"/>
  <c r="W639" s="1"/>
  <c r="X639" s="1"/>
  <c r="U638"/>
  <c r="V638" s="1"/>
  <c r="W638" s="1"/>
  <c r="X638" s="1"/>
  <c r="U637"/>
  <c r="V637" s="1"/>
  <c r="W637" s="1"/>
  <c r="X637" s="1"/>
  <c r="U636"/>
  <c r="V636" s="1"/>
  <c r="W636" s="1"/>
  <c r="X636" s="1"/>
  <c r="U635"/>
  <c r="V635" s="1"/>
  <c r="W635" s="1"/>
  <c r="X635" s="1"/>
  <c r="U634"/>
  <c r="V634" s="1"/>
  <c r="W634" s="1"/>
  <c r="X634" s="1"/>
  <c r="X633"/>
  <c r="U633"/>
  <c r="V633" s="1"/>
  <c r="W633" s="1"/>
  <c r="U632"/>
  <c r="V632" s="1"/>
  <c r="W632" s="1"/>
  <c r="X632" s="1"/>
  <c r="U631"/>
  <c r="V631" s="1"/>
  <c r="W631" s="1"/>
  <c r="X631" s="1"/>
  <c r="V630"/>
  <c r="W630" s="1"/>
  <c r="X630" s="1"/>
  <c r="U630"/>
  <c r="U629"/>
  <c r="V629" s="1"/>
  <c r="W629" s="1"/>
  <c r="X629" s="1"/>
  <c r="U628"/>
  <c r="V628" s="1"/>
  <c r="W628" s="1"/>
  <c r="X628" s="1"/>
  <c r="U627"/>
  <c r="V627" s="1"/>
  <c r="U626"/>
  <c r="V626" s="1"/>
  <c r="U625"/>
  <c r="V625" s="1"/>
  <c r="W625" s="1"/>
  <c r="X625" s="1"/>
  <c r="U624"/>
  <c r="V624" s="1"/>
  <c r="U623"/>
  <c r="V623" s="1"/>
  <c r="U622"/>
  <c r="V622" s="1"/>
  <c r="U621"/>
  <c r="V621" s="1"/>
  <c r="W621" s="1"/>
  <c r="X621" s="1"/>
  <c r="U620"/>
  <c r="V620" s="1"/>
  <c r="U619"/>
  <c r="V619" s="1"/>
  <c r="U618"/>
  <c r="V618" s="1"/>
  <c r="U617"/>
  <c r="V617" s="1"/>
  <c r="W617" s="1"/>
  <c r="X617" s="1"/>
  <c r="U616"/>
  <c r="V616" s="1"/>
  <c r="U615"/>
  <c r="V615" s="1"/>
  <c r="U614"/>
  <c r="U613"/>
  <c r="V613" s="1"/>
  <c r="U612"/>
  <c r="U611"/>
  <c r="V611" s="1"/>
  <c r="U610"/>
  <c r="V609"/>
  <c r="U609"/>
  <c r="U608"/>
  <c r="U607"/>
  <c r="V607" s="1"/>
  <c r="U606"/>
  <c r="U605"/>
  <c r="V605" s="1"/>
  <c r="U604"/>
  <c r="U603"/>
  <c r="V603" s="1"/>
  <c r="U602"/>
  <c r="U601"/>
  <c r="V601" s="1"/>
  <c r="U600"/>
  <c r="U599"/>
  <c r="V599" s="1"/>
  <c r="U598"/>
  <c r="U597"/>
  <c r="V597" s="1"/>
  <c r="U596"/>
  <c r="U595"/>
  <c r="V595" s="1"/>
  <c r="U594"/>
  <c r="U593"/>
  <c r="V593" s="1"/>
  <c r="U592"/>
  <c r="U591"/>
  <c r="W590"/>
  <c r="X590" s="1"/>
  <c r="U590"/>
  <c r="V590" s="1"/>
  <c r="U589"/>
  <c r="V589" s="1"/>
  <c r="W589" s="1"/>
  <c r="X589" s="1"/>
  <c r="U588"/>
  <c r="U587"/>
  <c r="V587" s="1"/>
  <c r="U586"/>
  <c r="V586" s="1"/>
  <c r="W586" s="1"/>
  <c r="X586" s="1"/>
  <c r="V585"/>
  <c r="W585" s="1"/>
  <c r="X585" s="1"/>
  <c r="U585"/>
  <c r="U584"/>
  <c r="V583"/>
  <c r="U583"/>
  <c r="U582"/>
  <c r="V582" s="1"/>
  <c r="V581"/>
  <c r="W581" s="1"/>
  <c r="X581" s="1"/>
  <c r="U581"/>
  <c r="U580"/>
  <c r="U579"/>
  <c r="V579" s="1"/>
  <c r="U578"/>
  <c r="V578" s="1"/>
  <c r="U577"/>
  <c r="V577" s="1"/>
  <c r="U576"/>
  <c r="V576" s="1"/>
  <c r="W576" s="1"/>
  <c r="X576" s="1"/>
  <c r="V575"/>
  <c r="W575" s="1"/>
  <c r="X575" s="1"/>
  <c r="U575"/>
  <c r="U574"/>
  <c r="V574" s="1"/>
  <c r="W573"/>
  <c r="X573" s="1"/>
  <c r="U573"/>
  <c r="V573" s="1"/>
  <c r="U572"/>
  <c r="V572" s="1"/>
  <c r="U571"/>
  <c r="U570"/>
  <c r="V570" s="1"/>
  <c r="U569"/>
  <c r="U568"/>
  <c r="U567"/>
  <c r="U566"/>
  <c r="V566" s="1"/>
  <c r="U565"/>
  <c r="V565" s="1"/>
  <c r="U564"/>
  <c r="U563"/>
  <c r="U562"/>
  <c r="V562" s="1"/>
  <c r="U561"/>
  <c r="U560"/>
  <c r="V560" s="1"/>
  <c r="U559"/>
  <c r="U558"/>
  <c r="V558" s="1"/>
  <c r="U557"/>
  <c r="V557" s="1"/>
  <c r="U556"/>
  <c r="U555"/>
  <c r="V555" s="1"/>
  <c r="U554"/>
  <c r="V554" s="1"/>
  <c r="U553"/>
  <c r="U552"/>
  <c r="V552" s="1"/>
  <c r="U551"/>
  <c r="V551" s="1"/>
  <c r="U550"/>
  <c r="V550" s="1"/>
  <c r="U549"/>
  <c r="U548"/>
  <c r="U547"/>
  <c r="V547" s="1"/>
  <c r="U546"/>
  <c r="V546" s="1"/>
  <c r="U545"/>
  <c r="W544"/>
  <c r="X544" s="1"/>
  <c r="U544"/>
  <c r="V544" s="1"/>
  <c r="U543"/>
  <c r="V543" s="1"/>
  <c r="W543" s="1"/>
  <c r="X543" s="1"/>
  <c r="V542"/>
  <c r="W542" s="1"/>
  <c r="X542" s="1"/>
  <c r="U542"/>
  <c r="U541"/>
  <c r="V541" s="1"/>
  <c r="W541" s="1"/>
  <c r="X541" s="1"/>
  <c r="U540"/>
  <c r="V540" s="1"/>
  <c r="W540" s="1"/>
  <c r="X540" s="1"/>
  <c r="V539"/>
  <c r="W539" s="1"/>
  <c r="X539" s="1"/>
  <c r="U539"/>
  <c r="U538"/>
  <c r="V538" s="1"/>
  <c r="W538" s="1"/>
  <c r="X538" s="1"/>
  <c r="U537"/>
  <c r="V537" s="1"/>
  <c r="W537" s="1"/>
  <c r="X537" s="1"/>
  <c r="U536"/>
  <c r="V536" s="1"/>
  <c r="W536" s="1"/>
  <c r="X536" s="1"/>
  <c r="U535"/>
  <c r="V535" s="1"/>
  <c r="W535" s="1"/>
  <c r="X535" s="1"/>
  <c r="U534"/>
  <c r="V534" s="1"/>
  <c r="W534" s="1"/>
  <c r="X534" s="1"/>
  <c r="U533"/>
  <c r="V533" s="1"/>
  <c r="W533" s="1"/>
  <c r="X533" s="1"/>
  <c r="U532"/>
  <c r="V532" s="1"/>
  <c r="W532" s="1"/>
  <c r="X532" s="1"/>
  <c r="U531"/>
  <c r="V531" s="1"/>
  <c r="W531" s="1"/>
  <c r="U530"/>
  <c r="V530" s="1"/>
  <c r="V529"/>
  <c r="U529"/>
  <c r="U528"/>
  <c r="V528" s="1"/>
  <c r="U527"/>
  <c r="V527" s="1"/>
  <c r="W527" s="1"/>
  <c r="X527" s="1"/>
  <c r="U526"/>
  <c r="V526" s="1"/>
  <c r="W526" s="1"/>
  <c r="X526" s="1"/>
  <c r="U525"/>
  <c r="V525" s="1"/>
  <c r="U524"/>
  <c r="U523"/>
  <c r="V523" s="1"/>
  <c r="V522"/>
  <c r="U522"/>
  <c r="U521"/>
  <c r="V521" s="1"/>
  <c r="W520"/>
  <c r="X520" s="1"/>
  <c r="U520"/>
  <c r="V520" s="1"/>
  <c r="U519"/>
  <c r="V519" s="1"/>
  <c r="U518"/>
  <c r="U517"/>
  <c r="V517" s="1"/>
  <c r="U516"/>
  <c r="V516" s="1"/>
  <c r="U515"/>
  <c r="V515" s="1"/>
  <c r="U514"/>
  <c r="V513"/>
  <c r="U513"/>
  <c r="U512"/>
  <c r="V512" s="1"/>
  <c r="U511"/>
  <c r="V511" s="1"/>
  <c r="U510"/>
  <c r="U509"/>
  <c r="V509" s="1"/>
  <c r="U508"/>
  <c r="V508" s="1"/>
  <c r="W507"/>
  <c r="X507" s="1"/>
  <c r="U507"/>
  <c r="V507" s="1"/>
  <c r="U506"/>
  <c r="V506" s="1"/>
  <c r="U505"/>
  <c r="V505" s="1"/>
  <c r="U504"/>
  <c r="U503"/>
  <c r="V503" s="1"/>
  <c r="U502"/>
  <c r="V502" s="1"/>
  <c r="U501"/>
  <c r="V501" s="1"/>
  <c r="U500"/>
  <c r="U499"/>
  <c r="V499" s="1"/>
  <c r="U498"/>
  <c r="V498" s="1"/>
  <c r="U497"/>
  <c r="V497" s="1"/>
  <c r="U496"/>
  <c r="U495"/>
  <c r="V495" s="1"/>
  <c r="W495" s="1"/>
  <c r="U494"/>
  <c r="V494" s="1"/>
  <c r="U493"/>
  <c r="V493" s="1"/>
  <c r="W493" s="1"/>
  <c r="X493" s="1"/>
  <c r="U492"/>
  <c r="U491"/>
  <c r="V491" s="1"/>
  <c r="W491" s="1"/>
  <c r="X491" s="1"/>
  <c r="U490"/>
  <c r="V490" s="1"/>
  <c r="W490" s="1"/>
  <c r="X490" s="1"/>
  <c r="U489"/>
  <c r="V489" s="1"/>
  <c r="W489" s="1"/>
  <c r="X489" s="1"/>
  <c r="U488"/>
  <c r="V488" s="1"/>
  <c r="U487"/>
  <c r="V487" s="1"/>
  <c r="W487" s="1"/>
  <c r="X487" s="1"/>
  <c r="U486"/>
  <c r="V486" s="1"/>
  <c r="U485"/>
  <c r="V485" s="1"/>
  <c r="W485" s="1"/>
  <c r="X485" s="1"/>
  <c r="U484"/>
  <c r="U483"/>
  <c r="V483" s="1"/>
  <c r="U482"/>
  <c r="V482" s="1"/>
  <c r="W482" s="1"/>
  <c r="X482" s="1"/>
  <c r="U481"/>
  <c r="V481" s="1"/>
  <c r="W481" s="1"/>
  <c r="X481" s="1"/>
  <c r="U480"/>
  <c r="V480" s="1"/>
  <c r="U479"/>
  <c r="V479" s="1"/>
  <c r="U478"/>
  <c r="V478" s="1"/>
  <c r="W478" s="1"/>
  <c r="X478" s="1"/>
  <c r="U477"/>
  <c r="V477" s="1"/>
  <c r="U476"/>
  <c r="U475"/>
  <c r="V475" s="1"/>
  <c r="V474"/>
  <c r="W474" s="1"/>
  <c r="X474" s="1"/>
  <c r="U474"/>
  <c r="U473"/>
  <c r="V473" s="1"/>
  <c r="W473" s="1"/>
  <c r="X473" s="1"/>
  <c r="U472"/>
  <c r="V472" s="1"/>
  <c r="U471"/>
  <c r="V471" s="1"/>
  <c r="U470"/>
  <c r="U469"/>
  <c r="U468"/>
  <c r="V468" s="1"/>
  <c r="U467"/>
  <c r="U466"/>
  <c r="V466" s="1"/>
  <c r="U465"/>
  <c r="V464"/>
  <c r="U464"/>
  <c r="U463"/>
  <c r="V463" s="1"/>
  <c r="U462"/>
  <c r="U461"/>
  <c r="U460"/>
  <c r="V460" s="1"/>
  <c r="U459"/>
  <c r="U458"/>
  <c r="V458" s="1"/>
  <c r="U457"/>
  <c r="U456"/>
  <c r="V456" s="1"/>
  <c r="U455"/>
  <c r="U454"/>
  <c r="V454" s="1"/>
  <c r="U453"/>
  <c r="U452"/>
  <c r="V452" s="1"/>
  <c r="U451"/>
  <c r="U450"/>
  <c r="V450" s="1"/>
  <c r="U449"/>
  <c r="U448"/>
  <c r="V448" s="1"/>
  <c r="U447"/>
  <c r="V447" s="1"/>
  <c r="W447" s="1"/>
  <c r="X447" s="1"/>
  <c r="U446"/>
  <c r="V445"/>
  <c r="U445"/>
  <c r="U444"/>
  <c r="V444" s="1"/>
  <c r="W444" s="1"/>
  <c r="X444" s="1"/>
  <c r="V443"/>
  <c r="W443" s="1"/>
  <c r="X443" s="1"/>
  <c r="U443"/>
  <c r="U442"/>
  <c r="V441"/>
  <c r="U441"/>
  <c r="U440"/>
  <c r="V440" s="1"/>
  <c r="V439"/>
  <c r="W439" s="1"/>
  <c r="X439" s="1"/>
  <c r="U439"/>
  <c r="U438"/>
  <c r="U437"/>
  <c r="U436"/>
  <c r="V436" s="1"/>
  <c r="W436" s="1"/>
  <c r="X436" s="1"/>
  <c r="U435"/>
  <c r="V435" s="1"/>
  <c r="U434"/>
  <c r="V434" s="1"/>
  <c r="V433"/>
  <c r="W433" s="1"/>
  <c r="X433" s="1"/>
  <c r="U433"/>
  <c r="V432"/>
  <c r="W432" s="1"/>
  <c r="X432" s="1"/>
  <c r="U432"/>
  <c r="V431"/>
  <c r="U431"/>
  <c r="W430"/>
  <c r="X430" s="1"/>
  <c r="U430"/>
  <c r="V430" s="1"/>
  <c r="U429"/>
  <c r="V429" s="1"/>
  <c r="W429" s="1"/>
  <c r="X429" s="1"/>
  <c r="V428"/>
  <c r="W428" s="1"/>
  <c r="X428" s="1"/>
  <c r="U428"/>
  <c r="U427"/>
  <c r="V426"/>
  <c r="U426"/>
  <c r="U425"/>
  <c r="V425" s="1"/>
  <c r="V424"/>
  <c r="W424" s="1"/>
  <c r="X424" s="1"/>
  <c r="U424"/>
  <c r="U423"/>
  <c r="V423" s="1"/>
  <c r="W423" s="1"/>
  <c r="U422"/>
  <c r="V422" s="1"/>
  <c r="W422" s="1"/>
  <c r="X422" s="1"/>
  <c r="U421"/>
  <c r="V421" s="1"/>
  <c r="V420"/>
  <c r="U420"/>
  <c r="U419"/>
  <c r="V419" s="1"/>
  <c r="W419" s="1"/>
  <c r="X419" s="1"/>
  <c r="U418"/>
  <c r="V418" s="1"/>
  <c r="W418" s="1"/>
  <c r="X418" s="1"/>
  <c r="U417"/>
  <c r="V417" s="1"/>
  <c r="U416"/>
  <c r="V416" s="1"/>
  <c r="U415"/>
  <c r="V415" s="1"/>
  <c r="W415" s="1"/>
  <c r="X415" s="1"/>
  <c r="U414"/>
  <c r="V414" s="1"/>
  <c r="W414" s="1"/>
  <c r="X414" s="1"/>
  <c r="U413"/>
  <c r="V413" s="1"/>
  <c r="U412"/>
  <c r="V412" s="1"/>
  <c r="U411"/>
  <c r="V411" s="1"/>
  <c r="U410"/>
  <c r="V410" s="1"/>
  <c r="U409"/>
  <c r="V408"/>
  <c r="U408"/>
  <c r="U407"/>
  <c r="V407" s="1"/>
  <c r="U406"/>
  <c r="V406" s="1"/>
  <c r="U405"/>
  <c r="U404"/>
  <c r="V404" s="1"/>
  <c r="U403"/>
  <c r="V403" s="1"/>
  <c r="U402"/>
  <c r="V402" s="1"/>
  <c r="U401"/>
  <c r="V400"/>
  <c r="U400"/>
  <c r="U399"/>
  <c r="V399" s="1"/>
  <c r="U398"/>
  <c r="U397"/>
  <c r="V397" s="1"/>
  <c r="U396"/>
  <c r="V396" s="1"/>
  <c r="U395"/>
  <c r="V395" s="1"/>
  <c r="U394"/>
  <c r="V394" s="1"/>
  <c r="U393"/>
  <c r="V393" s="1"/>
  <c r="U392"/>
  <c r="V392" s="1"/>
  <c r="U391"/>
  <c r="V391" s="1"/>
  <c r="U390"/>
  <c r="U389"/>
  <c r="V389" s="1"/>
  <c r="U388"/>
  <c r="V388" s="1"/>
  <c r="V387"/>
  <c r="W387" s="1"/>
  <c r="U387"/>
  <c r="U386"/>
  <c r="V386" s="1"/>
  <c r="W386" s="1"/>
  <c r="X386" s="1"/>
  <c r="U385"/>
  <c r="V385" s="1"/>
  <c r="W385" s="1"/>
  <c r="X385" s="1"/>
  <c r="U384"/>
  <c r="V384" s="1"/>
  <c r="W384" s="1"/>
  <c r="X384" s="1"/>
  <c r="V383"/>
  <c r="W383" s="1"/>
  <c r="X383" s="1"/>
  <c r="U383"/>
  <c r="U382"/>
  <c r="V382" s="1"/>
  <c r="W382" s="1"/>
  <c r="X382" s="1"/>
  <c r="V381"/>
  <c r="W381" s="1"/>
  <c r="X381" s="1"/>
  <c r="U381"/>
  <c r="U380"/>
  <c r="V380" s="1"/>
  <c r="W380" s="1"/>
  <c r="X380" s="1"/>
  <c r="V379"/>
  <c r="W379" s="1"/>
  <c r="X379" s="1"/>
  <c r="U379"/>
  <c r="V378"/>
  <c r="W378" s="1"/>
  <c r="X378" s="1"/>
  <c r="U378"/>
  <c r="V377"/>
  <c r="W377" s="1"/>
  <c r="X377" s="1"/>
  <c r="U377"/>
  <c r="V376"/>
  <c r="W376" s="1"/>
  <c r="X376" s="1"/>
  <c r="U376"/>
  <c r="V375"/>
  <c r="U375"/>
  <c r="U374"/>
  <c r="V374" s="1"/>
  <c r="W374" s="1"/>
  <c r="X374" s="1"/>
  <c r="U373"/>
  <c r="V373" s="1"/>
  <c r="W373" s="1"/>
  <c r="X373" s="1"/>
  <c r="U372"/>
  <c r="V372" s="1"/>
  <c r="V371"/>
  <c r="U371"/>
  <c r="U370"/>
  <c r="V370" s="1"/>
  <c r="W370" s="1"/>
  <c r="X370" s="1"/>
  <c r="U369"/>
  <c r="V369" s="1"/>
  <c r="W369" s="1"/>
  <c r="X369" s="1"/>
  <c r="U368"/>
  <c r="V368" s="1"/>
  <c r="V367"/>
  <c r="U367"/>
  <c r="U366"/>
  <c r="V366" s="1"/>
  <c r="W366" s="1"/>
  <c r="X366" s="1"/>
  <c r="U365"/>
  <c r="V365" s="1"/>
  <c r="W365" s="1"/>
  <c r="X365" s="1"/>
  <c r="U364"/>
  <c r="V364" s="1"/>
  <c r="U363"/>
  <c r="V363" s="1"/>
  <c r="U362"/>
  <c r="V362" s="1"/>
  <c r="U361"/>
  <c r="V361" s="1"/>
  <c r="U360"/>
  <c r="V359"/>
  <c r="U359"/>
  <c r="U358"/>
  <c r="V358" s="1"/>
  <c r="U357"/>
  <c r="V357" s="1"/>
  <c r="U356"/>
  <c r="V355"/>
  <c r="U355"/>
  <c r="U354"/>
  <c r="V354" s="1"/>
  <c r="U353"/>
  <c r="V353" s="1"/>
  <c r="U352"/>
  <c r="U351"/>
  <c r="V351" s="1"/>
  <c r="U350"/>
  <c r="V350" s="1"/>
  <c r="W349"/>
  <c r="X349" s="1"/>
  <c r="U349"/>
  <c r="V349" s="1"/>
  <c r="U348"/>
  <c r="V348" s="1"/>
  <c r="U347"/>
  <c r="U346"/>
  <c r="V346" s="1"/>
  <c r="W345"/>
  <c r="X345" s="1"/>
  <c r="U345"/>
  <c r="V345" s="1"/>
  <c r="U344"/>
  <c r="V344" s="1"/>
  <c r="U343"/>
  <c r="V343" s="1"/>
  <c r="U342"/>
  <c r="V342" s="1"/>
  <c r="U341"/>
  <c r="V341" s="1"/>
  <c r="U340"/>
  <c r="V340" s="1"/>
  <c r="V339"/>
  <c r="W339" s="1"/>
  <c r="X339" s="1"/>
  <c r="U339"/>
  <c r="U338"/>
  <c r="V337"/>
  <c r="U337"/>
  <c r="U336"/>
  <c r="V336" s="1"/>
  <c r="W336" s="1"/>
  <c r="X336" s="1"/>
  <c r="U335"/>
  <c r="V335" s="1"/>
  <c r="W335" s="1"/>
  <c r="X335" s="1"/>
  <c r="U334"/>
  <c r="V333"/>
  <c r="U333"/>
  <c r="W332"/>
  <c r="X332" s="1"/>
  <c r="U332"/>
  <c r="V332" s="1"/>
  <c r="U331"/>
  <c r="V331" s="1"/>
  <c r="W331" s="1"/>
  <c r="X331" s="1"/>
  <c r="U330"/>
  <c r="V329"/>
  <c r="U329"/>
  <c r="U328"/>
  <c r="V328" s="1"/>
  <c r="W328" s="1"/>
  <c r="X328" s="1"/>
  <c r="U327"/>
  <c r="V327" s="1"/>
  <c r="V326"/>
  <c r="U326"/>
  <c r="U325"/>
  <c r="V325" s="1"/>
  <c r="W325" s="1"/>
  <c r="X325" s="1"/>
  <c r="U324"/>
  <c r="V324" s="1"/>
  <c r="W324" s="1"/>
  <c r="X324" s="1"/>
  <c r="U323"/>
  <c r="V323" s="1"/>
  <c r="U322"/>
  <c r="V322" s="1"/>
  <c r="U321"/>
  <c r="V321" s="1"/>
  <c r="W321" s="1"/>
  <c r="X321" s="1"/>
  <c r="U320"/>
  <c r="V320" s="1"/>
  <c r="W320" s="1"/>
  <c r="X320" s="1"/>
  <c r="U319"/>
  <c r="V319" s="1"/>
  <c r="U318"/>
  <c r="V318" s="1"/>
  <c r="U317"/>
  <c r="V317" s="1"/>
  <c r="W317" s="1"/>
  <c r="X317" s="1"/>
  <c r="U316"/>
  <c r="V316" s="1"/>
  <c r="W316" s="1"/>
  <c r="X316" s="1"/>
  <c r="U315"/>
  <c r="U314"/>
  <c r="V314" s="1"/>
  <c r="U313"/>
  <c r="V313" s="1"/>
  <c r="U312"/>
  <c r="V312" s="1"/>
  <c r="U311"/>
  <c r="V310"/>
  <c r="U310"/>
  <c r="U309"/>
  <c r="V309" s="1"/>
  <c r="U308"/>
  <c r="V308" s="1"/>
  <c r="U307"/>
  <c r="V306"/>
  <c r="U306"/>
  <c r="U305"/>
  <c r="V305" s="1"/>
  <c r="U304"/>
  <c r="V304" s="1"/>
  <c r="U303"/>
  <c r="W302"/>
  <c r="X302" s="1"/>
  <c r="U302"/>
  <c r="V302" s="1"/>
  <c r="U301"/>
  <c r="V301" s="1"/>
  <c r="U300"/>
  <c r="U299"/>
  <c r="U298"/>
  <c r="V298" s="1"/>
  <c r="U297"/>
  <c r="V297" s="1"/>
  <c r="U296"/>
  <c r="V296" s="1"/>
  <c r="U295"/>
  <c r="U294"/>
  <c r="V294" s="1"/>
  <c r="U293"/>
  <c r="V293" s="1"/>
  <c r="U292"/>
  <c r="U291"/>
  <c r="V291" s="1"/>
  <c r="W291" s="1"/>
  <c r="X291" s="1"/>
  <c r="U290"/>
  <c r="V290" s="1"/>
  <c r="W290" s="1"/>
  <c r="X290" s="1"/>
  <c r="U289"/>
  <c r="V289" s="1"/>
  <c r="W289" s="1"/>
  <c r="X289" s="1"/>
  <c r="U288"/>
  <c r="V288" s="1"/>
  <c r="W288" s="1"/>
  <c r="X288" s="1"/>
  <c r="U287"/>
  <c r="V287" s="1"/>
  <c r="W287" s="1"/>
  <c r="X287" s="1"/>
  <c r="U286"/>
  <c r="V286" s="1"/>
  <c r="W286" s="1"/>
  <c r="X286" s="1"/>
  <c r="U285"/>
  <c r="V285" s="1"/>
  <c r="W285" s="1"/>
  <c r="X285" s="1"/>
  <c r="U284"/>
  <c r="V284" s="1"/>
  <c r="W284" s="1"/>
  <c r="X284" s="1"/>
  <c r="U283"/>
  <c r="V283" s="1"/>
  <c r="W283" s="1"/>
  <c r="X283" s="1"/>
  <c r="U282"/>
  <c r="V282" s="1"/>
  <c r="W282" s="1"/>
  <c r="X282" s="1"/>
  <c r="U281"/>
  <c r="V281" s="1"/>
  <c r="W281" s="1"/>
  <c r="X281" s="1"/>
  <c r="U280"/>
  <c r="V280" s="1"/>
  <c r="W280" s="1"/>
  <c r="X280" s="1"/>
  <c r="U279"/>
  <c r="V279" s="1"/>
  <c r="W279" s="1"/>
  <c r="X279" s="1"/>
  <c r="U278"/>
  <c r="V278" s="1"/>
  <c r="U277"/>
  <c r="U276"/>
  <c r="V276" s="1"/>
  <c r="U275"/>
  <c r="V275" s="1"/>
  <c r="W275" s="1"/>
  <c r="X275" s="1"/>
  <c r="U274"/>
  <c r="V274" s="1"/>
  <c r="U273"/>
  <c r="U272"/>
  <c r="V272" s="1"/>
  <c r="U271"/>
  <c r="V271" s="1"/>
  <c r="W271" s="1"/>
  <c r="X271" s="1"/>
  <c r="U270"/>
  <c r="V270" s="1"/>
  <c r="U269"/>
  <c r="U268"/>
  <c r="V268" s="1"/>
  <c r="U267"/>
  <c r="V267" s="1"/>
  <c r="U266"/>
  <c r="U265"/>
  <c r="V265" s="1"/>
  <c r="U264"/>
  <c r="U263"/>
  <c r="V263" s="1"/>
  <c r="U262"/>
  <c r="U261"/>
  <c r="V261" s="1"/>
  <c r="U260"/>
  <c r="U259"/>
  <c r="V259" s="1"/>
  <c r="U258"/>
  <c r="U257"/>
  <c r="V257" s="1"/>
  <c r="U256"/>
  <c r="U255"/>
  <c r="V255" s="1"/>
  <c r="U254"/>
  <c r="W253"/>
  <c r="X253" s="1"/>
  <c r="U253"/>
  <c r="V253" s="1"/>
  <c r="U252"/>
  <c r="U251"/>
  <c r="U250"/>
  <c r="U249"/>
  <c r="V249" s="1"/>
  <c r="U248"/>
  <c r="U247"/>
  <c r="V247" s="1"/>
  <c r="U246"/>
  <c r="W245"/>
  <c r="X245" s="1"/>
  <c r="U245"/>
  <c r="V245" s="1"/>
  <c r="U244"/>
  <c r="V243"/>
  <c r="W243" s="1"/>
  <c r="U243"/>
  <c r="U242"/>
  <c r="U241"/>
  <c r="V241" s="1"/>
  <c r="W240"/>
  <c r="X240" s="1"/>
  <c r="U240"/>
  <c r="V240" s="1"/>
  <c r="U239"/>
  <c r="V239" s="1"/>
  <c r="W239" s="1"/>
  <c r="X239" s="1"/>
  <c r="U238"/>
  <c r="U237"/>
  <c r="V237" s="1"/>
  <c r="U236"/>
  <c r="V236" s="1"/>
  <c r="V235"/>
  <c r="W235" s="1"/>
  <c r="X235" s="1"/>
  <c r="U235"/>
  <c r="U234"/>
  <c r="U233"/>
  <c r="V233" s="1"/>
  <c r="W232"/>
  <c r="X232" s="1"/>
  <c r="U232"/>
  <c r="V232" s="1"/>
  <c r="U231"/>
  <c r="V231" s="1"/>
  <c r="U230"/>
  <c r="V230" s="1"/>
  <c r="W230" s="1"/>
  <c r="X230" s="1"/>
  <c r="U229"/>
  <c r="V229" s="1"/>
  <c r="U228"/>
  <c r="V228" s="1"/>
  <c r="U227"/>
  <c r="V227" s="1"/>
  <c r="U226"/>
  <c r="V226" s="1"/>
  <c r="W226" s="1"/>
  <c r="X226" s="1"/>
  <c r="U225"/>
  <c r="V225" s="1"/>
  <c r="U224"/>
  <c r="V224" s="1"/>
  <c r="U223"/>
  <c r="V223" s="1"/>
  <c r="V222"/>
  <c r="W222" s="1"/>
  <c r="X222" s="1"/>
  <c r="U222"/>
  <c r="U221"/>
  <c r="V221" s="1"/>
  <c r="U220"/>
  <c r="V220" s="1"/>
  <c r="U219"/>
  <c r="U218"/>
  <c r="V218" s="1"/>
  <c r="U217"/>
  <c r="U216"/>
  <c r="V216" s="1"/>
  <c r="U215"/>
  <c r="V214"/>
  <c r="U214"/>
  <c r="U213"/>
  <c r="U212"/>
  <c r="V212" s="1"/>
  <c r="U211"/>
  <c r="U210"/>
  <c r="V210" s="1"/>
  <c r="U209"/>
  <c r="U208"/>
  <c r="V208" s="1"/>
  <c r="U207"/>
  <c r="U206"/>
  <c r="V206" s="1"/>
  <c r="W206" s="1"/>
  <c r="X206" s="1"/>
  <c r="U205"/>
  <c r="U204"/>
  <c r="U203"/>
  <c r="U202"/>
  <c r="V202" s="1"/>
  <c r="U201"/>
  <c r="U200"/>
  <c r="V200" s="1"/>
  <c r="U199"/>
  <c r="U198"/>
  <c r="V198" s="1"/>
  <c r="U197"/>
  <c r="U196"/>
  <c r="U195"/>
  <c r="V195" s="1"/>
  <c r="W195" s="1"/>
  <c r="X195" s="1"/>
  <c r="V194"/>
  <c r="W194" s="1"/>
  <c r="X194" s="1"/>
  <c r="U194"/>
  <c r="U193"/>
  <c r="V193" s="1"/>
  <c r="W193" s="1"/>
  <c r="X193" s="1"/>
  <c r="U192"/>
  <c r="V192" s="1"/>
  <c r="W192" s="1"/>
  <c r="X192" s="1"/>
  <c r="U191"/>
  <c r="V191" s="1"/>
  <c r="W191" s="1"/>
  <c r="X191" s="1"/>
  <c r="U190"/>
  <c r="V190" s="1"/>
  <c r="W190" s="1"/>
  <c r="X190" s="1"/>
  <c r="U189"/>
  <c r="V189" s="1"/>
  <c r="W189" s="1"/>
  <c r="X189" s="1"/>
  <c r="U188"/>
  <c r="V188" s="1"/>
  <c r="W188" s="1"/>
  <c r="X188" s="1"/>
  <c r="U187"/>
  <c r="V187" s="1"/>
  <c r="W187" s="1"/>
  <c r="X187" s="1"/>
  <c r="V186"/>
  <c r="W186" s="1"/>
  <c r="X186" s="1"/>
  <c r="U186"/>
  <c r="U185"/>
  <c r="V185" s="1"/>
  <c r="W185" s="1"/>
  <c r="X185" s="1"/>
  <c r="U184"/>
  <c r="V184" s="1"/>
  <c r="W184" s="1"/>
  <c r="X184" s="1"/>
  <c r="U183"/>
  <c r="V183" s="1"/>
  <c r="W182"/>
  <c r="X182" s="1"/>
  <c r="U182"/>
  <c r="V182" s="1"/>
  <c r="U181"/>
  <c r="V181" s="1"/>
  <c r="W181" s="1"/>
  <c r="X181" s="1"/>
  <c r="W180"/>
  <c r="X180" s="1"/>
  <c r="U180"/>
  <c r="V180" s="1"/>
  <c r="U179"/>
  <c r="V179" s="1"/>
  <c r="W178"/>
  <c r="X178" s="1"/>
  <c r="U178"/>
  <c r="V178" s="1"/>
  <c r="U177"/>
  <c r="V177" s="1"/>
  <c r="W177" s="1"/>
  <c r="X177" s="1"/>
  <c r="U176"/>
  <c r="V176" s="1"/>
  <c r="U175"/>
  <c r="V175" s="1"/>
  <c r="W174"/>
  <c r="X174" s="1"/>
  <c r="U174"/>
  <c r="V174" s="1"/>
  <c r="U173"/>
  <c r="V173" s="1"/>
  <c r="W173" s="1"/>
  <c r="X173" s="1"/>
  <c r="W172"/>
  <c r="X172" s="1"/>
  <c r="U172"/>
  <c r="V172" s="1"/>
  <c r="U171"/>
  <c r="V171" s="1"/>
  <c r="U170"/>
  <c r="U169"/>
  <c r="V169" s="1"/>
  <c r="U168"/>
  <c r="U167"/>
  <c r="V167" s="1"/>
  <c r="U166"/>
  <c r="U165"/>
  <c r="V165" s="1"/>
  <c r="U164"/>
  <c r="U163"/>
  <c r="V163" s="1"/>
  <c r="U162"/>
  <c r="U161"/>
  <c r="V161" s="1"/>
  <c r="U160"/>
  <c r="U159"/>
  <c r="V159" s="1"/>
  <c r="U158"/>
  <c r="W157"/>
  <c r="X157" s="1"/>
  <c r="U157"/>
  <c r="V157" s="1"/>
  <c r="U156"/>
  <c r="U155"/>
  <c r="U154"/>
  <c r="U153"/>
  <c r="V153" s="1"/>
  <c r="U152"/>
  <c r="U151"/>
  <c r="V151" s="1"/>
  <c r="U150"/>
  <c r="U149"/>
  <c r="V149" s="1"/>
  <c r="U148"/>
  <c r="U147"/>
  <c r="V147" s="1"/>
  <c r="W147" s="1"/>
  <c r="U146"/>
  <c r="U145"/>
  <c r="V145" s="1"/>
  <c r="U144"/>
  <c r="V144" s="1"/>
  <c r="W144" s="1"/>
  <c r="X144" s="1"/>
  <c r="U143"/>
  <c r="V143" s="1"/>
  <c r="W143" s="1"/>
  <c r="X143" s="1"/>
  <c r="U142"/>
  <c r="U141"/>
  <c r="V141" s="1"/>
  <c r="U140"/>
  <c r="V140" s="1"/>
  <c r="W140" s="1"/>
  <c r="X140" s="1"/>
  <c r="V139"/>
  <c r="W139" s="1"/>
  <c r="X139" s="1"/>
  <c r="U139"/>
  <c r="U138"/>
  <c r="U137"/>
  <c r="V137" s="1"/>
  <c r="U136"/>
  <c r="V136" s="1"/>
  <c r="W136" s="1"/>
  <c r="X136" s="1"/>
  <c r="U135"/>
  <c r="V135" s="1"/>
  <c r="U134"/>
  <c r="V134" s="1"/>
  <c r="U133"/>
  <c r="V133" s="1"/>
  <c r="U132"/>
  <c r="V132" s="1"/>
  <c r="W132" s="1"/>
  <c r="X132" s="1"/>
  <c r="U131"/>
  <c r="V131" s="1"/>
  <c r="U130"/>
  <c r="V130" s="1"/>
  <c r="U129"/>
  <c r="V129" s="1"/>
  <c r="U128"/>
  <c r="V128" s="1"/>
  <c r="W128" s="1"/>
  <c r="X128" s="1"/>
  <c r="U127"/>
  <c r="V127" s="1"/>
  <c r="U126"/>
  <c r="V126" s="1"/>
  <c r="U125"/>
  <c r="V125" s="1"/>
  <c r="U124"/>
  <c r="V124" s="1"/>
  <c r="W124" s="1"/>
  <c r="X124" s="1"/>
  <c r="U123"/>
  <c r="U122"/>
  <c r="V122" s="1"/>
  <c r="U121"/>
  <c r="U120"/>
  <c r="V120" s="1"/>
  <c r="U119"/>
  <c r="V118"/>
  <c r="U118"/>
  <c r="U117"/>
  <c r="U116"/>
  <c r="V116" s="1"/>
  <c r="U115"/>
  <c r="U114"/>
  <c r="V114" s="1"/>
  <c r="U113"/>
  <c r="U112"/>
  <c r="V112" s="1"/>
  <c r="U111"/>
  <c r="W110"/>
  <c r="X110" s="1"/>
  <c r="U110"/>
  <c r="V110" s="1"/>
  <c r="U109"/>
  <c r="U108"/>
  <c r="V108" s="1"/>
  <c r="U107"/>
  <c r="U106"/>
  <c r="V106" s="1"/>
  <c r="U105"/>
  <c r="U104"/>
  <c r="U103"/>
  <c r="U102"/>
  <c r="V102" s="1"/>
  <c r="W102" s="1"/>
  <c r="X102" s="1"/>
  <c r="U101"/>
  <c r="U100"/>
  <c r="V100" s="1"/>
  <c r="U99"/>
  <c r="V99" s="1"/>
  <c r="W99" s="1"/>
  <c r="X99" s="1"/>
  <c r="V98"/>
  <c r="W98" s="1"/>
  <c r="X98" s="1"/>
  <c r="U98"/>
  <c r="V97"/>
  <c r="W97" s="1"/>
  <c r="X97" s="1"/>
  <c r="U97"/>
  <c r="U96"/>
  <c r="V96" s="1"/>
  <c r="W96" s="1"/>
  <c r="X96" s="1"/>
  <c r="U95"/>
  <c r="V95" s="1"/>
  <c r="W95" s="1"/>
  <c r="X95" s="1"/>
  <c r="U94"/>
  <c r="V94" s="1"/>
  <c r="W94" s="1"/>
  <c r="X94" s="1"/>
  <c r="U93"/>
  <c r="V93" s="1"/>
  <c r="W93" s="1"/>
  <c r="X93" s="1"/>
  <c r="U92"/>
  <c r="V92" s="1"/>
  <c r="W92" s="1"/>
  <c r="X92" s="1"/>
  <c r="U91"/>
  <c r="V91" s="1"/>
  <c r="W91" s="1"/>
  <c r="X91" s="1"/>
  <c r="U90"/>
  <c r="V90" s="1"/>
  <c r="W90" s="1"/>
  <c r="X90" s="1"/>
  <c r="V89"/>
  <c r="W89" s="1"/>
  <c r="X89" s="1"/>
  <c r="U89"/>
  <c r="U88"/>
  <c r="V88" s="1"/>
  <c r="W88" s="1"/>
  <c r="X88" s="1"/>
  <c r="U87"/>
  <c r="V87" s="1"/>
  <c r="W87" s="1"/>
  <c r="U86"/>
  <c r="V86" s="1"/>
  <c r="U85"/>
  <c r="V85" s="1"/>
  <c r="U84"/>
  <c r="V84" s="1"/>
  <c r="U83"/>
  <c r="V83" s="1"/>
  <c r="W83" s="1"/>
  <c r="X83" s="1"/>
  <c r="U82"/>
  <c r="V82" s="1"/>
  <c r="U81"/>
  <c r="V81" s="1"/>
  <c r="U80"/>
  <c r="V80" s="1"/>
  <c r="U79"/>
  <c r="V79" s="1"/>
  <c r="W79" s="1"/>
  <c r="X79" s="1"/>
  <c r="U78"/>
  <c r="V78" s="1"/>
  <c r="U77"/>
  <c r="V77" s="1"/>
  <c r="U76"/>
  <c r="V76" s="1"/>
  <c r="U75"/>
  <c r="V75" s="1"/>
  <c r="U74"/>
  <c r="V73"/>
  <c r="U73"/>
  <c r="U72"/>
  <c r="U71"/>
  <c r="V71" s="1"/>
  <c r="U70"/>
  <c r="U69"/>
  <c r="V69" s="1"/>
  <c r="U68"/>
  <c r="U67"/>
  <c r="V67" s="1"/>
  <c r="U66"/>
  <c r="U65"/>
  <c r="V65" s="1"/>
  <c r="U64"/>
  <c r="U63"/>
  <c r="V63" s="1"/>
  <c r="U62"/>
  <c r="U61"/>
  <c r="V61" s="1"/>
  <c r="U60"/>
  <c r="U59"/>
  <c r="V59" s="1"/>
  <c r="U58"/>
  <c r="U57"/>
  <c r="U56"/>
  <c r="W55"/>
  <c r="X55" s="1"/>
  <c r="U55"/>
  <c r="V55" s="1"/>
  <c r="U54"/>
  <c r="U53"/>
  <c r="V53" s="1"/>
  <c r="U52"/>
  <c r="U51"/>
  <c r="U50"/>
  <c r="V50" s="1"/>
  <c r="U49"/>
  <c r="V49" s="1"/>
  <c r="U48"/>
  <c r="V48" s="1"/>
  <c r="U47"/>
  <c r="V47" s="1"/>
  <c r="W47" s="1"/>
  <c r="X47" s="1"/>
  <c r="U46"/>
  <c r="V46" s="1"/>
  <c r="W45"/>
  <c r="X45" s="1"/>
  <c r="U45"/>
  <c r="V45" s="1"/>
  <c r="U44"/>
  <c r="V44" s="1"/>
  <c r="W44" s="1"/>
  <c r="X44" s="1"/>
  <c r="U43"/>
  <c r="V42"/>
  <c r="U42"/>
  <c r="U41"/>
  <c r="V41" s="1"/>
  <c r="W40"/>
  <c r="X40" s="1"/>
  <c r="V40"/>
  <c r="U40"/>
  <c r="W39"/>
  <c r="U39"/>
  <c r="V39" s="1"/>
  <c r="V38"/>
  <c r="W38" s="1"/>
  <c r="X38" s="1"/>
  <c r="U38"/>
  <c r="W37"/>
  <c r="X37" s="1"/>
  <c r="U37"/>
  <c r="V37" s="1"/>
  <c r="V36"/>
  <c r="U36"/>
  <c r="W35"/>
  <c r="X35" s="1"/>
  <c r="U35"/>
  <c r="V35" s="1"/>
  <c r="V34"/>
  <c r="W34" s="1"/>
  <c r="X34" s="1"/>
  <c r="U34"/>
  <c r="W33"/>
  <c r="X33" s="1"/>
  <c r="U33"/>
  <c r="V33" s="1"/>
  <c r="V32"/>
  <c r="U32"/>
  <c r="W31"/>
  <c r="X31" s="1"/>
  <c r="U31"/>
  <c r="V31" s="1"/>
  <c r="V30"/>
  <c r="W30" s="1"/>
  <c r="X30" s="1"/>
  <c r="U30"/>
  <c r="W29"/>
  <c r="X29" s="1"/>
  <c r="U29"/>
  <c r="V29" s="1"/>
  <c r="V28"/>
  <c r="U28"/>
  <c r="U27"/>
  <c r="V26"/>
  <c r="U26"/>
  <c r="U25"/>
  <c r="V24"/>
  <c r="U24"/>
  <c r="U23"/>
  <c r="U22"/>
  <c r="V22" s="1"/>
  <c r="U21"/>
  <c r="V20"/>
  <c r="U20"/>
  <c r="U19"/>
  <c r="V18"/>
  <c r="U18"/>
  <c r="U17"/>
  <c r="U16"/>
  <c r="V16" s="1"/>
  <c r="U15"/>
  <c r="U14"/>
  <c r="V14" s="1"/>
  <c r="U13"/>
  <c r="U12"/>
  <c r="V12" s="1"/>
  <c r="U11"/>
  <c r="U10"/>
  <c r="V10" s="1"/>
  <c r="U9"/>
  <c r="U8"/>
  <c r="V8" s="1"/>
  <c r="U7"/>
  <c r="U6"/>
  <c r="V6" s="1"/>
  <c r="U5"/>
  <c r="W4"/>
  <c r="X4" s="1"/>
  <c r="U4"/>
  <c r="V4" s="1"/>
  <c r="U3"/>
  <c r="V3" s="1"/>
  <c r="W3" s="1"/>
  <c r="X3" s="1"/>
  <c r="M1142"/>
  <c r="N1142" s="1"/>
  <c r="O1142" s="1"/>
  <c r="P1142" s="1"/>
  <c r="M1141"/>
  <c r="N1141" s="1"/>
  <c r="O1141" s="1"/>
  <c r="P1141" s="1"/>
  <c r="M1140"/>
  <c r="M1139"/>
  <c r="N1139" s="1"/>
  <c r="M1138"/>
  <c r="N1138" s="1"/>
  <c r="O1138" s="1"/>
  <c r="P1138" s="1"/>
  <c r="M1137"/>
  <c r="N1137" s="1"/>
  <c r="O1137" s="1"/>
  <c r="P1137" s="1"/>
  <c r="M1136"/>
  <c r="M1135"/>
  <c r="N1135" s="1"/>
  <c r="M1134"/>
  <c r="M1133"/>
  <c r="N1133" s="1"/>
  <c r="O1133" s="1"/>
  <c r="P1133" s="1"/>
  <c r="M1132"/>
  <c r="M1131"/>
  <c r="M1130"/>
  <c r="N1130" s="1"/>
  <c r="M1129"/>
  <c r="M1128"/>
  <c r="N1128" s="1"/>
  <c r="M1127"/>
  <c r="M1126"/>
  <c r="N1126" s="1"/>
  <c r="M1125"/>
  <c r="M1124"/>
  <c r="N1124" s="1"/>
  <c r="M1123"/>
  <c r="M1122"/>
  <c r="N1122" s="1"/>
  <c r="M1121"/>
  <c r="M1120"/>
  <c r="N1120" s="1"/>
  <c r="M1119"/>
  <c r="M1118"/>
  <c r="M1117"/>
  <c r="M1116"/>
  <c r="M1115"/>
  <c r="M1114"/>
  <c r="M1113"/>
  <c r="M1112"/>
  <c r="M1111"/>
  <c r="M1110"/>
  <c r="M1109"/>
  <c r="M1108"/>
  <c r="M1107"/>
  <c r="N1107" s="1"/>
  <c r="M1106"/>
  <c r="N1106" s="1"/>
  <c r="M1105"/>
  <c r="N1105" s="1"/>
  <c r="M1104"/>
  <c r="N1104" s="1"/>
  <c r="O1104" s="1"/>
  <c r="P1104" s="1"/>
  <c r="M1103"/>
  <c r="N1103" s="1"/>
  <c r="M1102"/>
  <c r="N1102" s="1"/>
  <c r="M1101"/>
  <c r="N1101" s="1"/>
  <c r="O1101" s="1"/>
  <c r="P1101" s="1"/>
  <c r="M1100"/>
  <c r="N1100" s="1"/>
  <c r="O1100" s="1"/>
  <c r="P1100" s="1"/>
  <c r="M1099"/>
  <c r="M1098"/>
  <c r="M1097"/>
  <c r="N1097" s="1"/>
  <c r="O1097" s="1"/>
  <c r="P1097" s="1"/>
  <c r="M1096"/>
  <c r="N1096" s="1"/>
  <c r="O1096" s="1"/>
  <c r="P1096" s="1"/>
  <c r="M1095"/>
  <c r="N1095" s="1"/>
  <c r="O1095" s="1"/>
  <c r="M1094"/>
  <c r="M1093"/>
  <c r="N1093" s="1"/>
  <c r="O1093" s="1"/>
  <c r="P1093" s="1"/>
  <c r="M1092"/>
  <c r="N1092" s="1"/>
  <c r="O1092" s="1"/>
  <c r="P1092" s="1"/>
  <c r="M1091"/>
  <c r="N1091" s="1"/>
  <c r="O1091" s="1"/>
  <c r="P1091" s="1"/>
  <c r="M1090"/>
  <c r="N1090" s="1"/>
  <c r="M1089"/>
  <c r="N1089" s="1"/>
  <c r="M1088"/>
  <c r="N1088" s="1"/>
  <c r="O1088" s="1"/>
  <c r="P1088" s="1"/>
  <c r="M1087"/>
  <c r="N1087" s="1"/>
  <c r="O1087" s="1"/>
  <c r="P1087" s="1"/>
  <c r="M1086"/>
  <c r="N1086" s="1"/>
  <c r="M1085"/>
  <c r="N1085" s="1"/>
  <c r="O1085" s="1"/>
  <c r="P1085" s="1"/>
  <c r="M1084"/>
  <c r="N1083"/>
  <c r="M1083"/>
  <c r="M1082"/>
  <c r="M1081"/>
  <c r="N1081" s="1"/>
  <c r="M1080"/>
  <c r="M1079"/>
  <c r="N1079" s="1"/>
  <c r="M1078"/>
  <c r="M1077"/>
  <c r="N1077" s="1"/>
  <c r="M1076"/>
  <c r="M1075"/>
  <c r="N1075" s="1"/>
  <c r="M1074"/>
  <c r="M1073"/>
  <c r="N1073" s="1"/>
  <c r="M1072"/>
  <c r="M1071"/>
  <c r="M1070"/>
  <c r="M1069"/>
  <c r="M1068"/>
  <c r="M1067"/>
  <c r="M1066"/>
  <c r="M1065"/>
  <c r="M1064"/>
  <c r="M1063"/>
  <c r="M1062"/>
  <c r="M1061"/>
  <c r="M1060"/>
  <c r="M1059"/>
  <c r="N1059" s="1"/>
  <c r="O1059" s="1"/>
  <c r="M1058"/>
  <c r="N1058" s="1"/>
  <c r="O1058" s="1"/>
  <c r="P1058" s="1"/>
  <c r="M1057"/>
  <c r="M1056"/>
  <c r="N1056" s="1"/>
  <c r="M1055"/>
  <c r="N1055" s="1"/>
  <c r="O1055" s="1"/>
  <c r="P1055" s="1"/>
  <c r="M1054"/>
  <c r="N1054" s="1"/>
  <c r="O1054" s="1"/>
  <c r="P1054" s="1"/>
  <c r="M1053"/>
  <c r="N1053" s="1"/>
  <c r="M1052"/>
  <c r="N1052" s="1"/>
  <c r="M1051"/>
  <c r="M1050"/>
  <c r="N1050" s="1"/>
  <c r="O1050" s="1"/>
  <c r="P1050" s="1"/>
  <c r="M1049"/>
  <c r="M1048"/>
  <c r="N1048" s="1"/>
  <c r="M1047"/>
  <c r="N1047" s="1"/>
  <c r="M1046"/>
  <c r="N1046" s="1"/>
  <c r="M1045"/>
  <c r="N1045" s="1"/>
  <c r="O1045" s="1"/>
  <c r="P1045" s="1"/>
  <c r="M1044"/>
  <c r="M1043"/>
  <c r="N1043" s="1"/>
  <c r="M1042"/>
  <c r="M1041"/>
  <c r="N1041" s="1"/>
  <c r="O1041" s="1"/>
  <c r="P1041" s="1"/>
  <c r="M1040"/>
  <c r="M1039"/>
  <c r="N1039" s="1"/>
  <c r="M1038"/>
  <c r="N1038" s="1"/>
  <c r="O1038" s="1"/>
  <c r="P1038" s="1"/>
  <c r="M1037"/>
  <c r="N1037" s="1"/>
  <c r="O1037" s="1"/>
  <c r="P1037" s="1"/>
  <c r="M1036"/>
  <c r="N1036" s="1"/>
  <c r="O1036" s="1"/>
  <c r="P1036" s="1"/>
  <c r="M1035"/>
  <c r="N1034"/>
  <c r="M1034"/>
  <c r="M1033"/>
  <c r="M1032"/>
  <c r="N1032" s="1"/>
  <c r="M1031"/>
  <c r="M1030"/>
  <c r="N1030" s="1"/>
  <c r="M1029"/>
  <c r="M1028"/>
  <c r="N1028" s="1"/>
  <c r="M1027"/>
  <c r="M1026"/>
  <c r="N1026" s="1"/>
  <c r="M1025"/>
  <c r="M1024"/>
  <c r="N1024" s="1"/>
  <c r="M1023"/>
  <c r="M1022"/>
  <c r="M1021"/>
  <c r="M1020"/>
  <c r="M1019"/>
  <c r="M1018"/>
  <c r="M1017"/>
  <c r="M1016"/>
  <c r="M1015"/>
  <c r="M1014"/>
  <c r="M1013"/>
  <c r="M1012"/>
  <c r="O1011"/>
  <c r="P1011" s="1"/>
  <c r="M1011"/>
  <c r="N1011" s="1"/>
  <c r="M1010"/>
  <c r="N1010" s="1"/>
  <c r="M1009"/>
  <c r="N1009" s="1"/>
  <c r="O1009" s="1"/>
  <c r="P1009" s="1"/>
  <c r="M1008"/>
  <c r="N1008" s="1"/>
  <c r="O1008" s="1"/>
  <c r="P1008" s="1"/>
  <c r="M1007"/>
  <c r="N1007" s="1"/>
  <c r="M1006"/>
  <c r="N1006" s="1"/>
  <c r="M1005"/>
  <c r="N1005" s="1"/>
  <c r="O1005" s="1"/>
  <c r="P1005" s="1"/>
  <c r="M1004"/>
  <c r="N1004" s="1"/>
  <c r="O1004" s="1"/>
  <c r="P1004" s="1"/>
  <c r="M1003"/>
  <c r="N1003" s="1"/>
  <c r="M1002"/>
  <c r="N1002" s="1"/>
  <c r="M1001"/>
  <c r="M1000"/>
  <c r="N1000" s="1"/>
  <c r="O1000" s="1"/>
  <c r="P1000" s="1"/>
  <c r="M999"/>
  <c r="N999" s="1"/>
  <c r="O999" s="1"/>
  <c r="M998"/>
  <c r="N998" s="1"/>
  <c r="M997"/>
  <c r="N997" s="1"/>
  <c r="M996"/>
  <c r="N996" s="1"/>
  <c r="M995"/>
  <c r="N995" s="1"/>
  <c r="O995" s="1"/>
  <c r="P995" s="1"/>
  <c r="M994"/>
  <c r="N994" s="1"/>
  <c r="M993"/>
  <c r="N993" s="1"/>
  <c r="M992"/>
  <c r="N992" s="1"/>
  <c r="O992" s="1"/>
  <c r="P992" s="1"/>
  <c r="M991"/>
  <c r="N991" s="1"/>
  <c r="O991" s="1"/>
  <c r="P991" s="1"/>
  <c r="M990"/>
  <c r="N990" s="1"/>
  <c r="O990" s="1"/>
  <c r="P990" s="1"/>
  <c r="M989"/>
  <c r="M988"/>
  <c r="N988" s="1"/>
  <c r="O988" s="1"/>
  <c r="P988" s="1"/>
  <c r="M987"/>
  <c r="N987" s="1"/>
  <c r="M986"/>
  <c r="N985"/>
  <c r="M985"/>
  <c r="M984"/>
  <c r="M983"/>
  <c r="N983" s="1"/>
  <c r="M982"/>
  <c r="M981"/>
  <c r="N981" s="1"/>
  <c r="M980"/>
  <c r="N979"/>
  <c r="M979"/>
  <c r="M978"/>
  <c r="M977"/>
  <c r="N977" s="1"/>
  <c r="M976"/>
  <c r="M975"/>
  <c r="M974"/>
  <c r="M973"/>
  <c r="M972"/>
  <c r="M971"/>
  <c r="M970"/>
  <c r="M969"/>
  <c r="M968"/>
  <c r="M967"/>
  <c r="M966"/>
  <c r="M965"/>
  <c r="M964"/>
  <c r="M963"/>
  <c r="M962"/>
  <c r="N962" s="1"/>
  <c r="O962" s="1"/>
  <c r="P962" s="1"/>
  <c r="M961"/>
  <c r="O960"/>
  <c r="P960" s="1"/>
  <c r="M960"/>
  <c r="N960" s="1"/>
  <c r="M959"/>
  <c r="N959" s="1"/>
  <c r="M958"/>
  <c r="N958" s="1"/>
  <c r="O958" s="1"/>
  <c r="P958" s="1"/>
  <c r="M957"/>
  <c r="N957" s="1"/>
  <c r="M956"/>
  <c r="N956" s="1"/>
  <c r="M955"/>
  <c r="N955" s="1"/>
  <c r="M954"/>
  <c r="N954" s="1"/>
  <c r="O954" s="1"/>
  <c r="P954" s="1"/>
  <c r="M953"/>
  <c r="N953" s="1"/>
  <c r="M952"/>
  <c r="N951"/>
  <c r="O951" s="1"/>
  <c r="M951"/>
  <c r="M950"/>
  <c r="N950" s="1"/>
  <c r="O950" s="1"/>
  <c r="P950" s="1"/>
  <c r="M949"/>
  <c r="N949" s="1"/>
  <c r="O949" s="1"/>
  <c r="P949" s="1"/>
  <c r="N948"/>
  <c r="M948"/>
  <c r="M947"/>
  <c r="N947" s="1"/>
  <c r="M946"/>
  <c r="N946" s="1"/>
  <c r="O946" s="1"/>
  <c r="P946" s="1"/>
  <c r="M945"/>
  <c r="N945" s="1"/>
  <c r="O945" s="1"/>
  <c r="P945" s="1"/>
  <c r="M944"/>
  <c r="N944" s="1"/>
  <c r="M943"/>
  <c r="N943" s="1"/>
  <c r="M942"/>
  <c r="M941"/>
  <c r="N941" s="1"/>
  <c r="O941" s="1"/>
  <c r="P941" s="1"/>
  <c r="M940"/>
  <c r="M939"/>
  <c r="M938"/>
  <c r="N938" s="1"/>
  <c r="M937"/>
  <c r="M936"/>
  <c r="N936" s="1"/>
  <c r="M935"/>
  <c r="M934"/>
  <c r="N934" s="1"/>
  <c r="M933"/>
  <c r="M932"/>
  <c r="N932" s="1"/>
  <c r="M931"/>
  <c r="M930"/>
  <c r="N930" s="1"/>
  <c r="M929"/>
  <c r="M928"/>
  <c r="N928" s="1"/>
  <c r="M927"/>
  <c r="M926"/>
  <c r="M925"/>
  <c r="M924"/>
  <c r="M923"/>
  <c r="M922"/>
  <c r="M921"/>
  <c r="M920"/>
  <c r="M919"/>
  <c r="M918"/>
  <c r="M917"/>
  <c r="M916"/>
  <c r="M915"/>
  <c r="N915" s="1"/>
  <c r="M914"/>
  <c r="M913"/>
  <c r="N913" s="1"/>
  <c r="M912"/>
  <c r="N912" s="1"/>
  <c r="O912" s="1"/>
  <c r="P912" s="1"/>
  <c r="M911"/>
  <c r="N911" s="1"/>
  <c r="M910"/>
  <c r="M909"/>
  <c r="N909" s="1"/>
  <c r="O909" s="1"/>
  <c r="P909" s="1"/>
  <c r="M908"/>
  <c r="N908" s="1"/>
  <c r="O908" s="1"/>
  <c r="P908" s="1"/>
  <c r="M907"/>
  <c r="N907" s="1"/>
  <c r="M906"/>
  <c r="N906" s="1"/>
  <c r="M905"/>
  <c r="N905" s="1"/>
  <c r="O905" s="1"/>
  <c r="P905" s="1"/>
  <c r="M904"/>
  <c r="N904" s="1"/>
  <c r="O904" s="1"/>
  <c r="P904" s="1"/>
  <c r="M903"/>
  <c r="N903" s="1"/>
  <c r="O903" s="1"/>
  <c r="M902"/>
  <c r="N902" s="1"/>
  <c r="M901"/>
  <c r="M900"/>
  <c r="N900" s="1"/>
  <c r="O900" s="1"/>
  <c r="P900" s="1"/>
  <c r="M899"/>
  <c r="N899" s="1"/>
  <c r="O899" s="1"/>
  <c r="P899" s="1"/>
  <c r="M898"/>
  <c r="N898" s="1"/>
  <c r="O898" s="1"/>
  <c r="P898" s="1"/>
  <c r="M897"/>
  <c r="N897" s="1"/>
  <c r="M896"/>
  <c r="N896" s="1"/>
  <c r="O896" s="1"/>
  <c r="P896" s="1"/>
  <c r="M895"/>
  <c r="N895" s="1"/>
  <c r="O895" s="1"/>
  <c r="P895" s="1"/>
  <c r="M894"/>
  <c r="N894" s="1"/>
  <c r="O894" s="1"/>
  <c r="P894" s="1"/>
  <c r="M893"/>
  <c r="N893" s="1"/>
  <c r="O893" s="1"/>
  <c r="P893" s="1"/>
  <c r="M892"/>
  <c r="N892" s="1"/>
  <c r="M891"/>
  <c r="N891" s="1"/>
  <c r="M890"/>
  <c r="M889"/>
  <c r="N889" s="1"/>
  <c r="M888"/>
  <c r="M887"/>
  <c r="N887" s="1"/>
  <c r="M886"/>
  <c r="M885"/>
  <c r="N885" s="1"/>
  <c r="M884"/>
  <c r="M883"/>
  <c r="N883" s="1"/>
  <c r="M882"/>
  <c r="M881"/>
  <c r="N881" s="1"/>
  <c r="M880"/>
  <c r="M879"/>
  <c r="M878"/>
  <c r="M877"/>
  <c r="M876"/>
  <c r="M875"/>
  <c r="M874"/>
  <c r="M873"/>
  <c r="M872"/>
  <c r="M871"/>
  <c r="M870"/>
  <c r="M869"/>
  <c r="M868"/>
  <c r="M867"/>
  <c r="N867" s="1"/>
  <c r="O867" s="1"/>
  <c r="M866"/>
  <c r="N866" s="1"/>
  <c r="O866" s="1"/>
  <c r="P866" s="1"/>
  <c r="M865"/>
  <c r="N865" s="1"/>
  <c r="M864"/>
  <c r="M863"/>
  <c r="M862"/>
  <c r="M861"/>
  <c r="N861" s="1"/>
  <c r="M860"/>
  <c r="O859"/>
  <c r="P859" s="1"/>
  <c r="M859"/>
  <c r="N859" s="1"/>
  <c r="M858"/>
  <c r="O857"/>
  <c r="P857" s="1"/>
  <c r="M857"/>
  <c r="N857" s="1"/>
  <c r="M856"/>
  <c r="N856" s="1"/>
  <c r="M855"/>
  <c r="N855" s="1"/>
  <c r="M854"/>
  <c r="N854" s="1"/>
  <c r="M853"/>
  <c r="N853" s="1"/>
  <c r="M852"/>
  <c r="M851"/>
  <c r="N851" s="1"/>
  <c r="M850"/>
  <c r="N850" s="1"/>
  <c r="M849"/>
  <c r="N849" s="1"/>
  <c r="M848"/>
  <c r="M847"/>
  <c r="N847" s="1"/>
  <c r="O846"/>
  <c r="P846" s="1"/>
  <c r="M846"/>
  <c r="N846" s="1"/>
  <c r="M845"/>
  <c r="N845" s="1"/>
  <c r="M844"/>
  <c r="N843"/>
  <c r="O843" s="1"/>
  <c r="M843"/>
  <c r="M842"/>
  <c r="N842" s="1"/>
  <c r="M841"/>
  <c r="O840"/>
  <c r="P840" s="1"/>
  <c r="M840"/>
  <c r="N840" s="1"/>
  <c r="M839"/>
  <c r="N839" s="1"/>
  <c r="O839" s="1"/>
  <c r="P839" s="1"/>
  <c r="M838"/>
  <c r="M837"/>
  <c r="M836"/>
  <c r="N836" s="1"/>
  <c r="M835"/>
  <c r="N835" s="1"/>
  <c r="O835" s="1"/>
  <c r="P835" s="1"/>
  <c r="M834"/>
  <c r="N834" s="1"/>
  <c r="M833"/>
  <c r="M832"/>
  <c r="N832" s="1"/>
  <c r="M831"/>
  <c r="M830"/>
  <c r="N830" s="1"/>
  <c r="M829"/>
  <c r="N829" s="1"/>
  <c r="M828"/>
  <c r="M827"/>
  <c r="M826"/>
  <c r="N826" s="1"/>
  <c r="M825"/>
  <c r="N825" s="1"/>
  <c r="M824"/>
  <c r="N824" s="1"/>
  <c r="M823"/>
  <c r="M822"/>
  <c r="M821"/>
  <c r="M820"/>
  <c r="M819"/>
  <c r="N819" s="1"/>
  <c r="M818"/>
  <c r="N818" s="1"/>
  <c r="M817"/>
  <c r="M816"/>
  <c r="N816" s="1"/>
  <c r="M815"/>
  <c r="N815" s="1"/>
  <c r="M814"/>
  <c r="M813"/>
  <c r="M812"/>
  <c r="N812" s="1"/>
  <c r="M811"/>
  <c r="N811" s="1"/>
  <c r="M810"/>
  <c r="N810" s="1"/>
  <c r="M809"/>
  <c r="M808"/>
  <c r="N808" s="1"/>
  <c r="M807"/>
  <c r="N807" s="1"/>
  <c r="O807" s="1"/>
  <c r="N806"/>
  <c r="O806" s="1"/>
  <c r="P806" s="1"/>
  <c r="M806"/>
  <c r="M805"/>
  <c r="N805" s="1"/>
  <c r="O804"/>
  <c r="P804" s="1"/>
  <c r="N804"/>
  <c r="M804"/>
  <c r="M803"/>
  <c r="N803" s="1"/>
  <c r="M802"/>
  <c r="N802" s="1"/>
  <c r="O802" s="1"/>
  <c r="P802" s="1"/>
  <c r="M801"/>
  <c r="M800"/>
  <c r="N800" s="1"/>
  <c r="M799"/>
  <c r="M798"/>
  <c r="N798" s="1"/>
  <c r="O798" s="1"/>
  <c r="P798" s="1"/>
  <c r="M797"/>
  <c r="N797" s="1"/>
  <c r="M796"/>
  <c r="N796" s="1"/>
  <c r="M795"/>
  <c r="N795" s="1"/>
  <c r="M794"/>
  <c r="N794" s="1"/>
  <c r="N793"/>
  <c r="M793"/>
  <c r="M792"/>
  <c r="N792" s="1"/>
  <c r="N791"/>
  <c r="M791"/>
  <c r="M790"/>
  <c r="N790" s="1"/>
  <c r="N789"/>
  <c r="M789"/>
  <c r="M788"/>
  <c r="N788" s="1"/>
  <c r="M787"/>
  <c r="N787" s="1"/>
  <c r="M786"/>
  <c r="N786" s="1"/>
  <c r="M785"/>
  <c r="N785" s="1"/>
  <c r="M784"/>
  <c r="N784" s="1"/>
  <c r="M783"/>
  <c r="M782"/>
  <c r="M781"/>
  <c r="M780"/>
  <c r="M779"/>
  <c r="M778"/>
  <c r="M777"/>
  <c r="M776"/>
  <c r="M775"/>
  <c r="M774"/>
  <c r="M773"/>
  <c r="M772"/>
  <c r="M771"/>
  <c r="N771" s="1"/>
  <c r="M770"/>
  <c r="M769"/>
  <c r="N769" s="1"/>
  <c r="M768"/>
  <c r="N768" s="1"/>
  <c r="M767"/>
  <c r="N767" s="1"/>
  <c r="M766"/>
  <c r="M765"/>
  <c r="N765" s="1"/>
  <c r="M764"/>
  <c r="N764" s="1"/>
  <c r="M763"/>
  <c r="N763" s="1"/>
  <c r="M762"/>
  <c r="M761"/>
  <c r="N761" s="1"/>
  <c r="M760"/>
  <c r="N760" s="1"/>
  <c r="M759"/>
  <c r="N759" s="1"/>
  <c r="O759" s="1"/>
  <c r="M758"/>
  <c r="N758" s="1"/>
  <c r="M757"/>
  <c r="M756"/>
  <c r="N756" s="1"/>
  <c r="O756" s="1"/>
  <c r="P756" s="1"/>
  <c r="M755"/>
  <c r="N755" s="1"/>
  <c r="O755" s="1"/>
  <c r="P755" s="1"/>
  <c r="M754"/>
  <c r="N754" s="1"/>
  <c r="M753"/>
  <c r="N753" s="1"/>
  <c r="O753" s="1"/>
  <c r="P753" s="1"/>
  <c r="M752"/>
  <c r="N752" s="1"/>
  <c r="O752" s="1"/>
  <c r="P752" s="1"/>
  <c r="M751"/>
  <c r="N751" s="1"/>
  <c r="M750"/>
  <c r="N750" s="1"/>
  <c r="M749"/>
  <c r="N749" s="1"/>
  <c r="M748"/>
  <c r="N748" s="1"/>
  <c r="O748" s="1"/>
  <c r="P748" s="1"/>
  <c r="M747"/>
  <c r="M746"/>
  <c r="N746" s="1"/>
  <c r="M745"/>
  <c r="M744"/>
  <c r="N744" s="1"/>
  <c r="M743"/>
  <c r="M742"/>
  <c r="N742" s="1"/>
  <c r="M741"/>
  <c r="M740"/>
  <c r="N740" s="1"/>
  <c r="M739"/>
  <c r="M738"/>
  <c r="N738" s="1"/>
  <c r="M737"/>
  <c r="M736"/>
  <c r="N736" s="1"/>
  <c r="M735"/>
  <c r="M734"/>
  <c r="M733"/>
  <c r="M732"/>
  <c r="M731"/>
  <c r="M730"/>
  <c r="M729"/>
  <c r="M728"/>
  <c r="M727"/>
  <c r="M726"/>
  <c r="M725"/>
  <c r="M724"/>
  <c r="M723"/>
  <c r="N723" s="1"/>
  <c r="M722"/>
  <c r="M721"/>
  <c r="N721" s="1"/>
  <c r="M720"/>
  <c r="N720" s="1"/>
  <c r="M719"/>
  <c r="N719" s="1"/>
  <c r="M718"/>
  <c r="M717"/>
  <c r="N717" s="1"/>
  <c r="M716"/>
  <c r="N716" s="1"/>
  <c r="M715"/>
  <c r="N715" s="1"/>
  <c r="M714"/>
  <c r="M713"/>
  <c r="N713" s="1"/>
  <c r="M712"/>
  <c r="N712" s="1"/>
  <c r="M711"/>
  <c r="M710"/>
  <c r="N710" s="1"/>
  <c r="O710" s="1"/>
  <c r="P710" s="1"/>
  <c r="M709"/>
  <c r="M708"/>
  <c r="N708" s="1"/>
  <c r="M707"/>
  <c r="N707" s="1"/>
  <c r="O707" s="1"/>
  <c r="P707" s="1"/>
  <c r="M706"/>
  <c r="N706" s="1"/>
  <c r="O706" s="1"/>
  <c r="P706" s="1"/>
  <c r="M705"/>
  <c r="N705" s="1"/>
  <c r="M704"/>
  <c r="M703"/>
  <c r="N703" s="1"/>
  <c r="M702"/>
  <c r="N702" s="1"/>
  <c r="O702" s="1"/>
  <c r="P702" s="1"/>
  <c r="M701"/>
  <c r="N701" s="1"/>
  <c r="M700"/>
  <c r="N700" s="1"/>
  <c r="O700" s="1"/>
  <c r="P700" s="1"/>
  <c r="M699"/>
  <c r="N699" s="1"/>
  <c r="M698"/>
  <c r="M697"/>
  <c r="N697" s="1"/>
  <c r="M696"/>
  <c r="N695"/>
  <c r="M695"/>
  <c r="M694"/>
  <c r="M693"/>
  <c r="N693" s="1"/>
  <c r="M692"/>
  <c r="M691"/>
  <c r="M690"/>
  <c r="N690" s="1"/>
  <c r="M689"/>
  <c r="M688"/>
  <c r="N688" s="1"/>
  <c r="M687"/>
  <c r="M686"/>
  <c r="M685"/>
  <c r="M684"/>
  <c r="M683"/>
  <c r="M682"/>
  <c r="M681"/>
  <c r="M680"/>
  <c r="M679"/>
  <c r="M678"/>
  <c r="M677"/>
  <c r="M676"/>
  <c r="M675"/>
  <c r="N675" s="1"/>
  <c r="O675" s="1"/>
  <c r="P675" s="1"/>
  <c r="M674"/>
  <c r="N674" s="1"/>
  <c r="O674" s="1"/>
  <c r="P674" s="1"/>
  <c r="M673"/>
  <c r="N673" s="1"/>
  <c r="O673" s="1"/>
  <c r="P673" s="1"/>
  <c r="M672"/>
  <c r="N672" s="1"/>
  <c r="O672" s="1"/>
  <c r="P672" s="1"/>
  <c r="M671"/>
  <c r="N671" s="1"/>
  <c r="O671" s="1"/>
  <c r="P671" s="1"/>
  <c r="M670"/>
  <c r="N670" s="1"/>
  <c r="O670" s="1"/>
  <c r="P670" s="1"/>
  <c r="M669"/>
  <c r="N669" s="1"/>
  <c r="O669" s="1"/>
  <c r="P669" s="1"/>
  <c r="M668"/>
  <c r="N668" s="1"/>
  <c r="O668" s="1"/>
  <c r="P668" s="1"/>
  <c r="M667"/>
  <c r="N667" s="1"/>
  <c r="O667" s="1"/>
  <c r="P667" s="1"/>
  <c r="M666"/>
  <c r="N666" s="1"/>
  <c r="O666" s="1"/>
  <c r="P666" s="1"/>
  <c r="M665"/>
  <c r="N665" s="1"/>
  <c r="O665" s="1"/>
  <c r="P665" s="1"/>
  <c r="M664"/>
  <c r="N664" s="1"/>
  <c r="O664" s="1"/>
  <c r="P664" s="1"/>
  <c r="M663"/>
  <c r="N663" s="1"/>
  <c r="O663" s="1"/>
  <c r="M662"/>
  <c r="N662" s="1"/>
  <c r="M661"/>
  <c r="N661" s="1"/>
  <c r="M660"/>
  <c r="N660" s="1"/>
  <c r="O660" s="1"/>
  <c r="P660" s="1"/>
  <c r="M659"/>
  <c r="N659" s="1"/>
  <c r="O659" s="1"/>
  <c r="P659" s="1"/>
  <c r="M658"/>
  <c r="N658" s="1"/>
  <c r="O658" s="1"/>
  <c r="P658" s="1"/>
  <c r="M657"/>
  <c r="N657" s="1"/>
  <c r="M656"/>
  <c r="N656" s="1"/>
  <c r="O656" s="1"/>
  <c r="P656" s="1"/>
  <c r="M655"/>
  <c r="N655" s="1"/>
  <c r="O655" s="1"/>
  <c r="P655" s="1"/>
  <c r="M654"/>
  <c r="N654" s="1"/>
  <c r="M653"/>
  <c r="N653" s="1"/>
  <c r="M652"/>
  <c r="N652" s="1"/>
  <c r="O652" s="1"/>
  <c r="P652" s="1"/>
  <c r="M651"/>
  <c r="N651" s="1"/>
  <c r="M650"/>
  <c r="M649"/>
  <c r="N649" s="1"/>
  <c r="M648"/>
  <c r="M647"/>
  <c r="M646"/>
  <c r="M645"/>
  <c r="N645" s="1"/>
  <c r="M644"/>
  <c r="M643"/>
  <c r="N643" s="1"/>
  <c r="M642"/>
  <c r="M641"/>
  <c r="N641" s="1"/>
  <c r="M640"/>
  <c r="M639"/>
  <c r="M638"/>
  <c r="M637"/>
  <c r="M636"/>
  <c r="M635"/>
  <c r="M634"/>
  <c r="M633"/>
  <c r="M632"/>
  <c r="M631"/>
  <c r="M630"/>
  <c r="M629"/>
  <c r="M628"/>
  <c r="M627"/>
  <c r="N627" s="1"/>
  <c r="M626"/>
  <c r="N626" s="1"/>
  <c r="M625"/>
  <c r="N625" s="1"/>
  <c r="M624"/>
  <c r="N624" s="1"/>
  <c r="M623"/>
  <c r="N623" s="1"/>
  <c r="M622"/>
  <c r="N622" s="1"/>
  <c r="M621"/>
  <c r="N621" s="1"/>
  <c r="M620"/>
  <c r="M619"/>
  <c r="N619" s="1"/>
  <c r="M618"/>
  <c r="N618" s="1"/>
  <c r="M617"/>
  <c r="M616"/>
  <c r="N616" s="1"/>
  <c r="M615"/>
  <c r="N615" s="1"/>
  <c r="O615" s="1"/>
  <c r="M614"/>
  <c r="N614" s="1"/>
  <c r="O614" s="1"/>
  <c r="P614" s="1"/>
  <c r="M613"/>
  <c r="N613" s="1"/>
  <c r="O613" s="1"/>
  <c r="P613" s="1"/>
  <c r="M612"/>
  <c r="N612" s="1"/>
  <c r="O612" s="1"/>
  <c r="P612" s="1"/>
  <c r="M611"/>
  <c r="N611" s="1"/>
  <c r="M610"/>
  <c r="N610" s="1"/>
  <c r="O610" s="1"/>
  <c r="P610" s="1"/>
  <c r="M609"/>
  <c r="N609" s="1"/>
  <c r="O609" s="1"/>
  <c r="P609" s="1"/>
  <c r="M608"/>
  <c r="N608" s="1"/>
  <c r="M607"/>
  <c r="N607" s="1"/>
  <c r="O607" s="1"/>
  <c r="P607" s="1"/>
  <c r="M606"/>
  <c r="N606" s="1"/>
  <c r="O606" s="1"/>
  <c r="P606" s="1"/>
  <c r="M605"/>
  <c r="N605" s="1"/>
  <c r="O605" s="1"/>
  <c r="P605" s="1"/>
  <c r="M604"/>
  <c r="M603"/>
  <c r="M602"/>
  <c r="N602" s="1"/>
  <c r="M601"/>
  <c r="M600"/>
  <c r="M599"/>
  <c r="M598"/>
  <c r="N598" s="1"/>
  <c r="M597"/>
  <c r="M596"/>
  <c r="N596" s="1"/>
  <c r="M595"/>
  <c r="M594"/>
  <c r="N594" s="1"/>
  <c r="M593"/>
  <c r="M592"/>
  <c r="M591"/>
  <c r="M590"/>
  <c r="M589"/>
  <c r="M588"/>
  <c r="M587"/>
  <c r="M586"/>
  <c r="M585"/>
  <c r="M584"/>
  <c r="M583"/>
  <c r="M582"/>
  <c r="M581"/>
  <c r="M580"/>
  <c r="M579"/>
  <c r="M578"/>
  <c r="N578" s="1"/>
  <c r="M577"/>
  <c r="N577" s="1"/>
  <c r="O577" s="1"/>
  <c r="P577" s="1"/>
  <c r="M576"/>
  <c r="N576" s="1"/>
  <c r="M575"/>
  <c r="M574"/>
  <c r="N573"/>
  <c r="M573"/>
  <c r="M572"/>
  <c r="N572" s="1"/>
  <c r="M571"/>
  <c r="M570"/>
  <c r="N570" s="1"/>
  <c r="M569"/>
  <c r="N569" s="1"/>
  <c r="O569" s="1"/>
  <c r="P569" s="1"/>
  <c r="M568"/>
  <c r="N568" s="1"/>
  <c r="M567"/>
  <c r="N567" s="1"/>
  <c r="O567" s="1"/>
  <c r="M566"/>
  <c r="N566" s="1"/>
  <c r="M565"/>
  <c r="N565" s="1"/>
  <c r="O565" s="1"/>
  <c r="P565" s="1"/>
  <c r="M564"/>
  <c r="N564" s="1"/>
  <c r="O564" s="1"/>
  <c r="P564" s="1"/>
  <c r="M563"/>
  <c r="N563" s="1"/>
  <c r="O563" s="1"/>
  <c r="P563" s="1"/>
  <c r="M562"/>
  <c r="M561"/>
  <c r="N561" s="1"/>
  <c r="M560"/>
  <c r="N560" s="1"/>
  <c r="O560" s="1"/>
  <c r="P560" s="1"/>
  <c r="M559"/>
  <c r="N559" s="1"/>
  <c r="O559" s="1"/>
  <c r="P559" s="1"/>
  <c r="M558"/>
  <c r="N558" s="1"/>
  <c r="M557"/>
  <c r="M556"/>
  <c r="N556" s="1"/>
  <c r="O556" s="1"/>
  <c r="P556" s="1"/>
  <c r="M555"/>
  <c r="M554"/>
  <c r="M553"/>
  <c r="N553" s="1"/>
  <c r="M552"/>
  <c r="N551"/>
  <c r="M551"/>
  <c r="M550"/>
  <c r="M549"/>
  <c r="N548"/>
  <c r="M548"/>
  <c r="M547"/>
  <c r="N547" s="1"/>
  <c r="M546"/>
  <c r="M545"/>
  <c r="M544"/>
  <c r="N544" s="1"/>
  <c r="M543"/>
  <c r="N543" s="1"/>
  <c r="O542"/>
  <c r="P542" s="1"/>
  <c r="M542"/>
  <c r="N542" s="1"/>
  <c r="M541"/>
  <c r="M540"/>
  <c r="M539"/>
  <c r="N539" s="1"/>
  <c r="O538"/>
  <c r="P538" s="1"/>
  <c r="M538"/>
  <c r="N538" s="1"/>
  <c r="M537"/>
  <c r="M536"/>
  <c r="M535"/>
  <c r="N535" s="1"/>
  <c r="M534"/>
  <c r="N534" s="1"/>
  <c r="M533"/>
  <c r="M532"/>
  <c r="M531"/>
  <c r="N531" s="1"/>
  <c r="O531" s="1"/>
  <c r="M530"/>
  <c r="M529"/>
  <c r="N529" s="1"/>
  <c r="O529" s="1"/>
  <c r="P529" s="1"/>
  <c r="N528"/>
  <c r="O528" s="1"/>
  <c r="P528" s="1"/>
  <c r="M528"/>
  <c r="M527"/>
  <c r="N527" s="1"/>
  <c r="O527" s="1"/>
  <c r="P527" s="1"/>
  <c r="M526"/>
  <c r="N526" s="1"/>
  <c r="O526" s="1"/>
  <c r="P526" s="1"/>
  <c r="M525"/>
  <c r="M524"/>
  <c r="N524" s="1"/>
  <c r="M523"/>
  <c r="N523" s="1"/>
  <c r="O523" s="1"/>
  <c r="P523" s="1"/>
  <c r="M522"/>
  <c r="N522" s="1"/>
  <c r="O522" s="1"/>
  <c r="P522" s="1"/>
  <c r="M521"/>
  <c r="M520"/>
  <c r="M519"/>
  <c r="M518"/>
  <c r="N518" s="1"/>
  <c r="M517"/>
  <c r="N517" s="1"/>
  <c r="M516"/>
  <c r="M515"/>
  <c r="M514"/>
  <c r="N514" s="1"/>
  <c r="O514" s="1"/>
  <c r="P514" s="1"/>
  <c r="M513"/>
  <c r="M512"/>
  <c r="M511"/>
  <c r="M510"/>
  <c r="M509"/>
  <c r="N509" s="1"/>
  <c r="M508"/>
  <c r="M507"/>
  <c r="N507" s="1"/>
  <c r="M506"/>
  <c r="N506" s="1"/>
  <c r="M505"/>
  <c r="M504"/>
  <c r="M503"/>
  <c r="N503" s="1"/>
  <c r="N502"/>
  <c r="M502"/>
  <c r="M501"/>
  <c r="M500"/>
  <c r="N499"/>
  <c r="M499"/>
  <c r="M498"/>
  <c r="N498" s="1"/>
  <c r="M497"/>
  <c r="M496"/>
  <c r="M495"/>
  <c r="M494"/>
  <c r="N494" s="1"/>
  <c r="M493"/>
  <c r="M492"/>
  <c r="N492" s="1"/>
  <c r="M491"/>
  <c r="M490"/>
  <c r="N490" s="1"/>
  <c r="M489"/>
  <c r="N489" s="1"/>
  <c r="M488"/>
  <c r="N488" s="1"/>
  <c r="O488" s="1"/>
  <c r="P488" s="1"/>
  <c r="M487"/>
  <c r="M486"/>
  <c r="N486" s="1"/>
  <c r="M485"/>
  <c r="N485" s="1"/>
  <c r="M484"/>
  <c r="M483"/>
  <c r="M482"/>
  <c r="N482" s="1"/>
  <c r="M481"/>
  <c r="M480"/>
  <c r="N480" s="1"/>
  <c r="M479"/>
  <c r="N479" s="1"/>
  <c r="O479" s="1"/>
  <c r="P479" s="1"/>
  <c r="M478"/>
  <c r="N478" s="1"/>
  <c r="M477"/>
  <c r="N477" s="1"/>
  <c r="M476"/>
  <c r="M475"/>
  <c r="N475" s="1"/>
  <c r="M474"/>
  <c r="M473"/>
  <c r="M472"/>
  <c r="N472" s="1"/>
  <c r="M471"/>
  <c r="N471" s="1"/>
  <c r="M470"/>
  <c r="M469"/>
  <c r="N469" s="1"/>
  <c r="M468"/>
  <c r="N468" s="1"/>
  <c r="M467"/>
  <c r="N467" s="1"/>
  <c r="M466"/>
  <c r="M465"/>
  <c r="N465" s="1"/>
  <c r="O465" s="1"/>
  <c r="P465" s="1"/>
  <c r="M464"/>
  <c r="M463"/>
  <c r="N463" s="1"/>
  <c r="M462"/>
  <c r="M461"/>
  <c r="N461" s="1"/>
  <c r="M460"/>
  <c r="N460" s="1"/>
  <c r="M459"/>
  <c r="M458"/>
  <c r="N458" s="1"/>
  <c r="M457"/>
  <c r="M456"/>
  <c r="M455"/>
  <c r="M454"/>
  <c r="N454" s="1"/>
  <c r="M453"/>
  <c r="M452"/>
  <c r="M451"/>
  <c r="M450"/>
  <c r="N450" s="1"/>
  <c r="M449"/>
  <c r="M448"/>
  <c r="M447"/>
  <c r="M446"/>
  <c r="M445"/>
  <c r="N445" s="1"/>
  <c r="M444"/>
  <c r="N444" s="1"/>
  <c r="M443"/>
  <c r="M442"/>
  <c r="M441"/>
  <c r="N441" s="1"/>
  <c r="M440"/>
  <c r="N440" s="1"/>
  <c r="M439"/>
  <c r="M438"/>
  <c r="M437"/>
  <c r="N437" s="1"/>
  <c r="M436"/>
  <c r="N436" s="1"/>
  <c r="M435"/>
  <c r="N435" s="1"/>
  <c r="O435" s="1"/>
  <c r="P435" s="1"/>
  <c r="M434"/>
  <c r="N434" s="1"/>
  <c r="O434" s="1"/>
  <c r="P434" s="1"/>
  <c r="M433"/>
  <c r="N433" s="1"/>
  <c r="O433" s="1"/>
  <c r="P433" s="1"/>
  <c r="M432"/>
  <c r="N432" s="1"/>
  <c r="O432" s="1"/>
  <c r="P432" s="1"/>
  <c r="M431"/>
  <c r="N431" s="1"/>
  <c r="O431" s="1"/>
  <c r="P431" s="1"/>
  <c r="M430"/>
  <c r="N430" s="1"/>
  <c r="O430" s="1"/>
  <c r="P430" s="1"/>
  <c r="M429"/>
  <c r="N429" s="1"/>
  <c r="O429" s="1"/>
  <c r="P429" s="1"/>
  <c r="M428"/>
  <c r="N428" s="1"/>
  <c r="O428" s="1"/>
  <c r="P428" s="1"/>
  <c r="M427"/>
  <c r="N427" s="1"/>
  <c r="O427" s="1"/>
  <c r="P427" s="1"/>
  <c r="M426"/>
  <c r="N426" s="1"/>
  <c r="O426" s="1"/>
  <c r="P426" s="1"/>
  <c r="M425"/>
  <c r="N425" s="1"/>
  <c r="O425" s="1"/>
  <c r="P425" s="1"/>
  <c r="N424"/>
  <c r="O424" s="1"/>
  <c r="P424" s="1"/>
  <c r="M424"/>
  <c r="M423"/>
  <c r="N423" s="1"/>
  <c r="M422"/>
  <c r="N422" s="1"/>
  <c r="M421"/>
  <c r="M420"/>
  <c r="N420" s="1"/>
  <c r="O420" s="1"/>
  <c r="P420" s="1"/>
  <c r="M419"/>
  <c r="N419" s="1"/>
  <c r="O419" s="1"/>
  <c r="P419" s="1"/>
  <c r="M418"/>
  <c r="N418" s="1"/>
  <c r="M417"/>
  <c r="M416"/>
  <c r="N416" s="1"/>
  <c r="O416" s="1"/>
  <c r="P416" s="1"/>
  <c r="M415"/>
  <c r="M414"/>
  <c r="N414" s="1"/>
  <c r="M413"/>
  <c r="M412"/>
  <c r="N412" s="1"/>
  <c r="O412" s="1"/>
  <c r="P412" s="1"/>
  <c r="M411"/>
  <c r="N410"/>
  <c r="M410"/>
  <c r="M409"/>
  <c r="N409" s="1"/>
  <c r="M408"/>
  <c r="N408" s="1"/>
  <c r="M407"/>
  <c r="M406"/>
  <c r="N406" s="1"/>
  <c r="M405"/>
  <c r="N405" s="1"/>
  <c r="M404"/>
  <c r="M403"/>
  <c r="M402"/>
  <c r="N402" s="1"/>
  <c r="M401"/>
  <c r="N401" s="1"/>
  <c r="M400"/>
  <c r="N400" s="1"/>
  <c r="M399"/>
  <c r="M398"/>
  <c r="N398" s="1"/>
  <c r="M397"/>
  <c r="M396"/>
  <c r="N396" s="1"/>
  <c r="M395"/>
  <c r="M394"/>
  <c r="M393"/>
  <c r="M392"/>
  <c r="M391"/>
  <c r="N391" s="1"/>
  <c r="M390"/>
  <c r="N390" s="1"/>
  <c r="O390" s="1"/>
  <c r="P390" s="1"/>
  <c r="M389"/>
  <c r="N389" s="1"/>
  <c r="O389" s="1"/>
  <c r="P389" s="1"/>
  <c r="M388"/>
  <c r="N388" s="1"/>
  <c r="M387"/>
  <c r="N387" s="1"/>
  <c r="M386"/>
  <c r="N386" s="1"/>
  <c r="M385"/>
  <c r="N385" s="1"/>
  <c r="M384"/>
  <c r="N384" s="1"/>
  <c r="M383"/>
  <c r="N383" s="1"/>
  <c r="M382"/>
  <c r="N382" s="1"/>
  <c r="M381"/>
  <c r="N381" s="1"/>
  <c r="M380"/>
  <c r="N380" s="1"/>
  <c r="M379"/>
  <c r="N379" s="1"/>
  <c r="M378"/>
  <c r="N378" s="1"/>
  <c r="M377"/>
  <c r="N377" s="1"/>
  <c r="M376"/>
  <c r="N376" s="1"/>
  <c r="M375"/>
  <c r="M374"/>
  <c r="M373"/>
  <c r="M372"/>
  <c r="M371"/>
  <c r="M370"/>
  <c r="M369"/>
  <c r="M368"/>
  <c r="M367"/>
  <c r="M366"/>
  <c r="M365"/>
  <c r="M364"/>
  <c r="M363"/>
  <c r="N363" s="1"/>
  <c r="M362"/>
  <c r="N362" s="1"/>
  <c r="O362" s="1"/>
  <c r="P362" s="1"/>
  <c r="M361"/>
  <c r="N361" s="1"/>
  <c r="O361" s="1"/>
  <c r="P361" s="1"/>
  <c r="M360"/>
  <c r="M359"/>
  <c r="M358"/>
  <c r="M357"/>
  <c r="N357" s="1"/>
  <c r="O357" s="1"/>
  <c r="P357" s="1"/>
  <c r="M356"/>
  <c r="M355"/>
  <c r="N355" s="1"/>
  <c r="M354"/>
  <c r="N354" s="1"/>
  <c r="M353"/>
  <c r="N353" s="1"/>
  <c r="O353" s="1"/>
  <c r="P353" s="1"/>
  <c r="M352"/>
  <c r="N352" s="1"/>
  <c r="M351"/>
  <c r="N351" s="1"/>
  <c r="M350"/>
  <c r="N350" s="1"/>
  <c r="M349"/>
  <c r="N349" s="1"/>
  <c r="M348"/>
  <c r="N348" s="1"/>
  <c r="O348" s="1"/>
  <c r="P348" s="1"/>
  <c r="M347"/>
  <c r="N347" s="1"/>
  <c r="M346"/>
  <c r="N346" s="1"/>
  <c r="M345"/>
  <c r="M344"/>
  <c r="N344" s="1"/>
  <c r="M343"/>
  <c r="N343" s="1"/>
  <c r="O343" s="1"/>
  <c r="P343" s="1"/>
  <c r="M342"/>
  <c r="N342" s="1"/>
  <c r="M341"/>
  <c r="M340"/>
  <c r="N340" s="1"/>
  <c r="M339"/>
  <c r="N339" s="1"/>
  <c r="O339" s="1"/>
  <c r="M338"/>
  <c r="N338" s="1"/>
  <c r="M337"/>
  <c r="N337" s="1"/>
  <c r="M336"/>
  <c r="N336" s="1"/>
  <c r="M335"/>
  <c r="M334"/>
  <c r="N334" s="1"/>
  <c r="O334" s="1"/>
  <c r="P334" s="1"/>
  <c r="M333"/>
  <c r="N333" s="1"/>
  <c r="M332"/>
  <c r="N332" s="1"/>
  <c r="O332" s="1"/>
  <c r="P332" s="1"/>
  <c r="N331"/>
  <c r="M331"/>
  <c r="M330"/>
  <c r="N330" s="1"/>
  <c r="M329"/>
  <c r="N329" s="1"/>
  <c r="M328"/>
  <c r="N328" s="1"/>
  <c r="M327"/>
  <c r="N327" s="1"/>
  <c r="M326"/>
  <c r="M325"/>
  <c r="N325" s="1"/>
  <c r="M324"/>
  <c r="M323"/>
  <c r="N323" s="1"/>
  <c r="M322"/>
  <c r="M321"/>
  <c r="N321" s="1"/>
  <c r="M320"/>
  <c r="M319"/>
  <c r="N319" s="1"/>
  <c r="M318"/>
  <c r="M317"/>
  <c r="N317" s="1"/>
  <c r="M316"/>
  <c r="M315"/>
  <c r="M314"/>
  <c r="M313"/>
  <c r="M312"/>
  <c r="M311"/>
  <c r="M310"/>
  <c r="M309"/>
  <c r="M308"/>
  <c r="M307"/>
  <c r="M306"/>
  <c r="M305"/>
  <c r="M304"/>
  <c r="M303"/>
  <c r="N303" s="1"/>
  <c r="O303" s="1"/>
  <c r="P303" s="1"/>
  <c r="M302"/>
  <c r="N302" s="1"/>
  <c r="O302" s="1"/>
  <c r="P302" s="1"/>
  <c r="M301"/>
  <c r="N301" s="1"/>
  <c r="O301" s="1"/>
  <c r="P301" s="1"/>
  <c r="M300"/>
  <c r="N300" s="1"/>
  <c r="O300" s="1"/>
  <c r="P300" s="1"/>
  <c r="M299"/>
  <c r="N299" s="1"/>
  <c r="O299" s="1"/>
  <c r="P299" s="1"/>
  <c r="M298"/>
  <c r="N298" s="1"/>
  <c r="O298" s="1"/>
  <c r="P298" s="1"/>
  <c r="M297"/>
  <c r="N297" s="1"/>
  <c r="O297" s="1"/>
  <c r="P297" s="1"/>
  <c r="M296"/>
  <c r="N296" s="1"/>
  <c r="O296" s="1"/>
  <c r="P296" s="1"/>
  <c r="M295"/>
  <c r="N295" s="1"/>
  <c r="O295" s="1"/>
  <c r="P295" s="1"/>
  <c r="M294"/>
  <c r="N294" s="1"/>
  <c r="O294" s="1"/>
  <c r="P294" s="1"/>
  <c r="M293"/>
  <c r="N293" s="1"/>
  <c r="O293" s="1"/>
  <c r="P293" s="1"/>
  <c r="M292"/>
  <c r="N292" s="1"/>
  <c r="O292" s="1"/>
  <c r="P292" s="1"/>
  <c r="M291"/>
  <c r="M290"/>
  <c r="N290" s="1"/>
  <c r="M289"/>
  <c r="N289" s="1"/>
  <c r="M288"/>
  <c r="M287"/>
  <c r="N287" s="1"/>
  <c r="M286"/>
  <c r="N286" s="1"/>
  <c r="O286" s="1"/>
  <c r="P286" s="1"/>
  <c r="M285"/>
  <c r="N285" s="1"/>
  <c r="M284"/>
  <c r="M283"/>
  <c r="M282"/>
  <c r="N282" s="1"/>
  <c r="M281"/>
  <c r="N281" s="1"/>
  <c r="M280"/>
  <c r="M279"/>
  <c r="N279" s="1"/>
  <c r="M278"/>
  <c r="N278" s="1"/>
  <c r="M277"/>
  <c r="N277" s="1"/>
  <c r="M276"/>
  <c r="N276" s="1"/>
  <c r="M275"/>
  <c r="N275" s="1"/>
  <c r="M274"/>
  <c r="N274" s="1"/>
  <c r="M273"/>
  <c r="N273" s="1"/>
  <c r="M272"/>
  <c r="N272" s="1"/>
  <c r="M271"/>
  <c r="N271" s="1"/>
  <c r="M270"/>
  <c r="N270" s="1"/>
  <c r="M269"/>
  <c r="N269" s="1"/>
  <c r="M268"/>
  <c r="N268" s="1"/>
  <c r="M267"/>
  <c r="M266"/>
  <c r="M265"/>
  <c r="M264"/>
  <c r="M263"/>
  <c r="M262"/>
  <c r="M261"/>
  <c r="M260"/>
  <c r="M259"/>
  <c r="M258"/>
  <c r="M257"/>
  <c r="M256"/>
  <c r="M255"/>
  <c r="N255" s="1"/>
  <c r="O255" s="1"/>
  <c r="P255" s="1"/>
  <c r="M254"/>
  <c r="N254" s="1"/>
  <c r="O254" s="1"/>
  <c r="P254" s="1"/>
  <c r="M253"/>
  <c r="N253" s="1"/>
  <c r="O253" s="1"/>
  <c r="P253" s="1"/>
  <c r="M252"/>
  <c r="N252" s="1"/>
  <c r="O252" s="1"/>
  <c r="P252" s="1"/>
  <c r="M251"/>
  <c r="N251" s="1"/>
  <c r="O251" s="1"/>
  <c r="P251" s="1"/>
  <c r="M250"/>
  <c r="N250" s="1"/>
  <c r="O250" s="1"/>
  <c r="P250" s="1"/>
  <c r="M249"/>
  <c r="N249" s="1"/>
  <c r="O249" s="1"/>
  <c r="P249" s="1"/>
  <c r="M248"/>
  <c r="N248" s="1"/>
  <c r="O248" s="1"/>
  <c r="P248" s="1"/>
  <c r="P247"/>
  <c r="M247"/>
  <c r="N247" s="1"/>
  <c r="O247" s="1"/>
  <c r="M246"/>
  <c r="N246" s="1"/>
  <c r="O246" s="1"/>
  <c r="P246" s="1"/>
  <c r="M245"/>
  <c r="N245" s="1"/>
  <c r="O245" s="1"/>
  <c r="P245" s="1"/>
  <c r="M244"/>
  <c r="N244" s="1"/>
  <c r="O244" s="1"/>
  <c r="P244" s="1"/>
  <c r="M243"/>
  <c r="N243" s="1"/>
  <c r="M242"/>
  <c r="N242" s="1"/>
  <c r="O242" s="1"/>
  <c r="P242" s="1"/>
  <c r="M241"/>
  <c r="N241" s="1"/>
  <c r="M240"/>
  <c r="N240" s="1"/>
  <c r="M239"/>
  <c r="M238"/>
  <c r="M237"/>
  <c r="N237" s="1"/>
  <c r="M236"/>
  <c r="N236" s="1"/>
  <c r="M235"/>
  <c r="N235" s="1"/>
  <c r="M234"/>
  <c r="N234" s="1"/>
  <c r="M233"/>
  <c r="M232"/>
  <c r="N232" s="1"/>
  <c r="M231"/>
  <c r="N231" s="1"/>
  <c r="M230"/>
  <c r="N230" s="1"/>
  <c r="M229"/>
  <c r="N229" s="1"/>
  <c r="M228"/>
  <c r="N228" s="1"/>
  <c r="M227"/>
  <c r="N227" s="1"/>
  <c r="M226"/>
  <c r="N226" s="1"/>
  <c r="M225"/>
  <c r="N225" s="1"/>
  <c r="M224"/>
  <c r="N224" s="1"/>
  <c r="M223"/>
  <c r="N223" s="1"/>
  <c r="M222"/>
  <c r="N222" s="1"/>
  <c r="M221"/>
  <c r="N221" s="1"/>
  <c r="M220"/>
  <c r="N220" s="1"/>
  <c r="M219"/>
  <c r="M218"/>
  <c r="M217"/>
  <c r="M216"/>
  <c r="M215"/>
  <c r="M214"/>
  <c r="M213"/>
  <c r="M212"/>
  <c r="M211"/>
  <c r="M210"/>
  <c r="M209"/>
  <c r="M208"/>
  <c r="M207"/>
  <c r="N207" s="1"/>
  <c r="O207" s="1"/>
  <c r="P207" s="1"/>
  <c r="M206"/>
  <c r="N206" s="1"/>
  <c r="O206" s="1"/>
  <c r="P206" s="1"/>
  <c r="M205"/>
  <c r="N205" s="1"/>
  <c r="O205" s="1"/>
  <c r="P205" s="1"/>
  <c r="M204"/>
  <c r="N204" s="1"/>
  <c r="O204" s="1"/>
  <c r="P204" s="1"/>
  <c r="M203"/>
  <c r="N203" s="1"/>
  <c r="O203" s="1"/>
  <c r="P203" s="1"/>
  <c r="M202"/>
  <c r="N202" s="1"/>
  <c r="O202" s="1"/>
  <c r="P202" s="1"/>
  <c r="M201"/>
  <c r="N201" s="1"/>
  <c r="O201" s="1"/>
  <c r="P201" s="1"/>
  <c r="M200"/>
  <c r="N200" s="1"/>
  <c r="O200" s="1"/>
  <c r="P200" s="1"/>
  <c r="M199"/>
  <c r="N199" s="1"/>
  <c r="O199" s="1"/>
  <c r="P199" s="1"/>
  <c r="M198"/>
  <c r="N198" s="1"/>
  <c r="O198" s="1"/>
  <c r="P198" s="1"/>
  <c r="M197"/>
  <c r="N197" s="1"/>
  <c r="O197" s="1"/>
  <c r="P197" s="1"/>
  <c r="M196"/>
  <c r="N196" s="1"/>
  <c r="O196" s="1"/>
  <c r="P196" s="1"/>
  <c r="M195"/>
  <c r="M194"/>
  <c r="N194" s="1"/>
  <c r="M193"/>
  <c r="N193" s="1"/>
  <c r="O193" s="1"/>
  <c r="P193" s="1"/>
  <c r="M192"/>
  <c r="N192" s="1"/>
  <c r="M191"/>
  <c r="M190"/>
  <c r="M189"/>
  <c r="N189" s="1"/>
  <c r="O189" s="1"/>
  <c r="P189" s="1"/>
  <c r="M188"/>
  <c r="N188" s="1"/>
  <c r="M187"/>
  <c r="M186"/>
  <c r="N186" s="1"/>
  <c r="M185"/>
  <c r="N185" s="1"/>
  <c r="O185" s="1"/>
  <c r="P185" s="1"/>
  <c r="M184"/>
  <c r="N184" s="1"/>
  <c r="M183"/>
  <c r="N183" s="1"/>
  <c r="M182"/>
  <c r="N182" s="1"/>
  <c r="M181"/>
  <c r="N181" s="1"/>
  <c r="M180"/>
  <c r="M179"/>
  <c r="N179" s="1"/>
  <c r="M178"/>
  <c r="N178" s="1"/>
  <c r="M177"/>
  <c r="N177" s="1"/>
  <c r="M176"/>
  <c r="M175"/>
  <c r="N175" s="1"/>
  <c r="M174"/>
  <c r="N174" s="1"/>
  <c r="M173"/>
  <c r="N173" s="1"/>
  <c r="M172"/>
  <c r="N172" s="1"/>
  <c r="M171"/>
  <c r="M170"/>
  <c r="M169"/>
  <c r="M168"/>
  <c r="M167"/>
  <c r="M166"/>
  <c r="M165"/>
  <c r="M164"/>
  <c r="M163"/>
  <c r="M162"/>
  <c r="M161"/>
  <c r="M160"/>
  <c r="M159"/>
  <c r="N159" s="1"/>
  <c r="O159" s="1"/>
  <c r="P159" s="1"/>
  <c r="M158"/>
  <c r="N158" s="1"/>
  <c r="O158" s="1"/>
  <c r="P158" s="1"/>
  <c r="M157"/>
  <c r="N157" s="1"/>
  <c r="O157" s="1"/>
  <c r="P157" s="1"/>
  <c r="M156"/>
  <c r="N156" s="1"/>
  <c r="O156" s="1"/>
  <c r="P156" s="1"/>
  <c r="M155"/>
  <c r="N155" s="1"/>
  <c r="O155" s="1"/>
  <c r="P155" s="1"/>
  <c r="M154"/>
  <c r="N154" s="1"/>
  <c r="O154" s="1"/>
  <c r="P154" s="1"/>
  <c r="M153"/>
  <c r="N153" s="1"/>
  <c r="O153" s="1"/>
  <c r="P153" s="1"/>
  <c r="M152"/>
  <c r="N152" s="1"/>
  <c r="O152" s="1"/>
  <c r="P152" s="1"/>
  <c r="M151"/>
  <c r="N151" s="1"/>
  <c r="O151" s="1"/>
  <c r="P151" s="1"/>
  <c r="M150"/>
  <c r="N150" s="1"/>
  <c r="O150" s="1"/>
  <c r="P150" s="1"/>
  <c r="M149"/>
  <c r="N149" s="1"/>
  <c r="O149" s="1"/>
  <c r="P149" s="1"/>
  <c r="M148"/>
  <c r="N148" s="1"/>
  <c r="O148" s="1"/>
  <c r="P148" s="1"/>
  <c r="N147"/>
  <c r="M147"/>
  <c r="M146"/>
  <c r="N146" s="1"/>
  <c r="M145"/>
  <c r="N145" s="1"/>
  <c r="M144"/>
  <c r="N144" s="1"/>
  <c r="M143"/>
  <c r="N143" s="1"/>
  <c r="M142"/>
  <c r="N142" s="1"/>
  <c r="M141"/>
  <c r="N141" s="1"/>
  <c r="O141" s="1"/>
  <c r="P141" s="1"/>
  <c r="M140"/>
  <c r="N140" s="1"/>
  <c r="O140" s="1"/>
  <c r="P140" s="1"/>
  <c r="M139"/>
  <c r="N139" s="1"/>
  <c r="M138"/>
  <c r="N138" s="1"/>
  <c r="M137"/>
  <c r="N137" s="1"/>
  <c r="O137" s="1"/>
  <c r="P137" s="1"/>
  <c r="M136"/>
  <c r="N136" s="1"/>
  <c r="M135"/>
  <c r="N135" s="1"/>
  <c r="M134"/>
  <c r="N134" s="1"/>
  <c r="M133"/>
  <c r="N133" s="1"/>
  <c r="M132"/>
  <c r="N132" s="1"/>
  <c r="M131"/>
  <c r="N131" s="1"/>
  <c r="M130"/>
  <c r="N130" s="1"/>
  <c r="M129"/>
  <c r="N129" s="1"/>
  <c r="M128"/>
  <c r="N128" s="1"/>
  <c r="M127"/>
  <c r="N127" s="1"/>
  <c r="M126"/>
  <c r="M125"/>
  <c r="N125" s="1"/>
  <c r="M124"/>
  <c r="N124" s="1"/>
  <c r="M123"/>
  <c r="M122"/>
  <c r="M121"/>
  <c r="M120"/>
  <c r="M119"/>
  <c r="M118"/>
  <c r="M117"/>
  <c r="M116"/>
  <c r="M115"/>
  <c r="M114"/>
  <c r="M113"/>
  <c r="M112"/>
  <c r="M111"/>
  <c r="N111" s="1"/>
  <c r="O111" s="1"/>
  <c r="P111" s="1"/>
  <c r="M110"/>
  <c r="N110" s="1"/>
  <c r="O110" s="1"/>
  <c r="P110" s="1"/>
  <c r="M109"/>
  <c r="N109" s="1"/>
  <c r="O109" s="1"/>
  <c r="P109" s="1"/>
  <c r="M108"/>
  <c r="N108" s="1"/>
  <c r="O108" s="1"/>
  <c r="P108" s="1"/>
  <c r="M107"/>
  <c r="N107" s="1"/>
  <c r="O107" s="1"/>
  <c r="P107" s="1"/>
  <c r="M106"/>
  <c r="N106" s="1"/>
  <c r="O106" s="1"/>
  <c r="P106" s="1"/>
  <c r="M105"/>
  <c r="N105" s="1"/>
  <c r="O105" s="1"/>
  <c r="P105" s="1"/>
  <c r="M104"/>
  <c r="N104" s="1"/>
  <c r="O104" s="1"/>
  <c r="P104" s="1"/>
  <c r="M103"/>
  <c r="N103" s="1"/>
  <c r="O103" s="1"/>
  <c r="P103" s="1"/>
  <c r="M102"/>
  <c r="N102" s="1"/>
  <c r="O102" s="1"/>
  <c r="P102" s="1"/>
  <c r="M101"/>
  <c r="N101" s="1"/>
  <c r="O101" s="1"/>
  <c r="P101" s="1"/>
  <c r="M100"/>
  <c r="N100" s="1"/>
  <c r="O100" s="1"/>
  <c r="P100" s="1"/>
  <c r="M99"/>
  <c r="M98"/>
  <c r="M97"/>
  <c r="N97" s="1"/>
  <c r="M96"/>
  <c r="N96" s="1"/>
  <c r="O96" s="1"/>
  <c r="P96" s="1"/>
  <c r="M95"/>
  <c r="N95" s="1"/>
  <c r="M94"/>
  <c r="N94" s="1"/>
  <c r="M93"/>
  <c r="N93" s="1"/>
  <c r="M92"/>
  <c r="M91"/>
  <c r="N91" s="1"/>
  <c r="M90"/>
  <c r="M89"/>
  <c r="N89" s="1"/>
  <c r="M88"/>
  <c r="N88" s="1"/>
  <c r="O88" s="1"/>
  <c r="P88" s="1"/>
  <c r="M87"/>
  <c r="N87" s="1"/>
  <c r="M86"/>
  <c r="N86" s="1"/>
  <c r="M85"/>
  <c r="N85" s="1"/>
  <c r="M84"/>
  <c r="N84" s="1"/>
  <c r="M83"/>
  <c r="N83" s="1"/>
  <c r="M82"/>
  <c r="N82" s="1"/>
  <c r="M81"/>
  <c r="N81" s="1"/>
  <c r="M80"/>
  <c r="N80" s="1"/>
  <c r="M79"/>
  <c r="N79" s="1"/>
  <c r="M78"/>
  <c r="N78" s="1"/>
  <c r="M77"/>
  <c r="N77" s="1"/>
  <c r="M76"/>
  <c r="N76" s="1"/>
  <c r="M75"/>
  <c r="M74"/>
  <c r="M73"/>
  <c r="M72"/>
  <c r="M71"/>
  <c r="M70"/>
  <c r="M69"/>
  <c r="M68"/>
  <c r="M67"/>
  <c r="M66"/>
  <c r="M65"/>
  <c r="M64"/>
  <c r="M63"/>
  <c r="N63" s="1"/>
  <c r="O63" s="1"/>
  <c r="P63" s="1"/>
  <c r="M62"/>
  <c r="N62" s="1"/>
  <c r="O62" s="1"/>
  <c r="P62" s="1"/>
  <c r="M61"/>
  <c r="N61" s="1"/>
  <c r="O61" s="1"/>
  <c r="P61" s="1"/>
  <c r="M60"/>
  <c r="N60" s="1"/>
  <c r="O60" s="1"/>
  <c r="P60" s="1"/>
  <c r="M59"/>
  <c r="N59" s="1"/>
  <c r="O59" s="1"/>
  <c r="P59" s="1"/>
  <c r="M58"/>
  <c r="N58" s="1"/>
  <c r="O58" s="1"/>
  <c r="P58" s="1"/>
  <c r="M57"/>
  <c r="N57" s="1"/>
  <c r="M56"/>
  <c r="M55"/>
  <c r="N55" s="1"/>
  <c r="O55" s="1"/>
  <c r="P55" s="1"/>
  <c r="M54"/>
  <c r="N54" s="1"/>
  <c r="O54" s="1"/>
  <c r="P54" s="1"/>
  <c r="M53"/>
  <c r="N53" s="1"/>
  <c r="M52"/>
  <c r="N52" s="1"/>
  <c r="M51"/>
  <c r="M50"/>
  <c r="N50" s="1"/>
  <c r="O50" s="1"/>
  <c r="P50" s="1"/>
  <c r="M49"/>
  <c r="N49" s="1"/>
  <c r="O49" s="1"/>
  <c r="P49" s="1"/>
  <c r="M48"/>
  <c r="N48" s="1"/>
  <c r="M47"/>
  <c r="N47" s="1"/>
  <c r="M46"/>
  <c r="N46" s="1"/>
  <c r="O46" s="1"/>
  <c r="P46" s="1"/>
  <c r="M45"/>
  <c r="N45" s="1"/>
  <c r="O45" s="1"/>
  <c r="P45" s="1"/>
  <c r="M44"/>
  <c r="N44" s="1"/>
  <c r="M43"/>
  <c r="N43" s="1"/>
  <c r="O43" s="1"/>
  <c r="P43" s="1"/>
  <c r="M42"/>
  <c r="N42" s="1"/>
  <c r="O42" s="1"/>
  <c r="P42" s="1"/>
  <c r="M41"/>
  <c r="N41" s="1"/>
  <c r="O41" s="1"/>
  <c r="P41" s="1"/>
  <c r="M40"/>
  <c r="N40" s="1"/>
  <c r="M39"/>
  <c r="N39" s="1"/>
  <c r="M38"/>
  <c r="N38" s="1"/>
  <c r="M37"/>
  <c r="N37" s="1"/>
  <c r="M36"/>
  <c r="N36" s="1"/>
  <c r="M35"/>
  <c r="N35" s="1"/>
  <c r="M34"/>
  <c r="N34" s="1"/>
  <c r="M33"/>
  <c r="N33" s="1"/>
  <c r="M32"/>
  <c r="N32" s="1"/>
  <c r="M31"/>
  <c r="N31" s="1"/>
  <c r="M30"/>
  <c r="N30" s="1"/>
  <c r="M29"/>
  <c r="N29" s="1"/>
  <c r="M28"/>
  <c r="N28" s="1"/>
  <c r="M27"/>
  <c r="M26"/>
  <c r="M25"/>
  <c r="M24"/>
  <c r="M23"/>
  <c r="M22"/>
  <c r="M21"/>
  <c r="M20"/>
  <c r="M19"/>
  <c r="M18"/>
  <c r="M17"/>
  <c r="M16"/>
  <c r="M15"/>
  <c r="N15" s="1"/>
  <c r="M14"/>
  <c r="N14" s="1"/>
  <c r="M13"/>
  <c r="N13" s="1"/>
  <c r="O13" s="1"/>
  <c r="P13" s="1"/>
  <c r="M12"/>
  <c r="N12" s="1"/>
  <c r="O12" s="1"/>
  <c r="P12" s="1"/>
  <c r="M11"/>
  <c r="M10"/>
  <c r="N10" s="1"/>
  <c r="M9"/>
  <c r="N9" s="1"/>
  <c r="O9" s="1"/>
  <c r="P9" s="1"/>
  <c r="M8"/>
  <c r="N8" s="1"/>
  <c r="O8" s="1"/>
  <c r="P8" s="1"/>
  <c r="M7"/>
  <c r="N7" s="1"/>
  <c r="M6"/>
  <c r="N6" s="1"/>
  <c r="M5"/>
  <c r="N5" s="1"/>
  <c r="O5" s="1"/>
  <c r="P5" s="1"/>
  <c r="M4"/>
  <c r="N4" s="1"/>
  <c r="O4" s="1"/>
  <c r="P4" s="1"/>
  <c r="M3"/>
  <c r="N3" s="1"/>
  <c r="O3" s="1"/>
  <c r="D4"/>
  <c r="D1142"/>
  <c r="E1142" s="1"/>
  <c r="F1142" s="1"/>
  <c r="G1142" s="1"/>
  <c r="D1141"/>
  <c r="E1141" s="1"/>
  <c r="F1141" s="1"/>
  <c r="G1141" s="1"/>
  <c r="D1140"/>
  <c r="E1140" s="1"/>
  <c r="D1139"/>
  <c r="E1139" s="1"/>
  <c r="D1138"/>
  <c r="E1138" s="1"/>
  <c r="D1137"/>
  <c r="E1137" s="1"/>
  <c r="F1137" s="1"/>
  <c r="G1137" s="1"/>
  <c r="D1136"/>
  <c r="E1136" s="1"/>
  <c r="D1135"/>
  <c r="D1134"/>
  <c r="E1134" s="1"/>
  <c r="F1134" s="1"/>
  <c r="G1134" s="1"/>
  <c r="D1133"/>
  <c r="E1133" s="1"/>
  <c r="F1133" s="1"/>
  <c r="G1133" s="1"/>
  <c r="D1132"/>
  <c r="E1132" s="1"/>
  <c r="D1131"/>
  <c r="E1131" s="1"/>
  <c r="D1130"/>
  <c r="D1129"/>
  <c r="E1129" s="1"/>
  <c r="D1128"/>
  <c r="E1128" s="1"/>
  <c r="F1128" s="1"/>
  <c r="G1128" s="1"/>
  <c r="D1127"/>
  <c r="D1126"/>
  <c r="E1126" s="1"/>
  <c r="D1125"/>
  <c r="E1125" s="1"/>
  <c r="F1125" s="1"/>
  <c r="G1125" s="1"/>
  <c r="D1124"/>
  <c r="E1124" s="1"/>
  <c r="F1124" s="1"/>
  <c r="G1124" s="1"/>
  <c r="D1123"/>
  <c r="E1123" s="1"/>
  <c r="F1123" s="1"/>
  <c r="G1123" s="1"/>
  <c r="D1122"/>
  <c r="E1122" s="1"/>
  <c r="D1121"/>
  <c r="E1121" s="1"/>
  <c r="F1121" s="1"/>
  <c r="G1121" s="1"/>
  <c r="D1120"/>
  <c r="E1120" s="1"/>
  <c r="F1120" s="1"/>
  <c r="G1120" s="1"/>
  <c r="D1119"/>
  <c r="D1118"/>
  <c r="E1118" s="1"/>
  <c r="D1117"/>
  <c r="D1116"/>
  <c r="E1116" s="1"/>
  <c r="D1115"/>
  <c r="D1114"/>
  <c r="E1114" s="1"/>
  <c r="D1113"/>
  <c r="D1112"/>
  <c r="E1112" s="1"/>
  <c r="D1111"/>
  <c r="D1110"/>
  <c r="E1110" s="1"/>
  <c r="D1109"/>
  <c r="D1108"/>
  <c r="E1108" s="1"/>
  <c r="D1107"/>
  <c r="D1106"/>
  <c r="D1105"/>
  <c r="D1104"/>
  <c r="D1103"/>
  <c r="D1102"/>
  <c r="D1101"/>
  <c r="D1100"/>
  <c r="D1099"/>
  <c r="D1098"/>
  <c r="D1097"/>
  <c r="D1096"/>
  <c r="D1095"/>
  <c r="E1095" s="1"/>
  <c r="F1095" s="1"/>
  <c r="D1094"/>
  <c r="E1094" s="1"/>
  <c r="D1093"/>
  <c r="E1093" s="1"/>
  <c r="D1092"/>
  <c r="E1092" s="1"/>
  <c r="F1092" s="1"/>
  <c r="G1092" s="1"/>
  <c r="D1091"/>
  <c r="E1091" s="1"/>
  <c r="F1091" s="1"/>
  <c r="G1091" s="1"/>
  <c r="D1090"/>
  <c r="E1090" s="1"/>
  <c r="D1089"/>
  <c r="E1089" s="1"/>
  <c r="D1088"/>
  <c r="E1088" s="1"/>
  <c r="F1088" s="1"/>
  <c r="G1088" s="1"/>
  <c r="D1087"/>
  <c r="E1087" s="1"/>
  <c r="F1087" s="1"/>
  <c r="G1087" s="1"/>
  <c r="D1086"/>
  <c r="E1086" s="1"/>
  <c r="D1085"/>
  <c r="E1085" s="1"/>
  <c r="D1084"/>
  <c r="E1084" s="1"/>
  <c r="D1083"/>
  <c r="E1083" s="1"/>
  <c r="F1083" s="1"/>
  <c r="D1082"/>
  <c r="E1082" s="1"/>
  <c r="F1082" s="1"/>
  <c r="G1082" s="1"/>
  <c r="D1081"/>
  <c r="E1081" s="1"/>
  <c r="D1080"/>
  <c r="D1079"/>
  <c r="E1079" s="1"/>
  <c r="F1079" s="1"/>
  <c r="G1079" s="1"/>
  <c r="D1078"/>
  <c r="E1078" s="1"/>
  <c r="F1078" s="1"/>
  <c r="G1078" s="1"/>
  <c r="D1077"/>
  <c r="D1076"/>
  <c r="E1076" s="1"/>
  <c r="F1076" s="1"/>
  <c r="G1076" s="1"/>
  <c r="D1075"/>
  <c r="E1075" s="1"/>
  <c r="F1075" s="1"/>
  <c r="G1075" s="1"/>
  <c r="D1074"/>
  <c r="E1074" s="1"/>
  <c r="F1074" s="1"/>
  <c r="G1074" s="1"/>
  <c r="D1073"/>
  <c r="E1073" s="1"/>
  <c r="D1072"/>
  <c r="E1072" s="1"/>
  <c r="D1071"/>
  <c r="E1071" s="1"/>
  <c r="D1070"/>
  <c r="D1069"/>
  <c r="E1069" s="1"/>
  <c r="D1068"/>
  <c r="D1067"/>
  <c r="E1067" s="1"/>
  <c r="D1066"/>
  <c r="D1065"/>
  <c r="E1065" s="1"/>
  <c r="D1064"/>
  <c r="D1063"/>
  <c r="E1063" s="1"/>
  <c r="D1062"/>
  <c r="D1061"/>
  <c r="E1061" s="1"/>
  <c r="D1060"/>
  <c r="D1059"/>
  <c r="D1058"/>
  <c r="D1057"/>
  <c r="D1056"/>
  <c r="D1055"/>
  <c r="D1054"/>
  <c r="D1053"/>
  <c r="D1052"/>
  <c r="D1051"/>
  <c r="D1050"/>
  <c r="D1049"/>
  <c r="D1048"/>
  <c r="D1047"/>
  <c r="E1047" s="1"/>
  <c r="D1046"/>
  <c r="E1046" s="1"/>
  <c r="F1046" s="1"/>
  <c r="G1046" s="1"/>
  <c r="D1045"/>
  <c r="E1045" s="1"/>
  <c r="F1045" s="1"/>
  <c r="G1045" s="1"/>
  <c r="D1044"/>
  <c r="E1044" s="1"/>
  <c r="D1043"/>
  <c r="E1043" s="1"/>
  <c r="D1042"/>
  <c r="E1042" s="1"/>
  <c r="F1042" s="1"/>
  <c r="G1042" s="1"/>
  <c r="D1041"/>
  <c r="E1041" s="1"/>
  <c r="F1041" s="1"/>
  <c r="G1041" s="1"/>
  <c r="D1040"/>
  <c r="E1040" s="1"/>
  <c r="D1039"/>
  <c r="E1039" s="1"/>
  <c r="D1038"/>
  <c r="E1038" s="1"/>
  <c r="F1038" s="1"/>
  <c r="G1038" s="1"/>
  <c r="D1037"/>
  <c r="E1037" s="1"/>
  <c r="F1037" s="1"/>
  <c r="G1037" s="1"/>
  <c r="D1036"/>
  <c r="E1036" s="1"/>
  <c r="D1035"/>
  <c r="E1035" s="1"/>
  <c r="F1035" s="1"/>
  <c r="D1034"/>
  <c r="E1034" s="1"/>
  <c r="F1034" s="1"/>
  <c r="G1034" s="1"/>
  <c r="D1033"/>
  <c r="E1033" s="1"/>
  <c r="F1033" s="1"/>
  <c r="G1033" s="1"/>
  <c r="D1032"/>
  <c r="E1032" s="1"/>
  <c r="F1032" s="1"/>
  <c r="G1032" s="1"/>
  <c r="D1031"/>
  <c r="E1031" s="1"/>
  <c r="D1030"/>
  <c r="E1030" s="1"/>
  <c r="D1029"/>
  <c r="E1029" s="1"/>
  <c r="F1029" s="1"/>
  <c r="G1029" s="1"/>
  <c r="D1028"/>
  <c r="E1028" s="1"/>
  <c r="F1028" s="1"/>
  <c r="G1028" s="1"/>
  <c r="D1027"/>
  <c r="E1027" s="1"/>
  <c r="D1026"/>
  <c r="E1026" s="1"/>
  <c r="F1026" s="1"/>
  <c r="G1026" s="1"/>
  <c r="D1025"/>
  <c r="E1025" s="1"/>
  <c r="F1025" s="1"/>
  <c r="G1025" s="1"/>
  <c r="D1024"/>
  <c r="E1024" s="1"/>
  <c r="F1024" s="1"/>
  <c r="G1024" s="1"/>
  <c r="D1023"/>
  <c r="E1023" s="1"/>
  <c r="D1022"/>
  <c r="E1022" s="1"/>
  <c r="D1021"/>
  <c r="E1021" s="1"/>
  <c r="D1020"/>
  <c r="E1020" s="1"/>
  <c r="D1019"/>
  <c r="E1019" s="1"/>
  <c r="D1018"/>
  <c r="E1018" s="1"/>
  <c r="E1017"/>
  <c r="D1017"/>
  <c r="D1016"/>
  <c r="E1016" s="1"/>
  <c r="D1015"/>
  <c r="E1015" s="1"/>
  <c r="D1014"/>
  <c r="E1014" s="1"/>
  <c r="D1013"/>
  <c r="E1013" s="1"/>
  <c r="D1012"/>
  <c r="E1012" s="1"/>
  <c r="D1011"/>
  <c r="D1010"/>
  <c r="D1009"/>
  <c r="D1008"/>
  <c r="D1007"/>
  <c r="D1006"/>
  <c r="D1005"/>
  <c r="D1004"/>
  <c r="D1003"/>
  <c r="D1002"/>
  <c r="D1001"/>
  <c r="D1000"/>
  <c r="D999"/>
  <c r="E999" s="1"/>
  <c r="F999" s="1"/>
  <c r="D998"/>
  <c r="E998" s="1"/>
  <c r="D997"/>
  <c r="E997" s="1"/>
  <c r="D996"/>
  <c r="E996" s="1"/>
  <c r="D995"/>
  <c r="E995" s="1"/>
  <c r="F995" s="1"/>
  <c r="G995" s="1"/>
  <c r="D994"/>
  <c r="E994" s="1"/>
  <c r="D993"/>
  <c r="E993" s="1"/>
  <c r="F993" s="1"/>
  <c r="G993" s="1"/>
  <c r="D992"/>
  <c r="E992" s="1"/>
  <c r="D991"/>
  <c r="E991" s="1"/>
  <c r="F991" s="1"/>
  <c r="G991" s="1"/>
  <c r="D990"/>
  <c r="E990" s="1"/>
  <c r="D989"/>
  <c r="D988"/>
  <c r="E988" s="1"/>
  <c r="F988" s="1"/>
  <c r="G988" s="1"/>
  <c r="D987"/>
  <c r="E987" s="1"/>
  <c r="F987" s="1"/>
  <c r="D986"/>
  <c r="E986" s="1"/>
  <c r="F986" s="1"/>
  <c r="G986" s="1"/>
  <c r="D985"/>
  <c r="E985" s="1"/>
  <c r="D984"/>
  <c r="D983"/>
  <c r="E983" s="1"/>
  <c r="F983" s="1"/>
  <c r="G983" s="1"/>
  <c r="D982"/>
  <c r="E982" s="1"/>
  <c r="F982" s="1"/>
  <c r="G982" s="1"/>
  <c r="D981"/>
  <c r="E981" s="1"/>
  <c r="D980"/>
  <c r="E980" s="1"/>
  <c r="D979"/>
  <c r="E979" s="1"/>
  <c r="F979" s="1"/>
  <c r="G979" s="1"/>
  <c r="D978"/>
  <c r="E978" s="1"/>
  <c r="F978" s="1"/>
  <c r="G978" s="1"/>
  <c r="D977"/>
  <c r="E977" s="1"/>
  <c r="D976"/>
  <c r="D975"/>
  <c r="E975" s="1"/>
  <c r="D974"/>
  <c r="E974" s="1"/>
  <c r="D973"/>
  <c r="E973" s="1"/>
  <c r="D972"/>
  <c r="E972" s="1"/>
  <c r="D971"/>
  <c r="E971" s="1"/>
  <c r="D970"/>
  <c r="E970" s="1"/>
  <c r="D969"/>
  <c r="E969" s="1"/>
  <c r="D968"/>
  <c r="E968" s="1"/>
  <c r="E967"/>
  <c r="D967"/>
  <c r="D966"/>
  <c r="E966" s="1"/>
  <c r="D965"/>
  <c r="E965" s="1"/>
  <c r="D964"/>
  <c r="E964" s="1"/>
  <c r="D963"/>
  <c r="D962"/>
  <c r="D961"/>
  <c r="D960"/>
  <c r="D959"/>
  <c r="D958"/>
  <c r="D957"/>
  <c r="D956"/>
  <c r="D955"/>
  <c r="D954"/>
  <c r="D953"/>
  <c r="D952"/>
  <c r="D951"/>
  <c r="E951" s="1"/>
  <c r="F951" s="1"/>
  <c r="G951" s="1"/>
  <c r="D950"/>
  <c r="E950" s="1"/>
  <c r="F950" s="1"/>
  <c r="G950" s="1"/>
  <c r="D949"/>
  <c r="E949" s="1"/>
  <c r="F949" s="1"/>
  <c r="G949" s="1"/>
  <c r="D948"/>
  <c r="E948" s="1"/>
  <c r="D947"/>
  <c r="E947" s="1"/>
  <c r="F947" s="1"/>
  <c r="G947" s="1"/>
  <c r="D946"/>
  <c r="E946" s="1"/>
  <c r="D945"/>
  <c r="E945" s="1"/>
  <c r="F945" s="1"/>
  <c r="G945" s="1"/>
  <c r="D944"/>
  <c r="E944" s="1"/>
  <c r="D943"/>
  <c r="E943" s="1"/>
  <c r="D942"/>
  <c r="E942" s="1"/>
  <c r="F942" s="1"/>
  <c r="G942" s="1"/>
  <c r="D941"/>
  <c r="E941" s="1"/>
  <c r="F941" s="1"/>
  <c r="G941" s="1"/>
  <c r="D940"/>
  <c r="E940" s="1"/>
  <c r="D939"/>
  <c r="E939" s="1"/>
  <c r="F939" s="1"/>
  <c r="D938"/>
  <c r="D937"/>
  <c r="E937" s="1"/>
  <c r="D936"/>
  <c r="E936" s="1"/>
  <c r="F936" s="1"/>
  <c r="G936" s="1"/>
  <c r="D935"/>
  <c r="D934"/>
  <c r="E934" s="1"/>
  <c r="D933"/>
  <c r="E933" s="1"/>
  <c r="F933" s="1"/>
  <c r="G933" s="1"/>
  <c r="D932"/>
  <c r="E932" s="1"/>
  <c r="F932" s="1"/>
  <c r="G932" s="1"/>
  <c r="D931"/>
  <c r="E931" s="1"/>
  <c r="F931" s="1"/>
  <c r="G931" s="1"/>
  <c r="D930"/>
  <c r="D929"/>
  <c r="E929" s="1"/>
  <c r="F929" s="1"/>
  <c r="G929" s="1"/>
  <c r="D928"/>
  <c r="E928" s="1"/>
  <c r="F928" s="1"/>
  <c r="G928" s="1"/>
  <c r="D927"/>
  <c r="D926"/>
  <c r="E926" s="1"/>
  <c r="D925"/>
  <c r="D924"/>
  <c r="E924" s="1"/>
  <c r="D923"/>
  <c r="D922"/>
  <c r="E922" s="1"/>
  <c r="D921"/>
  <c r="D920"/>
  <c r="E920" s="1"/>
  <c r="D919"/>
  <c r="D918"/>
  <c r="E918" s="1"/>
  <c r="D917"/>
  <c r="D916"/>
  <c r="E916" s="1"/>
  <c r="D915"/>
  <c r="D914"/>
  <c r="D913"/>
  <c r="D912"/>
  <c r="D911"/>
  <c r="D910"/>
  <c r="D909"/>
  <c r="D908"/>
  <c r="D907"/>
  <c r="D906"/>
  <c r="D905"/>
  <c r="D904"/>
  <c r="D903"/>
  <c r="E903" s="1"/>
  <c r="F903" s="1"/>
  <c r="D902"/>
  <c r="E902" s="1"/>
  <c r="D901"/>
  <c r="D900"/>
  <c r="E900" s="1"/>
  <c r="F900" s="1"/>
  <c r="G900" s="1"/>
  <c r="D899"/>
  <c r="E899" s="1"/>
  <c r="F899" s="1"/>
  <c r="G899" s="1"/>
  <c r="D898"/>
  <c r="E898" s="1"/>
  <c r="D897"/>
  <c r="E897" s="1"/>
  <c r="D896"/>
  <c r="E896" s="1"/>
  <c r="F896" s="1"/>
  <c r="G896" s="1"/>
  <c r="D895"/>
  <c r="E895" s="1"/>
  <c r="F895" s="1"/>
  <c r="G895" s="1"/>
  <c r="D894"/>
  <c r="E894" s="1"/>
  <c r="D893"/>
  <c r="E893" s="1"/>
  <c r="D892"/>
  <c r="E892" s="1"/>
  <c r="D891"/>
  <c r="E891" s="1"/>
  <c r="F891" s="1"/>
  <c r="D890"/>
  <c r="E890" s="1"/>
  <c r="F890" s="1"/>
  <c r="G890" s="1"/>
  <c r="D889"/>
  <c r="E889" s="1"/>
  <c r="D888"/>
  <c r="D887"/>
  <c r="E887" s="1"/>
  <c r="F887" s="1"/>
  <c r="G887" s="1"/>
  <c r="D886"/>
  <c r="E886" s="1"/>
  <c r="F886" s="1"/>
  <c r="G886" s="1"/>
  <c r="D885"/>
  <c r="D884"/>
  <c r="E884" s="1"/>
  <c r="F884" s="1"/>
  <c r="G884" s="1"/>
  <c r="D883"/>
  <c r="E883" s="1"/>
  <c r="F883" s="1"/>
  <c r="G883" s="1"/>
  <c r="D882"/>
  <c r="E882" s="1"/>
  <c r="F882" s="1"/>
  <c r="G882" s="1"/>
  <c r="D881"/>
  <c r="E881" s="1"/>
  <c r="D880"/>
  <c r="E880" s="1"/>
  <c r="D879"/>
  <c r="E879" s="1"/>
  <c r="D878"/>
  <c r="D877"/>
  <c r="E877" s="1"/>
  <c r="D876"/>
  <c r="D875"/>
  <c r="E875" s="1"/>
  <c r="D874"/>
  <c r="D873"/>
  <c r="E873" s="1"/>
  <c r="D872"/>
  <c r="D871"/>
  <c r="E871" s="1"/>
  <c r="D870"/>
  <c r="D869"/>
  <c r="E869" s="1"/>
  <c r="D868"/>
  <c r="D867"/>
  <c r="D866"/>
  <c r="D865"/>
  <c r="D864"/>
  <c r="D863"/>
  <c r="D862"/>
  <c r="D861"/>
  <c r="D860"/>
  <c r="D859"/>
  <c r="D858"/>
  <c r="D857"/>
  <c r="D856"/>
  <c r="D855"/>
  <c r="E855" s="1"/>
  <c r="D854"/>
  <c r="E854" s="1"/>
  <c r="F854" s="1"/>
  <c r="G854" s="1"/>
  <c r="D853"/>
  <c r="E853" s="1"/>
  <c r="F853" s="1"/>
  <c r="G853" s="1"/>
  <c r="D852"/>
  <c r="E852" s="1"/>
  <c r="D851"/>
  <c r="E851" s="1"/>
  <c r="D850"/>
  <c r="E850" s="1"/>
  <c r="F850" s="1"/>
  <c r="G850" s="1"/>
  <c r="D849"/>
  <c r="E849" s="1"/>
  <c r="F849" s="1"/>
  <c r="G849" s="1"/>
  <c r="D848"/>
  <c r="E848" s="1"/>
  <c r="D847"/>
  <c r="E847" s="1"/>
  <c r="D846"/>
  <c r="E846" s="1"/>
  <c r="F846" s="1"/>
  <c r="G846" s="1"/>
  <c r="D845"/>
  <c r="E845" s="1"/>
  <c r="F845" s="1"/>
  <c r="G845" s="1"/>
  <c r="D844"/>
  <c r="E844" s="1"/>
  <c r="D843"/>
  <c r="E843" s="1"/>
  <c r="F843" s="1"/>
  <c r="D842"/>
  <c r="E842" s="1"/>
  <c r="D841"/>
  <c r="E841" s="1"/>
  <c r="F841" s="1"/>
  <c r="G841" s="1"/>
  <c r="D840"/>
  <c r="E840" s="1"/>
  <c r="F840" s="1"/>
  <c r="G840" s="1"/>
  <c r="D839"/>
  <c r="E839" s="1"/>
  <c r="D838"/>
  <c r="E838" s="1"/>
  <c r="D837"/>
  <c r="E837" s="1"/>
  <c r="F837" s="1"/>
  <c r="G837" s="1"/>
  <c r="D836"/>
  <c r="E836" s="1"/>
  <c r="F836" s="1"/>
  <c r="G836" s="1"/>
  <c r="D835"/>
  <c r="E835" s="1"/>
  <c r="D834"/>
  <c r="E834" s="1"/>
  <c r="F834" s="1"/>
  <c r="G834" s="1"/>
  <c r="D833"/>
  <c r="E833" s="1"/>
  <c r="F833" s="1"/>
  <c r="G833" s="1"/>
  <c r="D832"/>
  <c r="E832" s="1"/>
  <c r="F832" s="1"/>
  <c r="G832" s="1"/>
  <c r="D831"/>
  <c r="E831" s="1"/>
  <c r="D830"/>
  <c r="E830" s="1"/>
  <c r="D829"/>
  <c r="E829" s="1"/>
  <c r="D828"/>
  <c r="E828" s="1"/>
  <c r="D827"/>
  <c r="E827" s="1"/>
  <c r="D826"/>
  <c r="E826" s="1"/>
  <c r="D825"/>
  <c r="E825" s="1"/>
  <c r="D824"/>
  <c r="E824" s="1"/>
  <c r="D823"/>
  <c r="E823" s="1"/>
  <c r="D822"/>
  <c r="D821"/>
  <c r="E821" s="1"/>
  <c r="D820"/>
  <c r="D819"/>
  <c r="D818"/>
  <c r="D817"/>
  <c r="D816"/>
  <c r="D815"/>
  <c r="D814"/>
  <c r="D813"/>
  <c r="D812"/>
  <c r="D811"/>
  <c r="D810"/>
  <c r="D809"/>
  <c r="D808"/>
  <c r="D807"/>
  <c r="E807" s="1"/>
  <c r="D806"/>
  <c r="E806" s="1"/>
  <c r="D805"/>
  <c r="E805" s="1"/>
  <c r="D804"/>
  <c r="D803"/>
  <c r="E803" s="1"/>
  <c r="D802"/>
  <c r="E802" s="1"/>
  <c r="D801"/>
  <c r="E801" s="1"/>
  <c r="D800"/>
  <c r="D799"/>
  <c r="E799" s="1"/>
  <c r="D798"/>
  <c r="E798" s="1"/>
  <c r="D797"/>
  <c r="E797" s="1"/>
  <c r="D796"/>
  <c r="D795"/>
  <c r="E795" s="1"/>
  <c r="D794"/>
  <c r="E794" s="1"/>
  <c r="F794" s="1"/>
  <c r="G794" s="1"/>
  <c r="D793"/>
  <c r="E793" s="1"/>
  <c r="F793" s="1"/>
  <c r="G793" s="1"/>
  <c r="D792"/>
  <c r="E792" s="1"/>
  <c r="F792" s="1"/>
  <c r="G792" s="1"/>
  <c r="D791"/>
  <c r="D790"/>
  <c r="E790" s="1"/>
  <c r="F790" s="1"/>
  <c r="G790" s="1"/>
  <c r="D789"/>
  <c r="E789" s="1"/>
  <c r="F789" s="1"/>
  <c r="G789" s="1"/>
  <c r="D788"/>
  <c r="E788" s="1"/>
  <c r="F788" s="1"/>
  <c r="G788" s="1"/>
  <c r="D787"/>
  <c r="E787" s="1"/>
  <c r="D786"/>
  <c r="E786" s="1"/>
  <c r="F786" s="1"/>
  <c r="G786" s="1"/>
  <c r="D785"/>
  <c r="E785" s="1"/>
  <c r="F785" s="1"/>
  <c r="G785" s="1"/>
  <c r="D784"/>
  <c r="E784" s="1"/>
  <c r="F784" s="1"/>
  <c r="G784" s="1"/>
  <c r="D783"/>
  <c r="D782"/>
  <c r="E782" s="1"/>
  <c r="D781"/>
  <c r="D780"/>
  <c r="E780" s="1"/>
  <c r="D779"/>
  <c r="D778"/>
  <c r="E778" s="1"/>
  <c r="D777"/>
  <c r="D776"/>
  <c r="E776" s="1"/>
  <c r="D775"/>
  <c r="E775" s="1"/>
  <c r="D774"/>
  <c r="D773"/>
  <c r="E773" s="1"/>
  <c r="D772"/>
  <c r="E772" s="1"/>
  <c r="D771"/>
  <c r="E771" s="1"/>
  <c r="D770"/>
  <c r="E770" s="1"/>
  <c r="D769"/>
  <c r="E769" s="1"/>
  <c r="D768"/>
  <c r="D767"/>
  <c r="E767" s="1"/>
  <c r="D766"/>
  <c r="E766" s="1"/>
  <c r="F766" s="1"/>
  <c r="G766" s="1"/>
  <c r="D765"/>
  <c r="E765" s="1"/>
  <c r="D764"/>
  <c r="D763"/>
  <c r="E763" s="1"/>
  <c r="D762"/>
  <c r="E762" s="1"/>
  <c r="F762" s="1"/>
  <c r="G762" s="1"/>
  <c r="D761"/>
  <c r="E761" s="1"/>
  <c r="D760"/>
  <c r="D759"/>
  <c r="E759" s="1"/>
  <c r="F759" s="1"/>
  <c r="D758"/>
  <c r="E758" s="1"/>
  <c r="F758" s="1"/>
  <c r="G758" s="1"/>
  <c r="D757"/>
  <c r="E757" s="1"/>
  <c r="F757" s="1"/>
  <c r="G757" s="1"/>
  <c r="D756"/>
  <c r="E756" s="1"/>
  <c r="D755"/>
  <c r="E755" s="1"/>
  <c r="D754"/>
  <c r="E754" s="1"/>
  <c r="F754" s="1"/>
  <c r="G754" s="1"/>
  <c r="D753"/>
  <c r="E753" s="1"/>
  <c r="F753" s="1"/>
  <c r="G753" s="1"/>
  <c r="D752"/>
  <c r="D751"/>
  <c r="E751" s="1"/>
  <c r="F751" s="1"/>
  <c r="G751" s="1"/>
  <c r="D750"/>
  <c r="E750" s="1"/>
  <c r="F750" s="1"/>
  <c r="G750" s="1"/>
  <c r="D749"/>
  <c r="E749" s="1"/>
  <c r="F749" s="1"/>
  <c r="G749" s="1"/>
  <c r="D748"/>
  <c r="E748" s="1"/>
  <c r="D747"/>
  <c r="D746"/>
  <c r="E746" s="1"/>
  <c r="F746" s="1"/>
  <c r="G746" s="1"/>
  <c r="D745"/>
  <c r="E745" s="1"/>
  <c r="D744"/>
  <c r="E744" s="1"/>
  <c r="D743"/>
  <c r="D742"/>
  <c r="E742" s="1"/>
  <c r="F742" s="1"/>
  <c r="G742" s="1"/>
  <c r="D741"/>
  <c r="E741" s="1"/>
  <c r="F741" s="1"/>
  <c r="G741" s="1"/>
  <c r="D740"/>
  <c r="E740" s="1"/>
  <c r="D739"/>
  <c r="D738"/>
  <c r="E738" s="1"/>
  <c r="F738" s="1"/>
  <c r="G738" s="1"/>
  <c r="D737"/>
  <c r="E737" s="1"/>
  <c r="D736"/>
  <c r="E736" s="1"/>
  <c r="D735"/>
  <c r="E735" s="1"/>
  <c r="D734"/>
  <c r="E734" s="1"/>
  <c r="D733"/>
  <c r="D732"/>
  <c r="E732" s="1"/>
  <c r="D731"/>
  <c r="E731" s="1"/>
  <c r="D730"/>
  <c r="E730" s="1"/>
  <c r="D729"/>
  <c r="D728"/>
  <c r="E728" s="1"/>
  <c r="D727"/>
  <c r="E727" s="1"/>
  <c r="D726"/>
  <c r="E726" s="1"/>
  <c r="D725"/>
  <c r="D724"/>
  <c r="E724" s="1"/>
  <c r="D723"/>
  <c r="D722"/>
  <c r="E722" s="1"/>
  <c r="D721"/>
  <c r="E721" s="1"/>
  <c r="D720"/>
  <c r="E720" s="1"/>
  <c r="D719"/>
  <c r="D718"/>
  <c r="E718" s="1"/>
  <c r="D717"/>
  <c r="E717" s="1"/>
  <c r="D716"/>
  <c r="E716" s="1"/>
  <c r="D715"/>
  <c r="D714"/>
  <c r="E714" s="1"/>
  <c r="D713"/>
  <c r="E713" s="1"/>
  <c r="D712"/>
  <c r="E712" s="1"/>
  <c r="D711"/>
  <c r="E711" s="1"/>
  <c r="D710"/>
  <c r="D709"/>
  <c r="E709" s="1"/>
  <c r="F709" s="1"/>
  <c r="G709" s="1"/>
  <c r="D708"/>
  <c r="E708" s="1"/>
  <c r="F708" s="1"/>
  <c r="G708" s="1"/>
  <c r="D707"/>
  <c r="E707" s="1"/>
  <c r="D706"/>
  <c r="D705"/>
  <c r="E705" s="1"/>
  <c r="D704"/>
  <c r="E704" s="1"/>
  <c r="D703"/>
  <c r="E703" s="1"/>
  <c r="D702"/>
  <c r="D701"/>
  <c r="E701" s="1"/>
  <c r="D700"/>
  <c r="E700" s="1"/>
  <c r="D699"/>
  <c r="E699" s="1"/>
  <c r="D698"/>
  <c r="D697"/>
  <c r="E697" s="1"/>
  <c r="D696"/>
  <c r="E696" s="1"/>
  <c r="F696" s="1"/>
  <c r="G696" s="1"/>
  <c r="D695"/>
  <c r="E695" s="1"/>
  <c r="D694"/>
  <c r="D693"/>
  <c r="D692"/>
  <c r="E692" s="1"/>
  <c r="F692" s="1"/>
  <c r="G692" s="1"/>
  <c r="D691"/>
  <c r="E691" s="1"/>
  <c r="D690"/>
  <c r="D689"/>
  <c r="E689" s="1"/>
  <c r="D688"/>
  <c r="E688" s="1"/>
  <c r="F688" s="1"/>
  <c r="G688" s="1"/>
  <c r="D687"/>
  <c r="E687" s="1"/>
  <c r="D686"/>
  <c r="E686" s="1"/>
  <c r="D685"/>
  <c r="E685" s="1"/>
  <c r="D684"/>
  <c r="E684" s="1"/>
  <c r="D683"/>
  <c r="E683" s="1"/>
  <c r="D682"/>
  <c r="E682" s="1"/>
  <c r="D681"/>
  <c r="E681" s="1"/>
  <c r="D680"/>
  <c r="E680" s="1"/>
  <c r="D679"/>
  <c r="E679" s="1"/>
  <c r="D678"/>
  <c r="E678" s="1"/>
  <c r="D677"/>
  <c r="E677" s="1"/>
  <c r="D676"/>
  <c r="E676" s="1"/>
  <c r="D675"/>
  <c r="D674"/>
  <c r="D673"/>
  <c r="D672"/>
  <c r="D671"/>
  <c r="D670"/>
  <c r="D669"/>
  <c r="D668"/>
  <c r="D667"/>
  <c r="D666"/>
  <c r="D665"/>
  <c r="D664"/>
  <c r="D663"/>
  <c r="E663" s="1"/>
  <c r="F663" s="1"/>
  <c r="D662"/>
  <c r="E662" s="1"/>
  <c r="F662" s="1"/>
  <c r="G662" s="1"/>
  <c r="D661"/>
  <c r="E661" s="1"/>
  <c r="D660"/>
  <c r="E660" s="1"/>
  <c r="F660" s="1"/>
  <c r="G660" s="1"/>
  <c r="D659"/>
  <c r="E659" s="1"/>
  <c r="F659" s="1"/>
  <c r="G659" s="1"/>
  <c r="D658"/>
  <c r="E658" s="1"/>
  <c r="F658" s="1"/>
  <c r="G658" s="1"/>
  <c r="D657"/>
  <c r="E657" s="1"/>
  <c r="D656"/>
  <c r="E656" s="1"/>
  <c r="F656" s="1"/>
  <c r="G656" s="1"/>
  <c r="D655"/>
  <c r="E655" s="1"/>
  <c r="F655" s="1"/>
  <c r="G655" s="1"/>
  <c r="D654"/>
  <c r="E654" s="1"/>
  <c r="F654" s="1"/>
  <c r="G654" s="1"/>
  <c r="D653"/>
  <c r="D652"/>
  <c r="E652" s="1"/>
  <c r="F652" s="1"/>
  <c r="G652" s="1"/>
  <c r="D651"/>
  <c r="E651" s="1"/>
  <c r="E650"/>
  <c r="F650" s="1"/>
  <c r="G650" s="1"/>
  <c r="D650"/>
  <c r="D649"/>
  <c r="E649" s="1"/>
  <c r="F649" s="1"/>
  <c r="G649" s="1"/>
  <c r="D648"/>
  <c r="E648" s="1"/>
  <c r="D647"/>
  <c r="E647" s="1"/>
  <c r="F647" s="1"/>
  <c r="G647" s="1"/>
  <c r="D646"/>
  <c r="E646" s="1"/>
  <c r="F646" s="1"/>
  <c r="G646" s="1"/>
  <c r="D645"/>
  <c r="E645" s="1"/>
  <c r="F645" s="1"/>
  <c r="G645" s="1"/>
  <c r="D644"/>
  <c r="E644" s="1"/>
  <c r="D643"/>
  <c r="E643" s="1"/>
  <c r="D642"/>
  <c r="E642" s="1"/>
  <c r="F642" s="1"/>
  <c r="G642" s="1"/>
  <c r="D641"/>
  <c r="E641" s="1"/>
  <c r="F641" s="1"/>
  <c r="G641" s="1"/>
  <c r="D640"/>
  <c r="E640" s="1"/>
  <c r="D639"/>
  <c r="E639" s="1"/>
  <c r="D638"/>
  <c r="E638" s="1"/>
  <c r="D637"/>
  <c r="E637" s="1"/>
  <c r="D636"/>
  <c r="E636" s="1"/>
  <c r="D635"/>
  <c r="E635" s="1"/>
  <c r="D634"/>
  <c r="E634" s="1"/>
  <c r="D633"/>
  <c r="E633" s="1"/>
  <c r="D632"/>
  <c r="E632" s="1"/>
  <c r="D631"/>
  <c r="E631" s="1"/>
  <c r="D630"/>
  <c r="E630" s="1"/>
  <c r="D629"/>
  <c r="E629" s="1"/>
  <c r="D628"/>
  <c r="E628" s="1"/>
  <c r="D627"/>
  <c r="D626"/>
  <c r="D625"/>
  <c r="D624"/>
  <c r="D623"/>
  <c r="D622"/>
  <c r="D621"/>
  <c r="D620"/>
  <c r="D619"/>
  <c r="D618"/>
  <c r="D617"/>
  <c r="D616"/>
  <c r="D615"/>
  <c r="E615" s="1"/>
  <c r="D614"/>
  <c r="E614" s="1"/>
  <c r="D613"/>
  <c r="E613" s="1"/>
  <c r="F613" s="1"/>
  <c r="G613" s="1"/>
  <c r="D612"/>
  <c r="E612" s="1"/>
  <c r="F612" s="1"/>
  <c r="G612" s="1"/>
  <c r="D611"/>
  <c r="E611" s="1"/>
  <c r="D610"/>
  <c r="E610" s="1"/>
  <c r="D609"/>
  <c r="E609" s="1"/>
  <c r="F609" s="1"/>
  <c r="G609" s="1"/>
  <c r="D608"/>
  <c r="E608" s="1"/>
  <c r="F608" s="1"/>
  <c r="G608" s="1"/>
  <c r="D607"/>
  <c r="E607" s="1"/>
  <c r="D606"/>
  <c r="E606" s="1"/>
  <c r="D605"/>
  <c r="E605" s="1"/>
  <c r="F605" s="1"/>
  <c r="G605" s="1"/>
  <c r="D604"/>
  <c r="E604" s="1"/>
  <c r="F604" s="1"/>
  <c r="G604" s="1"/>
  <c r="D603"/>
  <c r="E603" s="1"/>
  <c r="F603" s="1"/>
  <c r="D602"/>
  <c r="D601"/>
  <c r="E601" s="1"/>
  <c r="D600"/>
  <c r="E600" s="1"/>
  <c r="F600" s="1"/>
  <c r="G600" s="1"/>
  <c r="D599"/>
  <c r="E599" s="1"/>
  <c r="F599" s="1"/>
  <c r="G599" s="1"/>
  <c r="D598"/>
  <c r="E598" s="1"/>
  <c r="D597"/>
  <c r="E597" s="1"/>
  <c r="D596"/>
  <c r="E596" s="1"/>
  <c r="F596" s="1"/>
  <c r="G596" s="1"/>
  <c r="D595"/>
  <c r="E595" s="1"/>
  <c r="F595" s="1"/>
  <c r="G595" s="1"/>
  <c r="D594"/>
  <c r="D593"/>
  <c r="E593" s="1"/>
  <c r="D592"/>
  <c r="E592" s="1"/>
  <c r="F592" s="1"/>
  <c r="G592" s="1"/>
  <c r="D591"/>
  <c r="E591" s="1"/>
  <c r="D590"/>
  <c r="E590" s="1"/>
  <c r="D589"/>
  <c r="E589" s="1"/>
  <c r="D588"/>
  <c r="E588" s="1"/>
  <c r="D587"/>
  <c r="E587" s="1"/>
  <c r="D586"/>
  <c r="E586" s="1"/>
  <c r="D585"/>
  <c r="E585" s="1"/>
  <c r="D584"/>
  <c r="E584" s="1"/>
  <c r="E583"/>
  <c r="D583"/>
  <c r="D582"/>
  <c r="E582" s="1"/>
  <c r="E581"/>
  <c r="F581" s="1"/>
  <c r="G581" s="1"/>
  <c r="D581"/>
  <c r="D580"/>
  <c r="D579"/>
  <c r="E579" s="1"/>
  <c r="D578"/>
  <c r="E578" s="1"/>
  <c r="D577"/>
  <c r="D576"/>
  <c r="E576" s="1"/>
  <c r="D575"/>
  <c r="E575" s="1"/>
  <c r="D574"/>
  <c r="E574" s="1"/>
  <c r="D573"/>
  <c r="D572"/>
  <c r="E572" s="1"/>
  <c r="D571"/>
  <c r="E571" s="1"/>
  <c r="D570"/>
  <c r="E570" s="1"/>
  <c r="D569"/>
  <c r="D568"/>
  <c r="E568" s="1"/>
  <c r="D567"/>
  <c r="D566"/>
  <c r="E566" s="1"/>
  <c r="D565"/>
  <c r="E565" s="1"/>
  <c r="F565" s="1"/>
  <c r="G565" s="1"/>
  <c r="D564"/>
  <c r="E564" s="1"/>
  <c r="F564" s="1"/>
  <c r="G564" s="1"/>
  <c r="D563"/>
  <c r="D562"/>
  <c r="E562" s="1"/>
  <c r="D561"/>
  <c r="E561" s="1"/>
  <c r="D560"/>
  <c r="E560" s="1"/>
  <c r="D559"/>
  <c r="D558"/>
  <c r="E558" s="1"/>
  <c r="D557"/>
  <c r="E557" s="1"/>
  <c r="D556"/>
  <c r="E556" s="1"/>
  <c r="D555"/>
  <c r="E555" s="1"/>
  <c r="D554"/>
  <c r="D553"/>
  <c r="E553" s="1"/>
  <c r="D552"/>
  <c r="E552" s="1"/>
  <c r="D551"/>
  <c r="E551" s="1"/>
  <c r="D550"/>
  <c r="D549"/>
  <c r="E549" s="1"/>
  <c r="D548"/>
  <c r="E548" s="1"/>
  <c r="D547"/>
  <c r="E547" s="1"/>
  <c r="D546"/>
  <c r="D545"/>
  <c r="E545" s="1"/>
  <c r="D544"/>
  <c r="E544" s="1"/>
  <c r="D543"/>
  <c r="E543" s="1"/>
  <c r="D542"/>
  <c r="D541"/>
  <c r="E541" s="1"/>
  <c r="D540"/>
  <c r="E540" s="1"/>
  <c r="D539"/>
  <c r="E539" s="1"/>
  <c r="D538"/>
  <c r="D537"/>
  <c r="E537" s="1"/>
  <c r="D536"/>
  <c r="E536" s="1"/>
  <c r="D535"/>
  <c r="E535" s="1"/>
  <c r="D534"/>
  <c r="D533"/>
  <c r="E533" s="1"/>
  <c r="D532"/>
  <c r="E532" s="1"/>
  <c r="D531"/>
  <c r="E531" s="1"/>
  <c r="D530"/>
  <c r="E530" s="1"/>
  <c r="D529"/>
  <c r="D528"/>
  <c r="D527"/>
  <c r="E527" s="1"/>
  <c r="D526"/>
  <c r="E526" s="1"/>
  <c r="D525"/>
  <c r="D524"/>
  <c r="D523"/>
  <c r="E523" s="1"/>
  <c r="D522"/>
  <c r="E522" s="1"/>
  <c r="D521"/>
  <c r="E521" s="1"/>
  <c r="D520"/>
  <c r="D519"/>
  <c r="E519" s="1"/>
  <c r="D518"/>
  <c r="D517"/>
  <c r="E517" s="1"/>
  <c r="D516"/>
  <c r="E516" s="1"/>
  <c r="F516" s="1"/>
  <c r="G516" s="1"/>
  <c r="D515"/>
  <c r="E515" s="1"/>
  <c r="D514"/>
  <c r="D513"/>
  <c r="E513" s="1"/>
  <c r="D512"/>
  <c r="E512" s="1"/>
  <c r="F512" s="1"/>
  <c r="G512" s="1"/>
  <c r="D511"/>
  <c r="E511" s="1"/>
  <c r="F511" s="1"/>
  <c r="G511" s="1"/>
  <c r="D510"/>
  <c r="E510" s="1"/>
  <c r="D509"/>
  <c r="E509" s="1"/>
  <c r="D508"/>
  <c r="D507"/>
  <c r="E507" s="1"/>
  <c r="D506"/>
  <c r="D505"/>
  <c r="E505" s="1"/>
  <c r="D504"/>
  <c r="E504" s="1"/>
  <c r="D503"/>
  <c r="E503" s="1"/>
  <c r="D502"/>
  <c r="D501"/>
  <c r="E501" s="1"/>
  <c r="D500"/>
  <c r="E500" s="1"/>
  <c r="D499"/>
  <c r="E499" s="1"/>
  <c r="D498"/>
  <c r="D497"/>
  <c r="E497" s="1"/>
  <c r="D496"/>
  <c r="E496" s="1"/>
  <c r="D495"/>
  <c r="D494"/>
  <c r="D493"/>
  <c r="D492"/>
  <c r="D491"/>
  <c r="D490"/>
  <c r="D489"/>
  <c r="D488"/>
  <c r="D487"/>
  <c r="D486"/>
  <c r="D485"/>
  <c r="D484"/>
  <c r="D483"/>
  <c r="E483" s="1"/>
  <c r="F483" s="1"/>
  <c r="G483" s="1"/>
  <c r="D482"/>
  <c r="E482" s="1"/>
  <c r="F482" s="1"/>
  <c r="G482" s="1"/>
  <c r="D481"/>
  <c r="E481" s="1"/>
  <c r="D480"/>
  <c r="E480" s="1"/>
  <c r="D479"/>
  <c r="E479" s="1"/>
  <c r="D478"/>
  <c r="E478" s="1"/>
  <c r="F478" s="1"/>
  <c r="G478" s="1"/>
  <c r="D477"/>
  <c r="E477" s="1"/>
  <c r="D476"/>
  <c r="E476" s="1"/>
  <c r="D475"/>
  <c r="E475" s="1"/>
  <c r="D474"/>
  <c r="E474" s="1"/>
  <c r="F474" s="1"/>
  <c r="G474" s="1"/>
  <c r="D473"/>
  <c r="E473" s="1"/>
  <c r="D472"/>
  <c r="E472" s="1"/>
  <c r="D471"/>
  <c r="E471" s="1"/>
  <c r="F471" s="1"/>
  <c r="D470"/>
  <c r="E470" s="1"/>
  <c r="D469"/>
  <c r="E469" s="1"/>
  <c r="F469" s="1"/>
  <c r="G469" s="1"/>
  <c r="D468"/>
  <c r="E468" s="1"/>
  <c r="F468" s="1"/>
  <c r="G468" s="1"/>
  <c r="D467"/>
  <c r="E467" s="1"/>
  <c r="D466"/>
  <c r="E466" s="1"/>
  <c r="D465"/>
  <c r="E465" s="1"/>
  <c r="F465" s="1"/>
  <c r="G465" s="1"/>
  <c r="D464"/>
  <c r="E464" s="1"/>
  <c r="D463"/>
  <c r="E463" s="1"/>
  <c r="D462"/>
  <c r="E462" s="1"/>
  <c r="F462" s="1"/>
  <c r="G462" s="1"/>
  <c r="D461"/>
  <c r="E461" s="1"/>
  <c r="F461" s="1"/>
  <c r="G461" s="1"/>
  <c r="D460"/>
  <c r="E460" s="1"/>
  <c r="D459"/>
  <c r="E459" s="1"/>
  <c r="D458"/>
  <c r="E458" s="1"/>
  <c r="D457"/>
  <c r="D456"/>
  <c r="E456" s="1"/>
  <c r="D455"/>
  <c r="E455" s="1"/>
  <c r="D454"/>
  <c r="E454" s="1"/>
  <c r="D453"/>
  <c r="D452"/>
  <c r="E452" s="1"/>
  <c r="D451"/>
  <c r="E451" s="1"/>
  <c r="D450"/>
  <c r="E450" s="1"/>
  <c r="D449"/>
  <c r="D448"/>
  <c r="E448" s="1"/>
  <c r="D447"/>
  <c r="D446"/>
  <c r="D445"/>
  <c r="D444"/>
  <c r="D443"/>
  <c r="D442"/>
  <c r="D441"/>
  <c r="D440"/>
  <c r="D439"/>
  <c r="D438"/>
  <c r="D437"/>
  <c r="D436"/>
  <c r="D435"/>
  <c r="E435" s="1"/>
  <c r="D434"/>
  <c r="E434" s="1"/>
  <c r="F434" s="1"/>
  <c r="G434" s="1"/>
  <c r="D433"/>
  <c r="E433" s="1"/>
  <c r="D432"/>
  <c r="E432" s="1"/>
  <c r="F432" s="1"/>
  <c r="G432" s="1"/>
  <c r="D431"/>
  <c r="E431" s="1"/>
  <c r="D430"/>
  <c r="E430" s="1"/>
  <c r="D429"/>
  <c r="E429" s="1"/>
  <c r="D428"/>
  <c r="E428" s="1"/>
  <c r="F428" s="1"/>
  <c r="G428" s="1"/>
  <c r="D427"/>
  <c r="E427" s="1"/>
  <c r="D426"/>
  <c r="E426" s="1"/>
  <c r="D425"/>
  <c r="D424"/>
  <c r="E424" s="1"/>
  <c r="F424" s="1"/>
  <c r="G424" s="1"/>
  <c r="D423"/>
  <c r="E423" s="1"/>
  <c r="F423" s="1"/>
  <c r="D422"/>
  <c r="E422" s="1"/>
  <c r="F422" s="1"/>
  <c r="G422" s="1"/>
  <c r="D421"/>
  <c r="E421" s="1"/>
  <c r="F421" s="1"/>
  <c r="G421" s="1"/>
  <c r="D420"/>
  <c r="E420" s="1"/>
  <c r="D419"/>
  <c r="E419" s="1"/>
  <c r="F419" s="1"/>
  <c r="G419" s="1"/>
  <c r="D418"/>
  <c r="E418" s="1"/>
  <c r="D417"/>
  <c r="E417" s="1"/>
  <c r="D416"/>
  <c r="D415"/>
  <c r="E415" s="1"/>
  <c r="F415" s="1"/>
  <c r="G415" s="1"/>
  <c r="D414"/>
  <c r="E414" s="1"/>
  <c r="D413"/>
  <c r="D412"/>
  <c r="E412" s="1"/>
  <c r="D411"/>
  <c r="E411" s="1"/>
  <c r="D410"/>
  <c r="E410" s="1"/>
  <c r="D409"/>
  <c r="E409" s="1"/>
  <c r="D408"/>
  <c r="D407"/>
  <c r="E407" s="1"/>
  <c r="D406"/>
  <c r="E406" s="1"/>
  <c r="D405"/>
  <c r="E405" s="1"/>
  <c r="D404"/>
  <c r="D403"/>
  <c r="E403" s="1"/>
  <c r="D402"/>
  <c r="D401"/>
  <c r="E401" s="1"/>
  <c r="D400"/>
  <c r="E400" s="1"/>
  <c r="D399"/>
  <c r="D398"/>
  <c r="D397"/>
  <c r="D396"/>
  <c r="D395"/>
  <c r="D394"/>
  <c r="D393"/>
  <c r="D392"/>
  <c r="D391"/>
  <c r="D390"/>
  <c r="D389"/>
  <c r="D388"/>
  <c r="D387"/>
  <c r="E387" s="1"/>
  <c r="D386"/>
  <c r="E386" s="1"/>
  <c r="F386" s="1"/>
  <c r="G386" s="1"/>
  <c r="D385"/>
  <c r="E385" s="1"/>
  <c r="D384"/>
  <c r="E384" s="1"/>
  <c r="D383"/>
  <c r="E383" s="1"/>
  <c r="D382"/>
  <c r="E382" s="1"/>
  <c r="F382" s="1"/>
  <c r="G382" s="1"/>
  <c r="D381"/>
  <c r="E381" s="1"/>
  <c r="D380"/>
  <c r="E380" s="1"/>
  <c r="D379"/>
  <c r="E379" s="1"/>
  <c r="D378"/>
  <c r="E378" s="1"/>
  <c r="F378" s="1"/>
  <c r="G378" s="1"/>
  <c r="D377"/>
  <c r="E377" s="1"/>
  <c r="D376"/>
  <c r="E376" s="1"/>
  <c r="D375"/>
  <c r="E375" s="1"/>
  <c r="F375" s="1"/>
  <c r="D374"/>
  <c r="E374" s="1"/>
  <c r="F374" s="1"/>
  <c r="G374" s="1"/>
  <c r="D373"/>
  <c r="E373" s="1"/>
  <c r="F373" s="1"/>
  <c r="G373" s="1"/>
  <c r="D372"/>
  <c r="E372" s="1"/>
  <c r="F372" s="1"/>
  <c r="G372" s="1"/>
  <c r="D371"/>
  <c r="E371" s="1"/>
  <c r="D370"/>
  <c r="E370" s="1"/>
  <c r="D369"/>
  <c r="E369" s="1"/>
  <c r="F369" s="1"/>
  <c r="G369" s="1"/>
  <c r="D368"/>
  <c r="E368" s="1"/>
  <c r="F368" s="1"/>
  <c r="G368" s="1"/>
  <c r="D367"/>
  <c r="E367" s="1"/>
  <c r="D366"/>
  <c r="D365"/>
  <c r="E365" s="1"/>
  <c r="F365" s="1"/>
  <c r="G365" s="1"/>
  <c r="D364"/>
  <c r="E364" s="1"/>
  <c r="D363"/>
  <c r="D362"/>
  <c r="E362" s="1"/>
  <c r="D361"/>
  <c r="E361" s="1"/>
  <c r="D360"/>
  <c r="E360" s="1"/>
  <c r="D359"/>
  <c r="D358"/>
  <c r="E358" s="1"/>
  <c r="D357"/>
  <c r="E357" s="1"/>
  <c r="D356"/>
  <c r="E356" s="1"/>
  <c r="D355"/>
  <c r="D354"/>
  <c r="E354" s="1"/>
  <c r="D353"/>
  <c r="E353" s="1"/>
  <c r="D352"/>
  <c r="E352" s="1"/>
  <c r="D351"/>
  <c r="D350"/>
  <c r="D349"/>
  <c r="D348"/>
  <c r="D347"/>
  <c r="D346"/>
  <c r="D345"/>
  <c r="D344"/>
  <c r="D343"/>
  <c r="D342"/>
  <c r="D341"/>
  <c r="D340"/>
  <c r="D339"/>
  <c r="E339" s="1"/>
  <c r="D338"/>
  <c r="E338" s="1"/>
  <c r="D337"/>
  <c r="E337" s="1"/>
  <c r="D336"/>
  <c r="E336" s="1"/>
  <c r="F336" s="1"/>
  <c r="G336" s="1"/>
  <c r="D335"/>
  <c r="E335" s="1"/>
  <c r="D334"/>
  <c r="E334" s="1"/>
  <c r="D333"/>
  <c r="E333" s="1"/>
  <c r="D332"/>
  <c r="E332" s="1"/>
  <c r="F332" s="1"/>
  <c r="G332" s="1"/>
  <c r="D331"/>
  <c r="E331" s="1"/>
  <c r="D330"/>
  <c r="D329"/>
  <c r="E329" s="1"/>
  <c r="D328"/>
  <c r="E328" s="1"/>
  <c r="F328" s="1"/>
  <c r="G328" s="1"/>
  <c r="D327"/>
  <c r="E327" s="1"/>
  <c r="F327" s="1"/>
  <c r="D326"/>
  <c r="E326" s="1"/>
  <c r="D325"/>
  <c r="E325" s="1"/>
  <c r="D324"/>
  <c r="D323"/>
  <c r="E323" s="1"/>
  <c r="F323" s="1"/>
  <c r="G323" s="1"/>
  <c r="D322"/>
  <c r="E322" s="1"/>
  <c r="D321"/>
  <c r="D320"/>
  <c r="E320" s="1"/>
  <c r="D319"/>
  <c r="E319" s="1"/>
  <c r="F319" s="1"/>
  <c r="G319" s="1"/>
  <c r="D318"/>
  <c r="D317"/>
  <c r="E317" s="1"/>
  <c r="D316"/>
  <c r="E316" s="1"/>
  <c r="D315"/>
  <c r="E315" s="1"/>
  <c r="D314"/>
  <c r="E314" s="1"/>
  <c r="D313"/>
  <c r="E313" s="1"/>
  <c r="D312"/>
  <c r="D311"/>
  <c r="E311" s="1"/>
  <c r="D310"/>
  <c r="E310" s="1"/>
  <c r="D309"/>
  <c r="E309" s="1"/>
  <c r="D308"/>
  <c r="D307"/>
  <c r="E307" s="1"/>
  <c r="D306"/>
  <c r="E306" s="1"/>
  <c r="D305"/>
  <c r="E305" s="1"/>
  <c r="D304"/>
  <c r="D303"/>
  <c r="D302"/>
  <c r="D301"/>
  <c r="D300"/>
  <c r="D299"/>
  <c r="D298"/>
  <c r="D297"/>
  <c r="D296"/>
  <c r="D295"/>
  <c r="D294"/>
  <c r="D293"/>
  <c r="D292"/>
  <c r="D291"/>
  <c r="E291" s="1"/>
  <c r="D290"/>
  <c r="E290" s="1"/>
  <c r="F290" s="1"/>
  <c r="G290" s="1"/>
  <c r="D289"/>
  <c r="E289" s="1"/>
  <c r="D288"/>
  <c r="E288" s="1"/>
  <c r="D287"/>
  <c r="E287" s="1"/>
  <c r="D286"/>
  <c r="E286" s="1"/>
  <c r="F286" s="1"/>
  <c r="G286" s="1"/>
  <c r="D285"/>
  <c r="E285" s="1"/>
  <c r="D284"/>
  <c r="E284" s="1"/>
  <c r="D283"/>
  <c r="E283" s="1"/>
  <c r="D282"/>
  <c r="E282" s="1"/>
  <c r="F282" s="1"/>
  <c r="G282" s="1"/>
  <c r="D281"/>
  <c r="E281" s="1"/>
  <c r="D280"/>
  <c r="E280" s="1"/>
  <c r="D279"/>
  <c r="E279" s="1"/>
  <c r="D278"/>
  <c r="E278" s="1"/>
  <c r="D277"/>
  <c r="E277" s="1"/>
  <c r="F277" s="1"/>
  <c r="G277" s="1"/>
  <c r="D276"/>
  <c r="E276" s="1"/>
  <c r="D275"/>
  <c r="E275" s="1"/>
  <c r="D274"/>
  <c r="D273"/>
  <c r="E273" s="1"/>
  <c r="F273" s="1"/>
  <c r="G273" s="1"/>
  <c r="D272"/>
  <c r="E272" s="1"/>
  <c r="D271"/>
  <c r="D270"/>
  <c r="E270" s="1"/>
  <c r="D269"/>
  <c r="E269" s="1"/>
  <c r="F269" s="1"/>
  <c r="G269" s="1"/>
  <c r="D268"/>
  <c r="D267"/>
  <c r="D266"/>
  <c r="E266" s="1"/>
  <c r="D265"/>
  <c r="E265" s="1"/>
  <c r="D264"/>
  <c r="E264" s="1"/>
  <c r="D263"/>
  <c r="D262"/>
  <c r="E262" s="1"/>
  <c r="D261"/>
  <c r="E261" s="1"/>
  <c r="D260"/>
  <c r="E260" s="1"/>
  <c r="D259"/>
  <c r="D258"/>
  <c r="E258" s="1"/>
  <c r="D257"/>
  <c r="E257" s="1"/>
  <c r="D256"/>
  <c r="E256" s="1"/>
  <c r="D255"/>
  <c r="D254"/>
  <c r="D253"/>
  <c r="D252"/>
  <c r="D251"/>
  <c r="D250"/>
  <c r="D249"/>
  <c r="D248"/>
  <c r="D247"/>
  <c r="D246"/>
  <c r="D245"/>
  <c r="D244"/>
  <c r="D243"/>
  <c r="E243" s="1"/>
  <c r="D242"/>
  <c r="E242" s="1"/>
  <c r="D241"/>
  <c r="E241" s="1"/>
  <c r="D240"/>
  <c r="E240" s="1"/>
  <c r="F240" s="1"/>
  <c r="G240" s="1"/>
  <c r="D239"/>
  <c r="E239" s="1"/>
  <c r="D238"/>
  <c r="E238" s="1"/>
  <c r="D237"/>
  <c r="E237" s="1"/>
  <c r="D236"/>
  <c r="E236" s="1"/>
  <c r="F236" s="1"/>
  <c r="G236" s="1"/>
  <c r="D235"/>
  <c r="E235" s="1"/>
  <c r="D234"/>
  <c r="E234" s="1"/>
  <c r="D233"/>
  <c r="E233" s="1"/>
  <c r="D232"/>
  <c r="E232" s="1"/>
  <c r="F232" s="1"/>
  <c r="G232" s="1"/>
  <c r="D231"/>
  <c r="E231" s="1"/>
  <c r="F231" s="1"/>
  <c r="D230"/>
  <c r="E230" s="1"/>
  <c r="D229"/>
  <c r="E229" s="1"/>
  <c r="D228"/>
  <c r="E228" s="1"/>
  <c r="D227"/>
  <c r="E227" s="1"/>
  <c r="F227" s="1"/>
  <c r="G227" s="1"/>
  <c r="D226"/>
  <c r="E226" s="1"/>
  <c r="F226" s="1"/>
  <c r="G226" s="1"/>
  <c r="D225"/>
  <c r="E225" s="1"/>
  <c r="D224"/>
  <c r="E224" s="1"/>
  <c r="D223"/>
  <c r="E223" s="1"/>
  <c r="F223" s="1"/>
  <c r="G223" s="1"/>
  <c r="D222"/>
  <c r="E222" s="1"/>
  <c r="D221"/>
  <c r="E221" s="1"/>
  <c r="D220"/>
  <c r="E220" s="1"/>
  <c r="F220" s="1"/>
  <c r="G220" s="1"/>
  <c r="D219"/>
  <c r="E219" s="1"/>
  <c r="D218"/>
  <c r="D217"/>
  <c r="E217" s="1"/>
  <c r="D216"/>
  <c r="E216" s="1"/>
  <c r="D215"/>
  <c r="E215" s="1"/>
  <c r="D214"/>
  <c r="D213"/>
  <c r="E213" s="1"/>
  <c r="D212"/>
  <c r="E212" s="1"/>
  <c r="D211"/>
  <c r="E211" s="1"/>
  <c r="D210"/>
  <c r="D209"/>
  <c r="E209" s="1"/>
  <c r="D208"/>
  <c r="E208" s="1"/>
  <c r="D207"/>
  <c r="D206"/>
  <c r="D205"/>
  <c r="D204"/>
  <c r="D203"/>
  <c r="D202"/>
  <c r="D201"/>
  <c r="D200"/>
  <c r="D199"/>
  <c r="D198"/>
  <c r="D197"/>
  <c r="D196"/>
  <c r="D195"/>
  <c r="E195" s="1"/>
  <c r="D194"/>
  <c r="E194" s="1"/>
  <c r="F194" s="1"/>
  <c r="G194" s="1"/>
  <c r="D193"/>
  <c r="E193" s="1"/>
  <c r="D192"/>
  <c r="E192" s="1"/>
  <c r="D191"/>
  <c r="E191" s="1"/>
  <c r="D190"/>
  <c r="E190" s="1"/>
  <c r="F190" s="1"/>
  <c r="G190" s="1"/>
  <c r="D189"/>
  <c r="E189" s="1"/>
  <c r="D188"/>
  <c r="E188" s="1"/>
  <c r="D187"/>
  <c r="E187" s="1"/>
  <c r="D186"/>
  <c r="E186" s="1"/>
  <c r="F186" s="1"/>
  <c r="G186" s="1"/>
  <c r="D185"/>
  <c r="E185" s="1"/>
  <c r="D184"/>
  <c r="E184" s="1"/>
  <c r="E183"/>
  <c r="D183"/>
  <c r="D182"/>
  <c r="D181"/>
  <c r="E181" s="1"/>
  <c r="F181" s="1"/>
  <c r="G181" s="1"/>
  <c r="D180"/>
  <c r="E180" s="1"/>
  <c r="F180" s="1"/>
  <c r="G180" s="1"/>
  <c r="D179"/>
  <c r="D178"/>
  <c r="E178" s="1"/>
  <c r="D177"/>
  <c r="E177" s="1"/>
  <c r="F177" s="1"/>
  <c r="G177" s="1"/>
  <c r="D176"/>
  <c r="D175"/>
  <c r="E175" s="1"/>
  <c r="D174"/>
  <c r="E174" s="1"/>
  <c r="D173"/>
  <c r="E173" s="1"/>
  <c r="F173" s="1"/>
  <c r="G173" s="1"/>
  <c r="D172"/>
  <c r="E172" s="1"/>
  <c r="D171"/>
  <c r="D170"/>
  <c r="E170" s="1"/>
  <c r="D169"/>
  <c r="E169" s="1"/>
  <c r="D168"/>
  <c r="E168" s="1"/>
  <c r="D167"/>
  <c r="D166"/>
  <c r="E166" s="1"/>
  <c r="D165"/>
  <c r="E165" s="1"/>
  <c r="D164"/>
  <c r="E164" s="1"/>
  <c r="D163"/>
  <c r="D162"/>
  <c r="E162" s="1"/>
  <c r="D161"/>
  <c r="E161" s="1"/>
  <c r="D160"/>
  <c r="E160" s="1"/>
  <c r="D159"/>
  <c r="D158"/>
  <c r="D157"/>
  <c r="D156"/>
  <c r="D155"/>
  <c r="D154"/>
  <c r="D153"/>
  <c r="D152"/>
  <c r="D151"/>
  <c r="D150"/>
  <c r="D149"/>
  <c r="D148"/>
  <c r="D147"/>
  <c r="E147" s="1"/>
  <c r="D146"/>
  <c r="E146" s="1"/>
  <c r="F146" s="1"/>
  <c r="G146" s="1"/>
  <c r="D145"/>
  <c r="E145" s="1"/>
  <c r="D144"/>
  <c r="E144" s="1"/>
  <c r="F144" s="1"/>
  <c r="G144" s="1"/>
  <c r="D143"/>
  <c r="E143" s="1"/>
  <c r="D142"/>
  <c r="E142" s="1"/>
  <c r="D141"/>
  <c r="E141" s="1"/>
  <c r="D140"/>
  <c r="E140" s="1"/>
  <c r="F140" s="1"/>
  <c r="G140" s="1"/>
  <c r="D139"/>
  <c r="E139" s="1"/>
  <c r="D138"/>
  <c r="E138" s="1"/>
  <c r="D137"/>
  <c r="E137" s="1"/>
  <c r="F137" s="1"/>
  <c r="G137" s="1"/>
  <c r="D136"/>
  <c r="E136" s="1"/>
  <c r="F136" s="1"/>
  <c r="G136" s="1"/>
  <c r="D135"/>
  <c r="E135" s="1"/>
  <c r="F135" s="1"/>
  <c r="D134"/>
  <c r="D133"/>
  <c r="E133" s="1"/>
  <c r="D132"/>
  <c r="E132" s="1"/>
  <c r="D131"/>
  <c r="E131" s="1"/>
  <c r="F131" s="1"/>
  <c r="G131" s="1"/>
  <c r="D130"/>
  <c r="E130" s="1"/>
  <c r="D129"/>
  <c r="E129" s="1"/>
  <c r="D128"/>
  <c r="E128" s="1"/>
  <c r="D127"/>
  <c r="E127" s="1"/>
  <c r="F127" s="1"/>
  <c r="G127" s="1"/>
  <c r="D126"/>
  <c r="E126" s="1"/>
  <c r="D125"/>
  <c r="E125" s="1"/>
  <c r="D124"/>
  <c r="D123"/>
  <c r="E123" s="1"/>
  <c r="D122"/>
  <c r="E122" s="1"/>
  <c r="D121"/>
  <c r="E121" s="1"/>
  <c r="D120"/>
  <c r="D119"/>
  <c r="E119" s="1"/>
  <c r="D118"/>
  <c r="E118" s="1"/>
  <c r="D117"/>
  <c r="E117" s="1"/>
  <c r="D116"/>
  <c r="D115"/>
  <c r="E115" s="1"/>
  <c r="D114"/>
  <c r="D113"/>
  <c r="E113" s="1"/>
  <c r="D112"/>
  <c r="E112" s="1"/>
  <c r="D111"/>
  <c r="D110"/>
  <c r="D109"/>
  <c r="D108"/>
  <c r="D107"/>
  <c r="D106"/>
  <c r="D105"/>
  <c r="D104"/>
  <c r="D103"/>
  <c r="D102"/>
  <c r="D101"/>
  <c r="D100"/>
  <c r="D99"/>
  <c r="E99" s="1"/>
  <c r="D98"/>
  <c r="E98" s="1"/>
  <c r="F98" s="1"/>
  <c r="G98" s="1"/>
  <c r="D97"/>
  <c r="E97" s="1"/>
  <c r="D96"/>
  <c r="E96" s="1"/>
  <c r="D95"/>
  <c r="E95" s="1"/>
  <c r="D94"/>
  <c r="E94" s="1"/>
  <c r="F94" s="1"/>
  <c r="G94" s="1"/>
  <c r="D93"/>
  <c r="E93" s="1"/>
  <c r="D92"/>
  <c r="E92" s="1"/>
  <c r="D91"/>
  <c r="E91" s="1"/>
  <c r="D90"/>
  <c r="E90" s="1"/>
  <c r="F90" s="1"/>
  <c r="G90" s="1"/>
  <c r="D89"/>
  <c r="E89" s="1"/>
  <c r="D88"/>
  <c r="E88" s="1"/>
  <c r="D87"/>
  <c r="E87" s="1"/>
  <c r="D86"/>
  <c r="D85"/>
  <c r="E85" s="1"/>
  <c r="F85" s="1"/>
  <c r="G85" s="1"/>
  <c r="D84"/>
  <c r="E84" s="1"/>
  <c r="F84" s="1"/>
  <c r="G84" s="1"/>
  <c r="D83"/>
  <c r="E83" s="1"/>
  <c r="D82"/>
  <c r="E82" s="1"/>
  <c r="D81"/>
  <c r="E81" s="1"/>
  <c r="F81" s="1"/>
  <c r="G81" s="1"/>
  <c r="D80"/>
  <c r="E80" s="1"/>
  <c r="D79"/>
  <c r="E79" s="1"/>
  <c r="D78"/>
  <c r="E78" s="1"/>
  <c r="D77"/>
  <c r="E77" s="1"/>
  <c r="F77" s="1"/>
  <c r="G77" s="1"/>
  <c r="D76"/>
  <c r="E76" s="1"/>
  <c r="D75"/>
  <c r="D74"/>
  <c r="E74" s="1"/>
  <c r="D73"/>
  <c r="E73" s="1"/>
  <c r="D72"/>
  <c r="E72" s="1"/>
  <c r="D71"/>
  <c r="D70"/>
  <c r="E70" s="1"/>
  <c r="D69"/>
  <c r="E69" s="1"/>
  <c r="D68"/>
  <c r="E68" s="1"/>
  <c r="D67"/>
  <c r="D66"/>
  <c r="E66" s="1"/>
  <c r="D65"/>
  <c r="E65" s="1"/>
  <c r="D64"/>
  <c r="E64" s="1"/>
  <c r="D63"/>
  <c r="D62"/>
  <c r="D61"/>
  <c r="D60"/>
  <c r="D59"/>
  <c r="D58"/>
  <c r="D57"/>
  <c r="D56"/>
  <c r="D55"/>
  <c r="D54"/>
  <c r="D53"/>
  <c r="D52"/>
  <c r="D51"/>
  <c r="E51" s="1"/>
  <c r="D50"/>
  <c r="E50" s="1"/>
  <c r="D49"/>
  <c r="E49" s="1"/>
  <c r="D48"/>
  <c r="E48" s="1"/>
  <c r="F48" s="1"/>
  <c r="G48" s="1"/>
  <c r="D47"/>
  <c r="E47" s="1"/>
  <c r="D46"/>
  <c r="E46" s="1"/>
  <c r="D45"/>
  <c r="E45" s="1"/>
  <c r="D44"/>
  <c r="E44" s="1"/>
  <c r="F44" s="1"/>
  <c r="G44" s="1"/>
  <c r="D43"/>
  <c r="E43" s="1"/>
  <c r="D42"/>
  <c r="E42" s="1"/>
  <c r="D41"/>
  <c r="E41" s="1"/>
  <c r="D40"/>
  <c r="E40" s="1"/>
  <c r="F40" s="1"/>
  <c r="G40" s="1"/>
  <c r="D39"/>
  <c r="E39" s="1"/>
  <c r="F39" s="1"/>
  <c r="D38"/>
  <c r="E38" s="1"/>
  <c r="F38" s="1"/>
  <c r="G38" s="1"/>
  <c r="D37"/>
  <c r="E37" s="1"/>
  <c r="D36"/>
  <c r="E36" s="1"/>
  <c r="D35"/>
  <c r="E35" s="1"/>
  <c r="F35" s="1"/>
  <c r="G35" s="1"/>
  <c r="D34"/>
  <c r="E34" s="1"/>
  <c r="D33"/>
  <c r="E33" s="1"/>
  <c r="D32"/>
  <c r="E32" s="1"/>
  <c r="D31"/>
  <c r="E31" s="1"/>
  <c r="D30"/>
  <c r="E30" s="1"/>
  <c r="D29"/>
  <c r="E29" s="1"/>
  <c r="D28"/>
  <c r="E28" s="1"/>
  <c r="D27"/>
  <c r="D26"/>
  <c r="E26" s="1"/>
  <c r="D25"/>
  <c r="E25" s="1"/>
  <c r="D24"/>
  <c r="E24" s="1"/>
  <c r="F24" s="1"/>
  <c r="G24" s="1"/>
  <c r="D23"/>
  <c r="E23" s="1"/>
  <c r="D22"/>
  <c r="E22" s="1"/>
  <c r="D21"/>
  <c r="E21" s="1"/>
  <c r="D20"/>
  <c r="E20" s="1"/>
  <c r="D19"/>
  <c r="D18"/>
  <c r="E18" s="1"/>
  <c r="D17"/>
  <c r="E17" s="1"/>
  <c r="D16"/>
  <c r="E16" s="1"/>
  <c r="D15"/>
  <c r="D14"/>
  <c r="E14" s="1"/>
  <c r="D13"/>
  <c r="D12"/>
  <c r="E12" s="1"/>
  <c r="D11"/>
  <c r="D10"/>
  <c r="E10" s="1"/>
  <c r="D9"/>
  <c r="D8"/>
  <c r="E8" s="1"/>
  <c r="D7"/>
  <c r="D6"/>
  <c r="E6" s="1"/>
  <c r="D5"/>
  <c r="E4"/>
  <c r="D3"/>
  <c r="U1141" i="5"/>
  <c r="U1140"/>
  <c r="U1139"/>
  <c r="U1138"/>
  <c r="U1137"/>
  <c r="U1136"/>
  <c r="U1135"/>
  <c r="U1134"/>
  <c r="U1133"/>
  <c r="U1132"/>
  <c r="U1131"/>
  <c r="U1130"/>
  <c r="U1129"/>
  <c r="U1128"/>
  <c r="U1127"/>
  <c r="U1126"/>
  <c r="U1125"/>
  <c r="U1124"/>
  <c r="U1123"/>
  <c r="U1122"/>
  <c r="U1121"/>
  <c r="U1120"/>
  <c r="U1119"/>
  <c r="U1118"/>
  <c r="U1117"/>
  <c r="U1116"/>
  <c r="U1115"/>
  <c r="U1114"/>
  <c r="U1113"/>
  <c r="U1112"/>
  <c r="U1111"/>
  <c r="U1110"/>
  <c r="U1109"/>
  <c r="U1108"/>
  <c r="U1107"/>
  <c r="U1106"/>
  <c r="U1105"/>
  <c r="U1104"/>
  <c r="U1103"/>
  <c r="U1102"/>
  <c r="U1101"/>
  <c r="U1100"/>
  <c r="U1099"/>
  <c r="U1098"/>
  <c r="U1097"/>
  <c r="U1096"/>
  <c r="U1095"/>
  <c r="U1094"/>
  <c r="U1093"/>
  <c r="U1092"/>
  <c r="U1091"/>
  <c r="U1090"/>
  <c r="U1089"/>
  <c r="U1088"/>
  <c r="U1087"/>
  <c r="U1086"/>
  <c r="U1085"/>
  <c r="U1084"/>
  <c r="U1083"/>
  <c r="U1082"/>
  <c r="U1081"/>
  <c r="U1080"/>
  <c r="U1079"/>
  <c r="U1078"/>
  <c r="U1077"/>
  <c r="U1076"/>
  <c r="U1075"/>
  <c r="U1074"/>
  <c r="U1073"/>
  <c r="U1072"/>
  <c r="U1071"/>
  <c r="U1070"/>
  <c r="U1069"/>
  <c r="U1068"/>
  <c r="U1067"/>
  <c r="U1066"/>
  <c r="U1065"/>
  <c r="U1064"/>
  <c r="U1063"/>
  <c r="U1062"/>
  <c r="U1061"/>
  <c r="U1060"/>
  <c r="U1059"/>
  <c r="U1058"/>
  <c r="U1057"/>
  <c r="U1056"/>
  <c r="U1055"/>
  <c r="U1054"/>
  <c r="U1053"/>
  <c r="U1052"/>
  <c r="U1051"/>
  <c r="U1050"/>
  <c r="U1049"/>
  <c r="U1048"/>
  <c r="U1047"/>
  <c r="U1046"/>
  <c r="U1045"/>
  <c r="U1044"/>
  <c r="U1043"/>
  <c r="U1042"/>
  <c r="U1041"/>
  <c r="U1040"/>
  <c r="U1039"/>
  <c r="U1038"/>
  <c r="U1037"/>
  <c r="U1036"/>
  <c r="U1035"/>
  <c r="U1034"/>
  <c r="U1033"/>
  <c r="U1032"/>
  <c r="U1031"/>
  <c r="U1030"/>
  <c r="U1029"/>
  <c r="U1028"/>
  <c r="U1027"/>
  <c r="U1026"/>
  <c r="U1025"/>
  <c r="U1024"/>
  <c r="U1023"/>
  <c r="U1022"/>
  <c r="U1021"/>
  <c r="U1020"/>
  <c r="U1019"/>
  <c r="U1018"/>
  <c r="U1017"/>
  <c r="U1016"/>
  <c r="U1015"/>
  <c r="U1014"/>
  <c r="U1013"/>
  <c r="U1012"/>
  <c r="U1011"/>
  <c r="U1010"/>
  <c r="U1009"/>
  <c r="U1008"/>
  <c r="U1007"/>
  <c r="U1006"/>
  <c r="U1005"/>
  <c r="U1004"/>
  <c r="U1003"/>
  <c r="U1002"/>
  <c r="U1001"/>
  <c r="U1000"/>
  <c r="U999"/>
  <c r="U998"/>
  <c r="U997"/>
  <c r="U996"/>
  <c r="U995"/>
  <c r="U994"/>
  <c r="U993"/>
  <c r="U992"/>
  <c r="U991"/>
  <c r="U990"/>
  <c r="U989"/>
  <c r="U988"/>
  <c r="U987"/>
  <c r="U986"/>
  <c r="U985"/>
  <c r="U984"/>
  <c r="U983"/>
  <c r="U982"/>
  <c r="U981"/>
  <c r="U980"/>
  <c r="U979"/>
  <c r="U978"/>
  <c r="U977"/>
  <c r="U976"/>
  <c r="U975"/>
  <c r="U974"/>
  <c r="U973"/>
  <c r="U972"/>
  <c r="U971"/>
  <c r="U970"/>
  <c r="U969"/>
  <c r="U968"/>
  <c r="U967"/>
  <c r="U966"/>
  <c r="U965"/>
  <c r="U964"/>
  <c r="U963"/>
  <c r="U962"/>
  <c r="U961"/>
  <c r="U960"/>
  <c r="U959"/>
  <c r="U958"/>
  <c r="U957"/>
  <c r="U956"/>
  <c r="U955"/>
  <c r="U954"/>
  <c r="U953"/>
  <c r="U952"/>
  <c r="U951"/>
  <c r="U950"/>
  <c r="U949"/>
  <c r="U948"/>
  <c r="U947"/>
  <c r="U946"/>
  <c r="U945"/>
  <c r="U944"/>
  <c r="U943"/>
  <c r="U942"/>
  <c r="U941"/>
  <c r="U940"/>
  <c r="U939"/>
  <c r="U938"/>
  <c r="U937"/>
  <c r="U936"/>
  <c r="U935"/>
  <c r="U934"/>
  <c r="U933"/>
  <c r="U932"/>
  <c r="U931"/>
  <c r="U930"/>
  <c r="U929"/>
  <c r="U928"/>
  <c r="U927"/>
  <c r="U926"/>
  <c r="U925"/>
  <c r="U924"/>
  <c r="U923"/>
  <c r="U922"/>
  <c r="U921"/>
  <c r="U920"/>
  <c r="U919"/>
  <c r="U918"/>
  <c r="U917"/>
  <c r="U916"/>
  <c r="U915"/>
  <c r="U914"/>
  <c r="U913"/>
  <c r="U912"/>
  <c r="U911"/>
  <c r="U910"/>
  <c r="U909"/>
  <c r="U908"/>
  <c r="U907"/>
  <c r="U906"/>
  <c r="U905"/>
  <c r="U904"/>
  <c r="U903"/>
  <c r="U902"/>
  <c r="U901"/>
  <c r="U900"/>
  <c r="U899"/>
  <c r="U898"/>
  <c r="U897"/>
  <c r="U896"/>
  <c r="U895"/>
  <c r="U894"/>
  <c r="U893"/>
  <c r="U892"/>
  <c r="U891"/>
  <c r="U890"/>
  <c r="U889"/>
  <c r="U888"/>
  <c r="U887"/>
  <c r="U886"/>
  <c r="U885"/>
  <c r="U884"/>
  <c r="U883"/>
  <c r="U882"/>
  <c r="U881"/>
  <c r="U880"/>
  <c r="U879"/>
  <c r="U878"/>
  <c r="U877"/>
  <c r="U876"/>
  <c r="U875"/>
  <c r="U874"/>
  <c r="U873"/>
  <c r="U872"/>
  <c r="U871"/>
  <c r="U870"/>
  <c r="U869"/>
  <c r="U868"/>
  <c r="U867"/>
  <c r="U866"/>
  <c r="U865"/>
  <c r="U864"/>
  <c r="U863"/>
  <c r="U862"/>
  <c r="U861"/>
  <c r="U860"/>
  <c r="U859"/>
  <c r="U858"/>
  <c r="U857"/>
  <c r="U856"/>
  <c r="U855"/>
  <c r="U854"/>
  <c r="U853"/>
  <c r="U852"/>
  <c r="U851"/>
  <c r="U850"/>
  <c r="U849"/>
  <c r="U848"/>
  <c r="U847"/>
  <c r="U846"/>
  <c r="U845"/>
  <c r="U844"/>
  <c r="U843"/>
  <c r="U842"/>
  <c r="U841"/>
  <c r="U840"/>
  <c r="U839"/>
  <c r="U838"/>
  <c r="U837"/>
  <c r="U836"/>
  <c r="U835"/>
  <c r="U834"/>
  <c r="U833"/>
  <c r="U832"/>
  <c r="U831"/>
  <c r="U830"/>
  <c r="U829"/>
  <c r="U828"/>
  <c r="U827"/>
  <c r="U826"/>
  <c r="U825"/>
  <c r="U824"/>
  <c r="U823"/>
  <c r="U822"/>
  <c r="U821"/>
  <c r="U820"/>
  <c r="U819"/>
  <c r="U818"/>
  <c r="U817"/>
  <c r="U816"/>
  <c r="U815"/>
  <c r="U814"/>
  <c r="U813"/>
  <c r="U812"/>
  <c r="U811"/>
  <c r="U810"/>
  <c r="U809"/>
  <c r="U808"/>
  <c r="U807"/>
  <c r="U806"/>
  <c r="U805"/>
  <c r="U804"/>
  <c r="U803"/>
  <c r="U802"/>
  <c r="U801"/>
  <c r="U800"/>
  <c r="U799"/>
  <c r="U798"/>
  <c r="U797"/>
  <c r="U796"/>
  <c r="U795"/>
  <c r="U794"/>
  <c r="U793"/>
  <c r="U792"/>
  <c r="U791"/>
  <c r="U790"/>
  <c r="U789"/>
  <c r="U788"/>
  <c r="U787"/>
  <c r="U786"/>
  <c r="U785"/>
  <c r="U784"/>
  <c r="U783"/>
  <c r="U782"/>
  <c r="U781"/>
  <c r="U780"/>
  <c r="U779"/>
  <c r="U778"/>
  <c r="U777"/>
  <c r="U776"/>
  <c r="U775"/>
  <c r="U774"/>
  <c r="U773"/>
  <c r="U772"/>
  <c r="U771"/>
  <c r="U770"/>
  <c r="U769"/>
  <c r="U768"/>
  <c r="U767"/>
  <c r="U766"/>
  <c r="U765"/>
  <c r="U764"/>
  <c r="U763"/>
  <c r="U762"/>
  <c r="U761"/>
  <c r="U760"/>
  <c r="U759"/>
  <c r="U758"/>
  <c r="U757"/>
  <c r="U756"/>
  <c r="U755"/>
  <c r="U754"/>
  <c r="U753"/>
  <c r="U752"/>
  <c r="U751"/>
  <c r="U750"/>
  <c r="U749"/>
  <c r="U748"/>
  <c r="U747"/>
  <c r="U746"/>
  <c r="U745"/>
  <c r="U744"/>
  <c r="U743"/>
  <c r="U742"/>
  <c r="U741"/>
  <c r="U740"/>
  <c r="U739"/>
  <c r="U738"/>
  <c r="U737"/>
  <c r="U736"/>
  <c r="U735"/>
  <c r="U734"/>
  <c r="U733"/>
  <c r="U732"/>
  <c r="U731"/>
  <c r="U730"/>
  <c r="U729"/>
  <c r="U728"/>
  <c r="U727"/>
  <c r="U726"/>
  <c r="U725"/>
  <c r="U724"/>
  <c r="U723"/>
  <c r="U722"/>
  <c r="U721"/>
  <c r="U720"/>
  <c r="U719"/>
  <c r="U718"/>
  <c r="U717"/>
  <c r="U716"/>
  <c r="U715"/>
  <c r="U714"/>
  <c r="U713"/>
  <c r="U712"/>
  <c r="U711"/>
  <c r="U710"/>
  <c r="U709"/>
  <c r="U708"/>
  <c r="U707"/>
  <c r="U706"/>
  <c r="U705"/>
  <c r="U704"/>
  <c r="U703"/>
  <c r="U702"/>
  <c r="U701"/>
  <c r="U700"/>
  <c r="U699"/>
  <c r="U698"/>
  <c r="U697"/>
  <c r="U696"/>
  <c r="U695"/>
  <c r="U694"/>
  <c r="U693"/>
  <c r="U692"/>
  <c r="U691"/>
  <c r="U690"/>
  <c r="U689"/>
  <c r="U688"/>
  <c r="U687"/>
  <c r="U686"/>
  <c r="U685"/>
  <c r="U684"/>
  <c r="U683"/>
  <c r="U682"/>
  <c r="U681"/>
  <c r="U680"/>
  <c r="U679"/>
  <c r="U678"/>
  <c r="U677"/>
  <c r="U676"/>
  <c r="U675"/>
  <c r="U674"/>
  <c r="U673"/>
  <c r="U672"/>
  <c r="U671"/>
  <c r="U670"/>
  <c r="U669"/>
  <c r="U668"/>
  <c r="U667"/>
  <c r="U666"/>
  <c r="U665"/>
  <c r="U664"/>
  <c r="U663"/>
  <c r="U662"/>
  <c r="U661"/>
  <c r="U660"/>
  <c r="U659"/>
  <c r="U658"/>
  <c r="U657"/>
  <c r="U656"/>
  <c r="U655"/>
  <c r="U654"/>
  <c r="U653"/>
  <c r="U652"/>
  <c r="U651"/>
  <c r="U650"/>
  <c r="U649"/>
  <c r="U648"/>
  <c r="U647"/>
  <c r="U646"/>
  <c r="U645"/>
  <c r="U644"/>
  <c r="U643"/>
  <c r="U642"/>
  <c r="U641"/>
  <c r="U640"/>
  <c r="U639"/>
  <c r="U638"/>
  <c r="U637"/>
  <c r="U636"/>
  <c r="U635"/>
  <c r="U634"/>
  <c r="U633"/>
  <c r="U632"/>
  <c r="U631"/>
  <c r="U630"/>
  <c r="U629"/>
  <c r="U628"/>
  <c r="U627"/>
  <c r="U626"/>
  <c r="U625"/>
  <c r="U624"/>
  <c r="U623"/>
  <c r="U622"/>
  <c r="U621"/>
  <c r="U620"/>
  <c r="U619"/>
  <c r="U618"/>
  <c r="U617"/>
  <c r="U616"/>
  <c r="U615"/>
  <c r="U614"/>
  <c r="U613"/>
  <c r="U612"/>
  <c r="U611"/>
  <c r="U610"/>
  <c r="U609"/>
  <c r="U608"/>
  <c r="U607"/>
  <c r="U606"/>
  <c r="U605"/>
  <c r="U604"/>
  <c r="U603"/>
  <c r="U602"/>
  <c r="U601"/>
  <c r="U600"/>
  <c r="U599"/>
  <c r="U598"/>
  <c r="U597"/>
  <c r="U596"/>
  <c r="U595"/>
  <c r="U594"/>
  <c r="U593"/>
  <c r="U592"/>
  <c r="U591"/>
  <c r="U590"/>
  <c r="U589"/>
  <c r="U588"/>
  <c r="U587"/>
  <c r="U586"/>
  <c r="U585"/>
  <c r="U584"/>
  <c r="U583"/>
  <c r="U582"/>
  <c r="U581"/>
  <c r="U580"/>
  <c r="U579"/>
  <c r="U578"/>
  <c r="U577"/>
  <c r="U576"/>
  <c r="U575"/>
  <c r="U574"/>
  <c r="U573"/>
  <c r="U572"/>
  <c r="U571"/>
  <c r="U570"/>
  <c r="U569"/>
  <c r="U568"/>
  <c r="U567"/>
  <c r="U566"/>
  <c r="U565"/>
  <c r="U564"/>
  <c r="U563"/>
  <c r="U562"/>
  <c r="U561"/>
  <c r="U560"/>
  <c r="U559"/>
  <c r="U558"/>
  <c r="U557"/>
  <c r="U556"/>
  <c r="U555"/>
  <c r="U554"/>
  <c r="U553"/>
  <c r="U552"/>
  <c r="U551"/>
  <c r="U550"/>
  <c r="U549"/>
  <c r="U548"/>
  <c r="U547"/>
  <c r="U546"/>
  <c r="U545"/>
  <c r="U544"/>
  <c r="U543"/>
  <c r="U542"/>
  <c r="U541"/>
  <c r="U540"/>
  <c r="U539"/>
  <c r="U538"/>
  <c r="U537"/>
  <c r="U536"/>
  <c r="U535"/>
  <c r="U534"/>
  <c r="U533"/>
  <c r="U532"/>
  <c r="U531"/>
  <c r="U530"/>
  <c r="U529"/>
  <c r="U528"/>
  <c r="U527"/>
  <c r="U526"/>
  <c r="U525"/>
  <c r="U524"/>
  <c r="U523"/>
  <c r="U522"/>
  <c r="U521"/>
  <c r="U520"/>
  <c r="U519"/>
  <c r="U518"/>
  <c r="U517"/>
  <c r="U516"/>
  <c r="U515"/>
  <c r="U514"/>
  <c r="U513"/>
  <c r="U512"/>
  <c r="U511"/>
  <c r="U510"/>
  <c r="U509"/>
  <c r="U508"/>
  <c r="U507"/>
  <c r="U506"/>
  <c r="U505"/>
  <c r="U504"/>
  <c r="U503"/>
  <c r="U502"/>
  <c r="U501"/>
  <c r="U500"/>
  <c r="U499"/>
  <c r="U498"/>
  <c r="U497"/>
  <c r="U496"/>
  <c r="U495"/>
  <c r="U494"/>
  <c r="U493"/>
  <c r="U492"/>
  <c r="U491"/>
  <c r="U490"/>
  <c r="U489"/>
  <c r="U488"/>
  <c r="U487"/>
  <c r="U486"/>
  <c r="U485"/>
  <c r="U484"/>
  <c r="U483"/>
  <c r="U482"/>
  <c r="U481"/>
  <c r="U480"/>
  <c r="U479"/>
  <c r="U478"/>
  <c r="U477"/>
  <c r="U476"/>
  <c r="U475"/>
  <c r="U474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20"/>
  <c r="U419"/>
  <c r="U418"/>
  <c r="U417"/>
  <c r="U416"/>
  <c r="U415"/>
  <c r="U414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75"/>
  <c r="U374"/>
  <c r="U373"/>
  <c r="U372"/>
  <c r="U371"/>
  <c r="U370"/>
  <c r="U369"/>
  <c r="U368"/>
  <c r="U367"/>
  <c r="U366"/>
  <c r="U365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64"/>
  <c r="U263"/>
  <c r="U262"/>
  <c r="U261"/>
  <c r="U260"/>
  <c r="U259"/>
  <c r="U258"/>
  <c r="U257"/>
  <c r="U256"/>
  <c r="U255"/>
  <c r="U254"/>
  <c r="U253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U2"/>
  <c r="S1141"/>
  <c r="S1140"/>
  <c r="S1139"/>
  <c r="S1138"/>
  <c r="S1137"/>
  <c r="S1136"/>
  <c r="S1135"/>
  <c r="S1134"/>
  <c r="S1133"/>
  <c r="S1132"/>
  <c r="S1131"/>
  <c r="S1130"/>
  <c r="S1129"/>
  <c r="S1128"/>
  <c r="S1127"/>
  <c r="S1126"/>
  <c r="S1125"/>
  <c r="S1124"/>
  <c r="S1123"/>
  <c r="S1122"/>
  <c r="S1121"/>
  <c r="S1120"/>
  <c r="S1119"/>
  <c r="S1118"/>
  <c r="S1117"/>
  <c r="S1116"/>
  <c r="S1115"/>
  <c r="S1114"/>
  <c r="S1113"/>
  <c r="S1112"/>
  <c r="S1111"/>
  <c r="S1110"/>
  <c r="S1109"/>
  <c r="S1108"/>
  <c r="S1107"/>
  <c r="S1106"/>
  <c r="S1105"/>
  <c r="S1104"/>
  <c r="S1103"/>
  <c r="S1102"/>
  <c r="S1101"/>
  <c r="S1100"/>
  <c r="S1099"/>
  <c r="S1098"/>
  <c r="S1097"/>
  <c r="S1096"/>
  <c r="S1095"/>
  <c r="S1094"/>
  <c r="S1093"/>
  <c r="S1092"/>
  <c r="S1091"/>
  <c r="S1090"/>
  <c r="S1089"/>
  <c r="S1088"/>
  <c r="S1087"/>
  <c r="S1086"/>
  <c r="S1085"/>
  <c r="S1084"/>
  <c r="S1083"/>
  <c r="S1082"/>
  <c r="S1081"/>
  <c r="S1080"/>
  <c r="S1079"/>
  <c r="S1078"/>
  <c r="S1077"/>
  <c r="S1076"/>
  <c r="S1075"/>
  <c r="S1074"/>
  <c r="S1073"/>
  <c r="S1072"/>
  <c r="S1071"/>
  <c r="S1070"/>
  <c r="S1069"/>
  <c r="S1068"/>
  <c r="S1067"/>
  <c r="S1066"/>
  <c r="S1065"/>
  <c r="S1064"/>
  <c r="S1063"/>
  <c r="S1062"/>
  <c r="S1061"/>
  <c r="S1060"/>
  <c r="S1059"/>
  <c r="S1058"/>
  <c r="S1057"/>
  <c r="S1056"/>
  <c r="S1055"/>
  <c r="S1054"/>
  <c r="S1053"/>
  <c r="S1052"/>
  <c r="S1051"/>
  <c r="S1050"/>
  <c r="S1049"/>
  <c r="S1048"/>
  <c r="S1047"/>
  <c r="S1046"/>
  <c r="S1045"/>
  <c r="S1044"/>
  <c r="S1043"/>
  <c r="S1042"/>
  <c r="S1041"/>
  <c r="S1040"/>
  <c r="S1039"/>
  <c r="S1038"/>
  <c r="S1037"/>
  <c r="S1036"/>
  <c r="S1035"/>
  <c r="S1034"/>
  <c r="S1033"/>
  <c r="S1032"/>
  <c r="S1031"/>
  <c r="S1030"/>
  <c r="S1029"/>
  <c r="S1028"/>
  <c r="S1027"/>
  <c r="S1026"/>
  <c r="S1025"/>
  <c r="S1024"/>
  <c r="S1023"/>
  <c r="S1022"/>
  <c r="S1021"/>
  <c r="S1020"/>
  <c r="S1019"/>
  <c r="S1018"/>
  <c r="S1017"/>
  <c r="S1016"/>
  <c r="S1015"/>
  <c r="S1014"/>
  <c r="S1013"/>
  <c r="S1012"/>
  <c r="S1011"/>
  <c r="S1010"/>
  <c r="S1009"/>
  <c r="S1008"/>
  <c r="S1007"/>
  <c r="S1006"/>
  <c r="S1005"/>
  <c r="S1004"/>
  <c r="S1003"/>
  <c r="S1002"/>
  <c r="S1001"/>
  <c r="S1000"/>
  <c r="S999"/>
  <c r="S998"/>
  <c r="S997"/>
  <c r="S996"/>
  <c r="S995"/>
  <c r="S994"/>
  <c r="S993"/>
  <c r="S992"/>
  <c r="S991"/>
  <c r="S990"/>
  <c r="S989"/>
  <c r="S988"/>
  <c r="S987"/>
  <c r="S986"/>
  <c r="S985"/>
  <c r="S984"/>
  <c r="S983"/>
  <c r="S982"/>
  <c r="S981"/>
  <c r="S980"/>
  <c r="S979"/>
  <c r="S978"/>
  <c r="S977"/>
  <c r="S976"/>
  <c r="S975"/>
  <c r="S974"/>
  <c r="S973"/>
  <c r="S972"/>
  <c r="S971"/>
  <c r="S970"/>
  <c r="S969"/>
  <c r="S968"/>
  <c r="S967"/>
  <c r="S966"/>
  <c r="S965"/>
  <c r="S964"/>
  <c r="S963"/>
  <c r="S962"/>
  <c r="S961"/>
  <c r="S960"/>
  <c r="S959"/>
  <c r="S958"/>
  <c r="S957"/>
  <c r="S956"/>
  <c r="S955"/>
  <c r="S954"/>
  <c r="S953"/>
  <c r="S952"/>
  <c r="S951"/>
  <c r="S950"/>
  <c r="S949"/>
  <c r="S948"/>
  <c r="S947"/>
  <c r="S946"/>
  <c r="S945"/>
  <c r="S944"/>
  <c r="S943"/>
  <c r="S942"/>
  <c r="S941"/>
  <c r="S940"/>
  <c r="S939"/>
  <c r="S938"/>
  <c r="S937"/>
  <c r="S936"/>
  <c r="S935"/>
  <c r="S934"/>
  <c r="S933"/>
  <c r="S932"/>
  <c r="S931"/>
  <c r="S930"/>
  <c r="S929"/>
  <c r="S928"/>
  <c r="S927"/>
  <c r="S926"/>
  <c r="S925"/>
  <c r="S924"/>
  <c r="S923"/>
  <c r="S922"/>
  <c r="S921"/>
  <c r="S920"/>
  <c r="S919"/>
  <c r="S918"/>
  <c r="S917"/>
  <c r="S916"/>
  <c r="S915"/>
  <c r="S914"/>
  <c r="S913"/>
  <c r="S912"/>
  <c r="S911"/>
  <c r="S910"/>
  <c r="S909"/>
  <c r="S908"/>
  <c r="S907"/>
  <c r="S906"/>
  <c r="S905"/>
  <c r="S904"/>
  <c r="S903"/>
  <c r="S902"/>
  <c r="S901"/>
  <c r="S900"/>
  <c r="S899"/>
  <c r="S898"/>
  <c r="S897"/>
  <c r="S896"/>
  <c r="S895"/>
  <c r="S894"/>
  <c r="S893"/>
  <c r="S892"/>
  <c r="S891"/>
  <c r="S890"/>
  <c r="S889"/>
  <c r="S888"/>
  <c r="S887"/>
  <c r="S886"/>
  <c r="S885"/>
  <c r="S884"/>
  <c r="S883"/>
  <c r="S882"/>
  <c r="S881"/>
  <c r="S880"/>
  <c r="S879"/>
  <c r="S878"/>
  <c r="S877"/>
  <c r="S876"/>
  <c r="S875"/>
  <c r="S874"/>
  <c r="S873"/>
  <c r="S872"/>
  <c r="S871"/>
  <c r="S870"/>
  <c r="S869"/>
  <c r="S868"/>
  <c r="S867"/>
  <c r="S866"/>
  <c r="S865"/>
  <c r="S864"/>
  <c r="S863"/>
  <c r="S862"/>
  <c r="S861"/>
  <c r="S860"/>
  <c r="S859"/>
  <c r="S858"/>
  <c r="S857"/>
  <c r="S856"/>
  <c r="S855"/>
  <c r="S854"/>
  <c r="S853"/>
  <c r="S852"/>
  <c r="S851"/>
  <c r="S850"/>
  <c r="S849"/>
  <c r="S848"/>
  <c r="S847"/>
  <c r="S846"/>
  <c r="S845"/>
  <c r="S844"/>
  <c r="S843"/>
  <c r="S842"/>
  <c r="S841"/>
  <c r="S840"/>
  <c r="S839"/>
  <c r="S838"/>
  <c r="S837"/>
  <c r="S836"/>
  <c r="S835"/>
  <c r="S834"/>
  <c r="S833"/>
  <c r="S832"/>
  <c r="S831"/>
  <c r="S830"/>
  <c r="S829"/>
  <c r="S828"/>
  <c r="S827"/>
  <c r="S826"/>
  <c r="S825"/>
  <c r="S824"/>
  <c r="S823"/>
  <c r="S822"/>
  <c r="S821"/>
  <c r="S820"/>
  <c r="S819"/>
  <c r="S818"/>
  <c r="S817"/>
  <c r="S816"/>
  <c r="S815"/>
  <c r="S814"/>
  <c r="S813"/>
  <c r="S812"/>
  <c r="S811"/>
  <c r="S810"/>
  <c r="S809"/>
  <c r="S808"/>
  <c r="S807"/>
  <c r="S806"/>
  <c r="S805"/>
  <c r="S804"/>
  <c r="S803"/>
  <c r="S802"/>
  <c r="S801"/>
  <c r="S800"/>
  <c r="S799"/>
  <c r="S798"/>
  <c r="S797"/>
  <c r="S796"/>
  <c r="S795"/>
  <c r="S794"/>
  <c r="S793"/>
  <c r="S792"/>
  <c r="S791"/>
  <c r="S790"/>
  <c r="S789"/>
  <c r="S788"/>
  <c r="S787"/>
  <c r="S786"/>
  <c r="S785"/>
  <c r="S784"/>
  <c r="S783"/>
  <c r="S782"/>
  <c r="S781"/>
  <c r="S780"/>
  <c r="S779"/>
  <c r="S778"/>
  <c r="S777"/>
  <c r="S776"/>
  <c r="S775"/>
  <c r="S774"/>
  <c r="S773"/>
  <c r="S772"/>
  <c r="S771"/>
  <c r="S770"/>
  <c r="S769"/>
  <c r="S768"/>
  <c r="S767"/>
  <c r="S766"/>
  <c r="S765"/>
  <c r="S764"/>
  <c r="S763"/>
  <c r="S762"/>
  <c r="S761"/>
  <c r="S760"/>
  <c r="S759"/>
  <c r="S758"/>
  <c r="S757"/>
  <c r="S756"/>
  <c r="S755"/>
  <c r="S754"/>
  <c r="S753"/>
  <c r="S752"/>
  <c r="S751"/>
  <c r="S750"/>
  <c r="S749"/>
  <c r="S748"/>
  <c r="S747"/>
  <c r="S746"/>
  <c r="S745"/>
  <c r="S744"/>
  <c r="S743"/>
  <c r="S742"/>
  <c r="S741"/>
  <c r="S740"/>
  <c r="S739"/>
  <c r="S738"/>
  <c r="S737"/>
  <c r="S736"/>
  <c r="S735"/>
  <c r="S734"/>
  <c r="S733"/>
  <c r="S732"/>
  <c r="S731"/>
  <c r="S730"/>
  <c r="S729"/>
  <c r="S728"/>
  <c r="S727"/>
  <c r="S726"/>
  <c r="S725"/>
  <c r="S724"/>
  <c r="S723"/>
  <c r="S722"/>
  <c r="S721"/>
  <c r="S720"/>
  <c r="S719"/>
  <c r="S718"/>
  <c r="S717"/>
  <c r="S716"/>
  <c r="S715"/>
  <c r="S714"/>
  <c r="S713"/>
  <c r="S712"/>
  <c r="S711"/>
  <c r="S710"/>
  <c r="S709"/>
  <c r="S708"/>
  <c r="S707"/>
  <c r="S706"/>
  <c r="S705"/>
  <c r="S704"/>
  <c r="S703"/>
  <c r="S702"/>
  <c r="S701"/>
  <c r="S700"/>
  <c r="S699"/>
  <c r="S698"/>
  <c r="S697"/>
  <c r="S696"/>
  <c r="S695"/>
  <c r="S694"/>
  <c r="S693"/>
  <c r="S692"/>
  <c r="S691"/>
  <c r="S690"/>
  <c r="S689"/>
  <c r="S688"/>
  <c r="S687"/>
  <c r="S686"/>
  <c r="S685"/>
  <c r="S684"/>
  <c r="S683"/>
  <c r="S682"/>
  <c r="S681"/>
  <c r="S680"/>
  <c r="S679"/>
  <c r="S678"/>
  <c r="S677"/>
  <c r="S676"/>
  <c r="S675"/>
  <c r="S674"/>
  <c r="S673"/>
  <c r="S672"/>
  <c r="S671"/>
  <c r="S670"/>
  <c r="S669"/>
  <c r="S668"/>
  <c r="S667"/>
  <c r="S666"/>
  <c r="S665"/>
  <c r="S664"/>
  <c r="S663"/>
  <c r="S662"/>
  <c r="S661"/>
  <c r="S660"/>
  <c r="S659"/>
  <c r="S658"/>
  <c r="S657"/>
  <c r="S656"/>
  <c r="S655"/>
  <c r="S654"/>
  <c r="S653"/>
  <c r="S652"/>
  <c r="S651"/>
  <c r="S650"/>
  <c r="S649"/>
  <c r="S648"/>
  <c r="S647"/>
  <c r="S646"/>
  <c r="S645"/>
  <c r="S644"/>
  <c r="S643"/>
  <c r="S642"/>
  <c r="S641"/>
  <c r="S640"/>
  <c r="S639"/>
  <c r="S638"/>
  <c r="S637"/>
  <c r="S636"/>
  <c r="S635"/>
  <c r="S634"/>
  <c r="S633"/>
  <c r="S632"/>
  <c r="S631"/>
  <c r="S630"/>
  <c r="S629"/>
  <c r="S628"/>
  <c r="S627"/>
  <c r="S626"/>
  <c r="S625"/>
  <c r="S624"/>
  <c r="S623"/>
  <c r="S622"/>
  <c r="S621"/>
  <c r="S620"/>
  <c r="S619"/>
  <c r="S618"/>
  <c r="S617"/>
  <c r="S616"/>
  <c r="S615"/>
  <c r="S614"/>
  <c r="S613"/>
  <c r="S612"/>
  <c r="S611"/>
  <c r="S610"/>
  <c r="S609"/>
  <c r="S608"/>
  <c r="S607"/>
  <c r="S606"/>
  <c r="S605"/>
  <c r="S604"/>
  <c r="S603"/>
  <c r="S602"/>
  <c r="S601"/>
  <c r="S600"/>
  <c r="S599"/>
  <c r="S598"/>
  <c r="S597"/>
  <c r="S596"/>
  <c r="S595"/>
  <c r="S594"/>
  <c r="S593"/>
  <c r="S592"/>
  <c r="S591"/>
  <c r="S590"/>
  <c r="S589"/>
  <c r="S588"/>
  <c r="S587"/>
  <c r="S586"/>
  <c r="S585"/>
  <c r="S584"/>
  <c r="S583"/>
  <c r="S582"/>
  <c r="S581"/>
  <c r="S580"/>
  <c r="S579"/>
  <c r="S578"/>
  <c r="S577"/>
  <c r="S576"/>
  <c r="S575"/>
  <c r="S574"/>
  <c r="S573"/>
  <c r="S572"/>
  <c r="S571"/>
  <c r="S570"/>
  <c r="S569"/>
  <c r="S568"/>
  <c r="S567"/>
  <c r="S566"/>
  <c r="S565"/>
  <c r="S564"/>
  <c r="S563"/>
  <c r="S562"/>
  <c r="S561"/>
  <c r="S560"/>
  <c r="S559"/>
  <c r="S558"/>
  <c r="S557"/>
  <c r="S556"/>
  <c r="S555"/>
  <c r="S554"/>
  <c r="S553"/>
  <c r="S552"/>
  <c r="S551"/>
  <c r="S550"/>
  <c r="S549"/>
  <c r="S548"/>
  <c r="S547"/>
  <c r="S546"/>
  <c r="S545"/>
  <c r="S544"/>
  <c r="S543"/>
  <c r="S542"/>
  <c r="S541"/>
  <c r="S540"/>
  <c r="S539"/>
  <c r="S538"/>
  <c r="S537"/>
  <c r="S536"/>
  <c r="S535"/>
  <c r="S534"/>
  <c r="S533"/>
  <c r="S532"/>
  <c r="S531"/>
  <c r="S530"/>
  <c r="S529"/>
  <c r="S528"/>
  <c r="S527"/>
  <c r="S526"/>
  <c r="S525"/>
  <c r="S524"/>
  <c r="S523"/>
  <c r="S522"/>
  <c r="S521"/>
  <c r="S520"/>
  <c r="S519"/>
  <c r="S518"/>
  <c r="S517"/>
  <c r="S516"/>
  <c r="S515"/>
  <c r="S514"/>
  <c r="S513"/>
  <c r="S512"/>
  <c r="S511"/>
  <c r="S510"/>
  <c r="S509"/>
  <c r="S508"/>
  <c r="S507"/>
  <c r="S506"/>
  <c r="S505"/>
  <c r="S504"/>
  <c r="S503"/>
  <c r="S502"/>
  <c r="S501"/>
  <c r="S500"/>
  <c r="S499"/>
  <c r="S498"/>
  <c r="S497"/>
  <c r="S496"/>
  <c r="S495"/>
  <c r="S494"/>
  <c r="S493"/>
  <c r="S492"/>
  <c r="S491"/>
  <c r="S490"/>
  <c r="S489"/>
  <c r="S488"/>
  <c r="S487"/>
  <c r="S486"/>
  <c r="S485"/>
  <c r="S484"/>
  <c r="S483"/>
  <c r="S482"/>
  <c r="S481"/>
  <c r="S480"/>
  <c r="S479"/>
  <c r="S478"/>
  <c r="S477"/>
  <c r="S476"/>
  <c r="S475"/>
  <c r="S474"/>
  <c r="S473"/>
  <c r="S472"/>
  <c r="S471"/>
  <c r="S470"/>
  <c r="S469"/>
  <c r="S468"/>
  <c r="S467"/>
  <c r="S466"/>
  <c r="S465"/>
  <c r="S464"/>
  <c r="S463"/>
  <c r="S462"/>
  <c r="S461"/>
  <c r="S460"/>
  <c r="S459"/>
  <c r="S458"/>
  <c r="S457"/>
  <c r="S456"/>
  <c r="S455"/>
  <c r="S454"/>
  <c r="S453"/>
  <c r="S452"/>
  <c r="S451"/>
  <c r="S450"/>
  <c r="S449"/>
  <c r="S448"/>
  <c r="S447"/>
  <c r="S446"/>
  <c r="S445"/>
  <c r="S444"/>
  <c r="S443"/>
  <c r="S442"/>
  <c r="S441"/>
  <c r="S440"/>
  <c r="S439"/>
  <c r="S438"/>
  <c r="S437"/>
  <c r="S436"/>
  <c r="S435"/>
  <c r="S434"/>
  <c r="S433"/>
  <c r="S432"/>
  <c r="S431"/>
  <c r="S430"/>
  <c r="S429"/>
  <c r="S428"/>
  <c r="S427"/>
  <c r="S426"/>
  <c r="S425"/>
  <c r="S424"/>
  <c r="S423"/>
  <c r="S422"/>
  <c r="S421"/>
  <c r="S420"/>
  <c r="S419"/>
  <c r="S418"/>
  <c r="S417"/>
  <c r="S416"/>
  <c r="S415"/>
  <c r="S414"/>
  <c r="S413"/>
  <c r="S412"/>
  <c r="S411"/>
  <c r="S410"/>
  <c r="S409"/>
  <c r="S408"/>
  <c r="S407"/>
  <c r="S406"/>
  <c r="S405"/>
  <c r="S404"/>
  <c r="S403"/>
  <c r="S402"/>
  <c r="S401"/>
  <c r="S400"/>
  <c r="S399"/>
  <c r="S398"/>
  <c r="S397"/>
  <c r="S396"/>
  <c r="S395"/>
  <c r="S394"/>
  <c r="S393"/>
  <c r="S392"/>
  <c r="S391"/>
  <c r="S390"/>
  <c r="S389"/>
  <c r="S388"/>
  <c r="S387"/>
  <c r="S386"/>
  <c r="S385"/>
  <c r="S384"/>
  <c r="S383"/>
  <c r="S382"/>
  <c r="S381"/>
  <c r="S380"/>
  <c r="S379"/>
  <c r="S378"/>
  <c r="S377"/>
  <c r="S376"/>
  <c r="S375"/>
  <c r="S374"/>
  <c r="S373"/>
  <c r="S372"/>
  <c r="S371"/>
  <c r="S370"/>
  <c r="S369"/>
  <c r="S368"/>
  <c r="S367"/>
  <c r="S366"/>
  <c r="S365"/>
  <c r="S364"/>
  <c r="S363"/>
  <c r="S362"/>
  <c r="S361"/>
  <c r="S360"/>
  <c r="S359"/>
  <c r="S358"/>
  <c r="S357"/>
  <c r="S356"/>
  <c r="S355"/>
  <c r="S354"/>
  <c r="S353"/>
  <c r="S352"/>
  <c r="S351"/>
  <c r="S350"/>
  <c r="S349"/>
  <c r="S348"/>
  <c r="S347"/>
  <c r="S346"/>
  <c r="S345"/>
  <c r="S344"/>
  <c r="S343"/>
  <c r="S342"/>
  <c r="S341"/>
  <c r="S340"/>
  <c r="S339"/>
  <c r="S338"/>
  <c r="S337"/>
  <c r="S336"/>
  <c r="S335"/>
  <c r="S334"/>
  <c r="S333"/>
  <c r="S332"/>
  <c r="S331"/>
  <c r="S330"/>
  <c r="S329"/>
  <c r="S328"/>
  <c r="S327"/>
  <c r="S326"/>
  <c r="S325"/>
  <c r="S324"/>
  <c r="S323"/>
  <c r="S322"/>
  <c r="S321"/>
  <c r="S320"/>
  <c r="S319"/>
  <c r="S318"/>
  <c r="S317"/>
  <c r="S316"/>
  <c r="S315"/>
  <c r="S314"/>
  <c r="S313"/>
  <c r="S312"/>
  <c r="S311"/>
  <c r="S310"/>
  <c r="S309"/>
  <c r="S308"/>
  <c r="S307"/>
  <c r="S306"/>
  <c r="S305"/>
  <c r="S304"/>
  <c r="S303"/>
  <c r="S302"/>
  <c r="S301"/>
  <c r="S300"/>
  <c r="S299"/>
  <c r="S298"/>
  <c r="S297"/>
  <c r="S296"/>
  <c r="S295"/>
  <c r="S294"/>
  <c r="S293"/>
  <c r="S292"/>
  <c r="S291"/>
  <c r="S290"/>
  <c r="S289"/>
  <c r="S288"/>
  <c r="S287"/>
  <c r="S286"/>
  <c r="S285"/>
  <c r="S284"/>
  <c r="S283"/>
  <c r="S282"/>
  <c r="S281"/>
  <c r="S280"/>
  <c r="S279"/>
  <c r="S278"/>
  <c r="S277"/>
  <c r="S276"/>
  <c r="S275"/>
  <c r="S274"/>
  <c r="S273"/>
  <c r="S272"/>
  <c r="S271"/>
  <c r="S270"/>
  <c r="S269"/>
  <c r="S268"/>
  <c r="S267"/>
  <c r="S266"/>
  <c r="S265"/>
  <c r="S264"/>
  <c r="S263"/>
  <c r="S262"/>
  <c r="S261"/>
  <c r="S260"/>
  <c r="S259"/>
  <c r="S258"/>
  <c r="S257"/>
  <c r="S256"/>
  <c r="S255"/>
  <c r="S254"/>
  <c r="S253"/>
  <c r="S252"/>
  <c r="S251"/>
  <c r="S250"/>
  <c r="S249"/>
  <c r="S248"/>
  <c r="S247"/>
  <c r="S246"/>
  <c r="S245"/>
  <c r="S244"/>
  <c r="S243"/>
  <c r="S242"/>
  <c r="S241"/>
  <c r="S240"/>
  <c r="S239"/>
  <c r="S238"/>
  <c r="S237"/>
  <c r="S236"/>
  <c r="S235"/>
  <c r="S234"/>
  <c r="S233"/>
  <c r="S232"/>
  <c r="S231"/>
  <c r="S230"/>
  <c r="S229"/>
  <c r="S228"/>
  <c r="S227"/>
  <c r="S226"/>
  <c r="S225"/>
  <c r="S224"/>
  <c r="S223"/>
  <c r="S222"/>
  <c r="S221"/>
  <c r="S220"/>
  <c r="S219"/>
  <c r="S218"/>
  <c r="S217"/>
  <c r="S216"/>
  <c r="S215"/>
  <c r="S214"/>
  <c r="S213"/>
  <c r="S212"/>
  <c r="S211"/>
  <c r="S210"/>
  <c r="S209"/>
  <c r="S208"/>
  <c r="S207"/>
  <c r="S206"/>
  <c r="S205"/>
  <c r="S204"/>
  <c r="S203"/>
  <c r="S202"/>
  <c r="S201"/>
  <c r="S200"/>
  <c r="S199"/>
  <c r="S198"/>
  <c r="S197"/>
  <c r="S196"/>
  <c r="S195"/>
  <c r="S194"/>
  <c r="S193"/>
  <c r="S192"/>
  <c r="S191"/>
  <c r="S190"/>
  <c r="S189"/>
  <c r="S188"/>
  <c r="S187"/>
  <c r="S186"/>
  <c r="S185"/>
  <c r="S184"/>
  <c r="S183"/>
  <c r="S182"/>
  <c r="S181"/>
  <c r="S180"/>
  <c r="S179"/>
  <c r="S178"/>
  <c r="S177"/>
  <c r="S176"/>
  <c r="S175"/>
  <c r="S174"/>
  <c r="S173"/>
  <c r="S172"/>
  <c r="S171"/>
  <c r="S170"/>
  <c r="S169"/>
  <c r="S168"/>
  <c r="S167"/>
  <c r="S166"/>
  <c r="S165"/>
  <c r="S164"/>
  <c r="S163"/>
  <c r="S162"/>
  <c r="S161"/>
  <c r="S160"/>
  <c r="S159"/>
  <c r="S158"/>
  <c r="S157"/>
  <c r="S156"/>
  <c r="S155"/>
  <c r="S154"/>
  <c r="S153"/>
  <c r="S152"/>
  <c r="S151"/>
  <c r="S150"/>
  <c r="S149"/>
  <c r="S148"/>
  <c r="S147"/>
  <c r="S146"/>
  <c r="S145"/>
  <c r="S144"/>
  <c r="S143"/>
  <c r="S142"/>
  <c r="S141"/>
  <c r="S140"/>
  <c r="S139"/>
  <c r="S138"/>
  <c r="S137"/>
  <c r="S136"/>
  <c r="S135"/>
  <c r="S134"/>
  <c r="S133"/>
  <c r="S132"/>
  <c r="S131"/>
  <c r="S130"/>
  <c r="S129"/>
  <c r="S128"/>
  <c r="S127"/>
  <c r="S126"/>
  <c r="S125"/>
  <c r="S124"/>
  <c r="S123"/>
  <c r="S122"/>
  <c r="S121"/>
  <c r="S120"/>
  <c r="S119"/>
  <c r="S118"/>
  <c r="S117"/>
  <c r="S116"/>
  <c r="S115"/>
  <c r="S114"/>
  <c r="S113"/>
  <c r="S112"/>
  <c r="S111"/>
  <c r="S110"/>
  <c r="S109"/>
  <c r="S108"/>
  <c r="S107"/>
  <c r="S106"/>
  <c r="S105"/>
  <c r="S104"/>
  <c r="S103"/>
  <c r="S102"/>
  <c r="S101"/>
  <c r="S100"/>
  <c r="S99"/>
  <c r="S98"/>
  <c r="S97"/>
  <c r="S96"/>
  <c r="S95"/>
  <c r="S94"/>
  <c r="S93"/>
  <c r="S92"/>
  <c r="S91"/>
  <c r="S90"/>
  <c r="S89"/>
  <c r="S88"/>
  <c r="S87"/>
  <c r="S86"/>
  <c r="S85"/>
  <c r="S84"/>
  <c r="S83"/>
  <c r="S82"/>
  <c r="S81"/>
  <c r="S80"/>
  <c r="S79"/>
  <c r="S78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S9"/>
  <c r="S8"/>
  <c r="S7"/>
  <c r="S6"/>
  <c r="S5"/>
  <c r="S4"/>
  <c r="S3"/>
  <c r="S2"/>
  <c r="H1141" i="4"/>
  <c r="H1140"/>
  <c r="H1139"/>
  <c r="H1138"/>
  <c r="H1137"/>
  <c r="H1136"/>
  <c r="H1135"/>
  <c r="H1134"/>
  <c r="H1133"/>
  <c r="H1132"/>
  <c r="H1131"/>
  <c r="H1130"/>
  <c r="H1129"/>
  <c r="H1128"/>
  <c r="H1127"/>
  <c r="H1126"/>
  <c r="H1125"/>
  <c r="H1124"/>
  <c r="H1123"/>
  <c r="H1122"/>
  <c r="H1121"/>
  <c r="H1120"/>
  <c r="H1119"/>
  <c r="H1118"/>
  <c r="H1117"/>
  <c r="H1116"/>
  <c r="H1115"/>
  <c r="H1114"/>
  <c r="H1113"/>
  <c r="H1112"/>
  <c r="H1111"/>
  <c r="H1110"/>
  <c r="H1109"/>
  <c r="H1108"/>
  <c r="H1107"/>
  <c r="H1106"/>
  <c r="H1105"/>
  <c r="H1104"/>
  <c r="H1103"/>
  <c r="H1102"/>
  <c r="H1101"/>
  <c r="H1100"/>
  <c r="H1099"/>
  <c r="H1098"/>
  <c r="H1097"/>
  <c r="H1096"/>
  <c r="H1095"/>
  <c r="H1094"/>
  <c r="H1093"/>
  <c r="H1092"/>
  <c r="H1091"/>
  <c r="H1090"/>
  <c r="H1089"/>
  <c r="H1088"/>
  <c r="H1087"/>
  <c r="H1086"/>
  <c r="H1085"/>
  <c r="H1084"/>
  <c r="H1083"/>
  <c r="H1082"/>
  <c r="H1081"/>
  <c r="H1080"/>
  <c r="H1079"/>
  <c r="H1078"/>
  <c r="H1077"/>
  <c r="H1076"/>
  <c r="H1075"/>
  <c r="H1074"/>
  <c r="H1073"/>
  <c r="H1072"/>
  <c r="H1071"/>
  <c r="H1070"/>
  <c r="H1069"/>
  <c r="H1068"/>
  <c r="H1067"/>
  <c r="H1066"/>
  <c r="H1065"/>
  <c r="H1064"/>
  <c r="H1063"/>
  <c r="H1062"/>
  <c r="H1061"/>
  <c r="H1060"/>
  <c r="H1059"/>
  <c r="H1058"/>
  <c r="H1057"/>
  <c r="H1056"/>
  <c r="H1055"/>
  <c r="H1054"/>
  <c r="H1053"/>
  <c r="H1052"/>
  <c r="H1051"/>
  <c r="H1050"/>
  <c r="H1049"/>
  <c r="H1048"/>
  <c r="H1047"/>
  <c r="H1046"/>
  <c r="H1045"/>
  <c r="H1044"/>
  <c r="H1043"/>
  <c r="H1042"/>
  <c r="H1041"/>
  <c r="H1040"/>
  <c r="H1039"/>
  <c r="H1038"/>
  <c r="H1037"/>
  <c r="H1036"/>
  <c r="H1035"/>
  <c r="H1034"/>
  <c r="H1033"/>
  <c r="H1032"/>
  <c r="H1031"/>
  <c r="H1030"/>
  <c r="H1029"/>
  <c r="H1028"/>
  <c r="H1027"/>
  <c r="H1026"/>
  <c r="H1025"/>
  <c r="H1024"/>
  <c r="H1023"/>
  <c r="H1022"/>
  <c r="H1021"/>
  <c r="H1020"/>
  <c r="H1019"/>
  <c r="H1018"/>
  <c r="H1017"/>
  <c r="H1016"/>
  <c r="H1015"/>
  <c r="H1014"/>
  <c r="H1013"/>
  <c r="H1012"/>
  <c r="H1011"/>
  <c r="H1010"/>
  <c r="H1009"/>
  <c r="H1008"/>
  <c r="H1007"/>
  <c r="H1006"/>
  <c r="H1005"/>
  <c r="H1004"/>
  <c r="H1003"/>
  <c r="H1002"/>
  <c r="H1001"/>
  <c r="H1000"/>
  <c r="H999"/>
  <c r="H998"/>
  <c r="H997"/>
  <c r="H996"/>
  <c r="H995"/>
  <c r="H994"/>
  <c r="H993"/>
  <c r="H992"/>
  <c r="H991"/>
  <c r="H990"/>
  <c r="H989"/>
  <c r="H988"/>
  <c r="H987"/>
  <c r="H986"/>
  <c r="H985"/>
  <c r="H984"/>
  <c r="H983"/>
  <c r="H982"/>
  <c r="H981"/>
  <c r="H980"/>
  <c r="H979"/>
  <c r="H978"/>
  <c r="H977"/>
  <c r="H976"/>
  <c r="H975"/>
  <c r="H974"/>
  <c r="H973"/>
  <c r="H972"/>
  <c r="H971"/>
  <c r="H970"/>
  <c r="H969"/>
  <c r="H968"/>
  <c r="H967"/>
  <c r="H966"/>
  <c r="H965"/>
  <c r="H964"/>
  <c r="H963"/>
  <c r="H962"/>
  <c r="H961"/>
  <c r="H960"/>
  <c r="H959"/>
  <c r="H958"/>
  <c r="H957"/>
  <c r="H956"/>
  <c r="H955"/>
  <c r="H954"/>
  <c r="H953"/>
  <c r="H952"/>
  <c r="H951"/>
  <c r="H950"/>
  <c r="H949"/>
  <c r="H948"/>
  <c r="H947"/>
  <c r="H946"/>
  <c r="H945"/>
  <c r="H944"/>
  <c r="H943"/>
  <c r="H942"/>
  <c r="H941"/>
  <c r="H940"/>
  <c r="H939"/>
  <c r="H938"/>
  <c r="H937"/>
  <c r="H936"/>
  <c r="H935"/>
  <c r="H934"/>
  <c r="H933"/>
  <c r="H932"/>
  <c r="H931"/>
  <c r="H930"/>
  <c r="H929"/>
  <c r="H928"/>
  <c r="H927"/>
  <c r="H926"/>
  <c r="H925"/>
  <c r="H924"/>
  <c r="H923"/>
  <c r="H922"/>
  <c r="H921"/>
  <c r="H920"/>
  <c r="H919"/>
  <c r="H918"/>
  <c r="H917"/>
  <c r="H916"/>
  <c r="H915"/>
  <c r="H914"/>
  <c r="H913"/>
  <c r="H912"/>
  <c r="H911"/>
  <c r="H910"/>
  <c r="H909"/>
  <c r="H908"/>
  <c r="H907"/>
  <c r="H906"/>
  <c r="H905"/>
  <c r="H904"/>
  <c r="H903"/>
  <c r="H902"/>
  <c r="H901"/>
  <c r="H900"/>
  <c r="H899"/>
  <c r="H898"/>
  <c r="H897"/>
  <c r="H896"/>
  <c r="H895"/>
  <c r="H894"/>
  <c r="H893"/>
  <c r="H892"/>
  <c r="H891"/>
  <c r="H890"/>
  <c r="H889"/>
  <c r="H888"/>
  <c r="H887"/>
  <c r="H886"/>
  <c r="H885"/>
  <c r="H884"/>
  <c r="H883"/>
  <c r="H882"/>
  <c r="H881"/>
  <c r="H880"/>
  <c r="H879"/>
  <c r="H878"/>
  <c r="H877"/>
  <c r="H876"/>
  <c r="H875"/>
  <c r="H874"/>
  <c r="H873"/>
  <c r="H872"/>
  <c r="H871"/>
  <c r="H870"/>
  <c r="H869"/>
  <c r="H868"/>
  <c r="H867"/>
  <c r="H866"/>
  <c r="H865"/>
  <c r="H864"/>
  <c r="H863"/>
  <c r="H862"/>
  <c r="H861"/>
  <c r="H860"/>
  <c r="H859"/>
  <c r="H858"/>
  <c r="H857"/>
  <c r="H856"/>
  <c r="H855"/>
  <c r="H854"/>
  <c r="H853"/>
  <c r="H852"/>
  <c r="H851"/>
  <c r="H850"/>
  <c r="H849"/>
  <c r="H848"/>
  <c r="H847"/>
  <c r="H846"/>
  <c r="H845"/>
  <c r="H844"/>
  <c r="H843"/>
  <c r="H842"/>
  <c r="H841"/>
  <c r="H840"/>
  <c r="H839"/>
  <c r="H838"/>
  <c r="H837"/>
  <c r="H836"/>
  <c r="H835"/>
  <c r="H834"/>
  <c r="H833"/>
  <c r="H832"/>
  <c r="H831"/>
  <c r="H830"/>
  <c r="H829"/>
  <c r="H828"/>
  <c r="H827"/>
  <c r="H826"/>
  <c r="H825"/>
  <c r="H824"/>
  <c r="H823"/>
  <c r="H822"/>
  <c r="H821"/>
  <c r="H820"/>
  <c r="H819"/>
  <c r="H818"/>
  <c r="H817"/>
  <c r="H816"/>
  <c r="H815"/>
  <c r="H814"/>
  <c r="H813"/>
  <c r="H812"/>
  <c r="H811"/>
  <c r="H810"/>
  <c r="H809"/>
  <c r="H808"/>
  <c r="H807"/>
  <c r="H806"/>
  <c r="H805"/>
  <c r="H804"/>
  <c r="H803"/>
  <c r="H802"/>
  <c r="H801"/>
  <c r="H800"/>
  <c r="H799"/>
  <c r="H798"/>
  <c r="H797"/>
  <c r="H796"/>
  <c r="H795"/>
  <c r="H794"/>
  <c r="H793"/>
  <c r="H792"/>
  <c r="H791"/>
  <c r="H790"/>
  <c r="H789"/>
  <c r="H788"/>
  <c r="H787"/>
  <c r="H786"/>
  <c r="H785"/>
  <c r="H784"/>
  <c r="H783"/>
  <c r="H782"/>
  <c r="H781"/>
  <c r="H780"/>
  <c r="H779"/>
  <c r="H778"/>
  <c r="H777"/>
  <c r="H776"/>
  <c r="H775"/>
  <c r="H774"/>
  <c r="H773"/>
  <c r="H772"/>
  <c r="H771"/>
  <c r="H770"/>
  <c r="H769"/>
  <c r="H768"/>
  <c r="H767"/>
  <c r="H766"/>
  <c r="H765"/>
  <c r="H764"/>
  <c r="H763"/>
  <c r="H762"/>
  <c r="H761"/>
  <c r="H760"/>
  <c r="H759"/>
  <c r="H758"/>
  <c r="H757"/>
  <c r="H756"/>
  <c r="H755"/>
  <c r="H754"/>
  <c r="H753"/>
  <c r="H752"/>
  <c r="H751"/>
  <c r="H750"/>
  <c r="H749"/>
  <c r="H748"/>
  <c r="H747"/>
  <c r="H746"/>
  <c r="H745"/>
  <c r="H744"/>
  <c r="H743"/>
  <c r="H742"/>
  <c r="H741"/>
  <c r="H740"/>
  <c r="H739"/>
  <c r="H738"/>
  <c r="H737"/>
  <c r="H736"/>
  <c r="H735"/>
  <c r="H734"/>
  <c r="H733"/>
  <c r="H732"/>
  <c r="H731"/>
  <c r="H730"/>
  <c r="H729"/>
  <c r="H728"/>
  <c r="H727"/>
  <c r="H726"/>
  <c r="H725"/>
  <c r="H724"/>
  <c r="H723"/>
  <c r="H722"/>
  <c r="H721"/>
  <c r="H720"/>
  <c r="H719"/>
  <c r="H718"/>
  <c r="H717"/>
  <c r="H716"/>
  <c r="H715"/>
  <c r="H714"/>
  <c r="H713"/>
  <c r="H712"/>
  <c r="H711"/>
  <c r="H710"/>
  <c r="H709"/>
  <c r="H708"/>
  <c r="H707"/>
  <c r="H706"/>
  <c r="H705"/>
  <c r="H704"/>
  <c r="H703"/>
  <c r="H702"/>
  <c r="H701"/>
  <c r="H700"/>
  <c r="H699"/>
  <c r="H698"/>
  <c r="H697"/>
  <c r="H696"/>
  <c r="H695"/>
  <c r="H694"/>
  <c r="H693"/>
  <c r="H692"/>
  <c r="H691"/>
  <c r="H690"/>
  <c r="H689"/>
  <c r="H688"/>
  <c r="H687"/>
  <c r="H686"/>
  <c r="H685"/>
  <c r="H684"/>
  <c r="H683"/>
  <c r="H682"/>
  <c r="H681"/>
  <c r="H680"/>
  <c r="H679"/>
  <c r="H678"/>
  <c r="H677"/>
  <c r="H676"/>
  <c r="H675"/>
  <c r="H674"/>
  <c r="H673"/>
  <c r="H672"/>
  <c r="H671"/>
  <c r="H670"/>
  <c r="H669"/>
  <c r="H668"/>
  <c r="H667"/>
  <c r="H666"/>
  <c r="H665"/>
  <c r="H664"/>
  <c r="H663"/>
  <c r="H662"/>
  <c r="H661"/>
  <c r="H660"/>
  <c r="H659"/>
  <c r="H658"/>
  <c r="H657"/>
  <c r="H656"/>
  <c r="H655"/>
  <c r="H654"/>
  <c r="H653"/>
  <c r="H652"/>
  <c r="H651"/>
  <c r="H650"/>
  <c r="H649"/>
  <c r="H648"/>
  <c r="H647"/>
  <c r="H646"/>
  <c r="H645"/>
  <c r="H644"/>
  <c r="H643"/>
  <c r="H642"/>
  <c r="H641"/>
  <c r="H640"/>
  <c r="H639"/>
  <c r="H638"/>
  <c r="H637"/>
  <c r="H636"/>
  <c r="H635"/>
  <c r="H634"/>
  <c r="H633"/>
  <c r="H632"/>
  <c r="H631"/>
  <c r="H630"/>
  <c r="H629"/>
  <c r="H628"/>
  <c r="H627"/>
  <c r="H626"/>
  <c r="H625"/>
  <c r="H624"/>
  <c r="H623"/>
  <c r="H622"/>
  <c r="H621"/>
  <c r="H620"/>
  <c r="H619"/>
  <c r="H618"/>
  <c r="H617"/>
  <c r="H616"/>
  <c r="H615"/>
  <c r="H614"/>
  <c r="H613"/>
  <c r="H612"/>
  <c r="H611"/>
  <c r="H610"/>
  <c r="H609"/>
  <c r="H608"/>
  <c r="H607"/>
  <c r="H606"/>
  <c r="H605"/>
  <c r="H604"/>
  <c r="H603"/>
  <c r="H602"/>
  <c r="H601"/>
  <c r="H600"/>
  <c r="H599"/>
  <c r="H598"/>
  <c r="H597"/>
  <c r="H596"/>
  <c r="H595"/>
  <c r="H594"/>
  <c r="H593"/>
  <c r="H592"/>
  <c r="H591"/>
  <c r="H590"/>
  <c r="H589"/>
  <c r="H588"/>
  <c r="H587"/>
  <c r="H586"/>
  <c r="H585"/>
  <c r="H584"/>
  <c r="H583"/>
  <c r="H582"/>
  <c r="H581"/>
  <c r="H580"/>
  <c r="H579"/>
  <c r="H578"/>
  <c r="H577"/>
  <c r="H576"/>
  <c r="H575"/>
  <c r="H574"/>
  <c r="H573"/>
  <c r="H572"/>
  <c r="H571"/>
  <c r="H570"/>
  <c r="H569"/>
  <c r="H568"/>
  <c r="H567"/>
  <c r="H566"/>
  <c r="H565"/>
  <c r="H564"/>
  <c r="H563"/>
  <c r="H562"/>
  <c r="H561"/>
  <c r="H560"/>
  <c r="H559"/>
  <c r="H558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7"/>
  <c r="H526"/>
  <c r="H525"/>
  <c r="H524"/>
  <c r="H523"/>
  <c r="H522"/>
  <c r="H521"/>
  <c r="H520"/>
  <c r="H519"/>
  <c r="H518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3"/>
  <c r="H482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2"/>
  <c r="F1141"/>
  <c r="F1140"/>
  <c r="F1139"/>
  <c r="F1138"/>
  <c r="F1137"/>
  <c r="F1136"/>
  <c r="F1135"/>
  <c r="F1134"/>
  <c r="F1133"/>
  <c r="F1132"/>
  <c r="F1131"/>
  <c r="F1130"/>
  <c r="F1129"/>
  <c r="F1128"/>
  <c r="F1127"/>
  <c r="F1126"/>
  <c r="F1125"/>
  <c r="F1124"/>
  <c r="F1123"/>
  <c r="F1122"/>
  <c r="F1121"/>
  <c r="F1120"/>
  <c r="F1119"/>
  <c r="F1118"/>
  <c r="F1117"/>
  <c r="F1116"/>
  <c r="F1115"/>
  <c r="F1114"/>
  <c r="F1113"/>
  <c r="F1112"/>
  <c r="F1111"/>
  <c r="F1110"/>
  <c r="F1109"/>
  <c r="F1108"/>
  <c r="F1107"/>
  <c r="F1106"/>
  <c r="F1105"/>
  <c r="F1104"/>
  <c r="F1103"/>
  <c r="F1102"/>
  <c r="F1101"/>
  <c r="F1100"/>
  <c r="F1099"/>
  <c r="F1098"/>
  <c r="F1097"/>
  <c r="F1096"/>
  <c r="F1095"/>
  <c r="F1094"/>
  <c r="F1093"/>
  <c r="F1092"/>
  <c r="F1091"/>
  <c r="F1090"/>
  <c r="F1089"/>
  <c r="F1088"/>
  <c r="F1087"/>
  <c r="F1086"/>
  <c r="F1085"/>
  <c r="F1084"/>
  <c r="F1083"/>
  <c r="F1082"/>
  <c r="F1081"/>
  <c r="F1080"/>
  <c r="F1079"/>
  <c r="F1078"/>
  <c r="F1077"/>
  <c r="F1076"/>
  <c r="F1075"/>
  <c r="F1074"/>
  <c r="F1073"/>
  <c r="F1072"/>
  <c r="F1071"/>
  <c r="F1070"/>
  <c r="F1069"/>
  <c r="F1068"/>
  <c r="F1067"/>
  <c r="F1066"/>
  <c r="F1065"/>
  <c r="F1064"/>
  <c r="F1063"/>
  <c r="F1062"/>
  <c r="F1061"/>
  <c r="F1060"/>
  <c r="F1059"/>
  <c r="F1058"/>
  <c r="F1057"/>
  <c r="F1056"/>
  <c r="F1055"/>
  <c r="F1054"/>
  <c r="F1053"/>
  <c r="F1052"/>
  <c r="F1051"/>
  <c r="F1050"/>
  <c r="F1049"/>
  <c r="F1048"/>
  <c r="F1047"/>
  <c r="F1046"/>
  <c r="F1045"/>
  <c r="F1044"/>
  <c r="F1043"/>
  <c r="F1042"/>
  <c r="F1041"/>
  <c r="F1040"/>
  <c r="F1039"/>
  <c r="F1038"/>
  <c r="F1037"/>
  <c r="F1036"/>
  <c r="F1035"/>
  <c r="F1034"/>
  <c r="F1033"/>
  <c r="F1032"/>
  <c r="F1031"/>
  <c r="F1030"/>
  <c r="F1029"/>
  <c r="F1028"/>
  <c r="F1027"/>
  <c r="F1026"/>
  <c r="F1025"/>
  <c r="F1024"/>
  <c r="F1023"/>
  <c r="F1022"/>
  <c r="F1021"/>
  <c r="F1020"/>
  <c r="F1019"/>
  <c r="F1018"/>
  <c r="F1017"/>
  <c r="F1016"/>
  <c r="F1015"/>
  <c r="F1014"/>
  <c r="F1013"/>
  <c r="F1012"/>
  <c r="F1011"/>
  <c r="F1010"/>
  <c r="F1009"/>
  <c r="F1008"/>
  <c r="F1007"/>
  <c r="F1006"/>
  <c r="F1005"/>
  <c r="F1004"/>
  <c r="F1003"/>
  <c r="F1002"/>
  <c r="F1001"/>
  <c r="F1000"/>
  <c r="F999"/>
  <c r="F998"/>
  <c r="F997"/>
  <c r="F996"/>
  <c r="F995"/>
  <c r="F994"/>
  <c r="F993"/>
  <c r="F992"/>
  <c r="F991"/>
  <c r="F990"/>
  <c r="F989"/>
  <c r="F988"/>
  <c r="F987"/>
  <c r="F986"/>
  <c r="F985"/>
  <c r="F984"/>
  <c r="F983"/>
  <c r="F982"/>
  <c r="F981"/>
  <c r="F980"/>
  <c r="F979"/>
  <c r="F978"/>
  <c r="F977"/>
  <c r="F976"/>
  <c r="F975"/>
  <c r="F974"/>
  <c r="F973"/>
  <c r="F972"/>
  <c r="F971"/>
  <c r="F970"/>
  <c r="F969"/>
  <c r="F968"/>
  <c r="F967"/>
  <c r="F966"/>
  <c r="F965"/>
  <c r="F964"/>
  <c r="F963"/>
  <c r="F962"/>
  <c r="F961"/>
  <c r="F960"/>
  <c r="F959"/>
  <c r="F958"/>
  <c r="F957"/>
  <c r="F956"/>
  <c r="F955"/>
  <c r="F954"/>
  <c r="F953"/>
  <c r="F952"/>
  <c r="F951"/>
  <c r="F950"/>
  <c r="F949"/>
  <c r="F948"/>
  <c r="F947"/>
  <c r="F946"/>
  <c r="F945"/>
  <c r="F944"/>
  <c r="F943"/>
  <c r="F942"/>
  <c r="F941"/>
  <c r="F940"/>
  <c r="F939"/>
  <c r="F938"/>
  <c r="F937"/>
  <c r="F936"/>
  <c r="F935"/>
  <c r="F934"/>
  <c r="F933"/>
  <c r="F932"/>
  <c r="F931"/>
  <c r="F930"/>
  <c r="F929"/>
  <c r="F928"/>
  <c r="F927"/>
  <c r="F926"/>
  <c r="F925"/>
  <c r="F924"/>
  <c r="F923"/>
  <c r="F922"/>
  <c r="F921"/>
  <c r="F920"/>
  <c r="F919"/>
  <c r="F918"/>
  <c r="F917"/>
  <c r="F916"/>
  <c r="F915"/>
  <c r="F914"/>
  <c r="F913"/>
  <c r="F912"/>
  <c r="F911"/>
  <c r="F910"/>
  <c r="F909"/>
  <c r="F908"/>
  <c r="F907"/>
  <c r="F906"/>
  <c r="F905"/>
  <c r="F904"/>
  <c r="F903"/>
  <c r="F902"/>
  <c r="F901"/>
  <c r="F900"/>
  <c r="F899"/>
  <c r="F898"/>
  <c r="F897"/>
  <c r="F896"/>
  <c r="F895"/>
  <c r="F894"/>
  <c r="F893"/>
  <c r="F892"/>
  <c r="F891"/>
  <c r="F890"/>
  <c r="F889"/>
  <c r="F888"/>
  <c r="F887"/>
  <c r="F886"/>
  <c r="F885"/>
  <c r="F884"/>
  <c r="F883"/>
  <c r="F882"/>
  <c r="F881"/>
  <c r="F880"/>
  <c r="F879"/>
  <c r="F878"/>
  <c r="F877"/>
  <c r="F876"/>
  <c r="F875"/>
  <c r="F874"/>
  <c r="F873"/>
  <c r="F872"/>
  <c r="F871"/>
  <c r="F870"/>
  <c r="F869"/>
  <c r="F868"/>
  <c r="F867"/>
  <c r="F866"/>
  <c r="F865"/>
  <c r="F864"/>
  <c r="F863"/>
  <c r="F862"/>
  <c r="F861"/>
  <c r="F860"/>
  <c r="F859"/>
  <c r="F858"/>
  <c r="F857"/>
  <c r="F856"/>
  <c r="F855"/>
  <c r="F854"/>
  <c r="F853"/>
  <c r="F852"/>
  <c r="F851"/>
  <c r="F850"/>
  <c r="F849"/>
  <c r="F848"/>
  <c r="F847"/>
  <c r="F846"/>
  <c r="F845"/>
  <c r="F844"/>
  <c r="F843"/>
  <c r="F842"/>
  <c r="F841"/>
  <c r="F840"/>
  <c r="F839"/>
  <c r="F838"/>
  <c r="F837"/>
  <c r="F836"/>
  <c r="F835"/>
  <c r="F834"/>
  <c r="F833"/>
  <c r="F832"/>
  <c r="F831"/>
  <c r="F830"/>
  <c r="F829"/>
  <c r="F828"/>
  <c r="F827"/>
  <c r="F826"/>
  <c r="F825"/>
  <c r="F824"/>
  <c r="F823"/>
  <c r="F822"/>
  <c r="F821"/>
  <c r="F820"/>
  <c r="F819"/>
  <c r="F818"/>
  <c r="F817"/>
  <c r="F816"/>
  <c r="F815"/>
  <c r="F814"/>
  <c r="F813"/>
  <c r="F812"/>
  <c r="F811"/>
  <c r="F810"/>
  <c r="F809"/>
  <c r="F808"/>
  <c r="F807"/>
  <c r="F806"/>
  <c r="F805"/>
  <c r="F804"/>
  <c r="F803"/>
  <c r="F802"/>
  <c r="F801"/>
  <c r="F800"/>
  <c r="F799"/>
  <c r="F798"/>
  <c r="F797"/>
  <c r="F796"/>
  <c r="F795"/>
  <c r="F794"/>
  <c r="F793"/>
  <c r="F792"/>
  <c r="F791"/>
  <c r="F790"/>
  <c r="F789"/>
  <c r="F788"/>
  <c r="F787"/>
  <c r="F786"/>
  <c r="F785"/>
  <c r="F784"/>
  <c r="F783"/>
  <c r="F782"/>
  <c r="F781"/>
  <c r="F780"/>
  <c r="F779"/>
  <c r="F778"/>
  <c r="F777"/>
  <c r="F776"/>
  <c r="F775"/>
  <c r="F774"/>
  <c r="F773"/>
  <c r="F772"/>
  <c r="F771"/>
  <c r="F770"/>
  <c r="F769"/>
  <c r="F768"/>
  <c r="F767"/>
  <c r="F766"/>
  <c r="F765"/>
  <c r="F764"/>
  <c r="F763"/>
  <c r="F762"/>
  <c r="F761"/>
  <c r="F760"/>
  <c r="F759"/>
  <c r="F758"/>
  <c r="F757"/>
  <c r="F756"/>
  <c r="F755"/>
  <c r="F754"/>
  <c r="F753"/>
  <c r="F752"/>
  <c r="F751"/>
  <c r="F750"/>
  <c r="F749"/>
  <c r="F748"/>
  <c r="F747"/>
  <c r="F746"/>
  <c r="F745"/>
  <c r="F744"/>
  <c r="F743"/>
  <c r="F742"/>
  <c r="F741"/>
  <c r="F740"/>
  <c r="F739"/>
  <c r="F738"/>
  <c r="F737"/>
  <c r="F736"/>
  <c r="F735"/>
  <c r="F734"/>
  <c r="F733"/>
  <c r="F732"/>
  <c r="F731"/>
  <c r="F730"/>
  <c r="F729"/>
  <c r="F728"/>
  <c r="F727"/>
  <c r="F726"/>
  <c r="F725"/>
  <c r="F724"/>
  <c r="F723"/>
  <c r="F722"/>
  <c r="F721"/>
  <c r="F720"/>
  <c r="F719"/>
  <c r="F718"/>
  <c r="F717"/>
  <c r="F716"/>
  <c r="F715"/>
  <c r="F714"/>
  <c r="F713"/>
  <c r="F712"/>
  <c r="F711"/>
  <c r="F710"/>
  <c r="F709"/>
  <c r="F708"/>
  <c r="F707"/>
  <c r="F706"/>
  <c r="F705"/>
  <c r="F704"/>
  <c r="F703"/>
  <c r="F702"/>
  <c r="F701"/>
  <c r="F700"/>
  <c r="F699"/>
  <c r="F698"/>
  <c r="F697"/>
  <c r="F696"/>
  <c r="F695"/>
  <c r="F694"/>
  <c r="F693"/>
  <c r="F692"/>
  <c r="F691"/>
  <c r="F690"/>
  <c r="F689"/>
  <c r="F688"/>
  <c r="F687"/>
  <c r="F686"/>
  <c r="F685"/>
  <c r="F684"/>
  <c r="F683"/>
  <c r="F682"/>
  <c r="F681"/>
  <c r="F680"/>
  <c r="F679"/>
  <c r="F678"/>
  <c r="F677"/>
  <c r="F676"/>
  <c r="F675"/>
  <c r="F674"/>
  <c r="F673"/>
  <c r="F672"/>
  <c r="F671"/>
  <c r="F670"/>
  <c r="F669"/>
  <c r="F668"/>
  <c r="F667"/>
  <c r="F666"/>
  <c r="F665"/>
  <c r="F664"/>
  <c r="F663"/>
  <c r="F662"/>
  <c r="F661"/>
  <c r="F660"/>
  <c r="F659"/>
  <c r="F658"/>
  <c r="F657"/>
  <c r="F656"/>
  <c r="F655"/>
  <c r="F654"/>
  <c r="F653"/>
  <c r="F652"/>
  <c r="F651"/>
  <c r="F650"/>
  <c r="F649"/>
  <c r="F648"/>
  <c r="F647"/>
  <c r="F646"/>
  <c r="F645"/>
  <c r="F644"/>
  <c r="F643"/>
  <c r="F642"/>
  <c r="F641"/>
  <c r="F640"/>
  <c r="F639"/>
  <c r="F638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2"/>
  <c r="D1141"/>
  <c r="D1140"/>
  <c r="D1139"/>
  <c r="D1138"/>
  <c r="D1137"/>
  <c r="D1136"/>
  <c r="D1135"/>
  <c r="D1134"/>
  <c r="D1133"/>
  <c r="D1132"/>
  <c r="D1131"/>
  <c r="D1130"/>
  <c r="D1129"/>
  <c r="D1128"/>
  <c r="D1127"/>
  <c r="D1126"/>
  <c r="D1125"/>
  <c r="D1124"/>
  <c r="D1123"/>
  <c r="D1122"/>
  <c r="D1121"/>
  <c r="D1120"/>
  <c r="D1119"/>
  <c r="D1118"/>
  <c r="D1117"/>
  <c r="D1116"/>
  <c r="D1115"/>
  <c r="D1114"/>
  <c r="D1113"/>
  <c r="D1112"/>
  <c r="D1111"/>
  <c r="D1110"/>
  <c r="D1109"/>
  <c r="D1108"/>
  <c r="D1107"/>
  <c r="D1106"/>
  <c r="D1105"/>
  <c r="D1104"/>
  <c r="D1103"/>
  <c r="D1102"/>
  <c r="D1101"/>
  <c r="D1100"/>
  <c r="D1099"/>
  <c r="D1098"/>
  <c r="D1097"/>
  <c r="D1096"/>
  <c r="D1095"/>
  <c r="D1094"/>
  <c r="D1093"/>
  <c r="D1092"/>
  <c r="D1091"/>
  <c r="D1090"/>
  <c r="D1089"/>
  <c r="D1088"/>
  <c r="D1087"/>
  <c r="D1086"/>
  <c r="D1085"/>
  <c r="D1084"/>
  <c r="D1083"/>
  <c r="D1082"/>
  <c r="D1081"/>
  <c r="D1080"/>
  <c r="D1079"/>
  <c r="D1078"/>
  <c r="D1077"/>
  <c r="D1076"/>
  <c r="D1075"/>
  <c r="D1074"/>
  <c r="D1073"/>
  <c r="D1072"/>
  <c r="D1071"/>
  <c r="D1070"/>
  <c r="D1069"/>
  <c r="D1068"/>
  <c r="D1067"/>
  <c r="D1066"/>
  <c r="D1065"/>
  <c r="D1064"/>
  <c r="D1063"/>
  <c r="D1062"/>
  <c r="D1061"/>
  <c r="D1060"/>
  <c r="D1059"/>
  <c r="D1058"/>
  <c r="D1057"/>
  <c r="D1056"/>
  <c r="D1055"/>
  <c r="D1054"/>
  <c r="D1053"/>
  <c r="D1052"/>
  <c r="D1051"/>
  <c r="D1050"/>
  <c r="D1049"/>
  <c r="D1048"/>
  <c r="D1047"/>
  <c r="D1046"/>
  <c r="D1045"/>
  <c r="D1044"/>
  <c r="D1043"/>
  <c r="D1042"/>
  <c r="D1041"/>
  <c r="D1040"/>
  <c r="D1039"/>
  <c r="D1038"/>
  <c r="D1037"/>
  <c r="D1036"/>
  <c r="D1035"/>
  <c r="D1034"/>
  <c r="D1033"/>
  <c r="D1032"/>
  <c r="D1031"/>
  <c r="D1030"/>
  <c r="D1029"/>
  <c r="D1028"/>
  <c r="D1027"/>
  <c r="D1026"/>
  <c r="D1025"/>
  <c r="D1024"/>
  <c r="D1023"/>
  <c r="D1022"/>
  <c r="D1021"/>
  <c r="D1020"/>
  <c r="D1019"/>
  <c r="D1018"/>
  <c r="D1017"/>
  <c r="D1016"/>
  <c r="D1015"/>
  <c r="D1014"/>
  <c r="D1013"/>
  <c r="D1012"/>
  <c r="D1011"/>
  <c r="D1010"/>
  <c r="D1009"/>
  <c r="D1008"/>
  <c r="D1007"/>
  <c r="D1006"/>
  <c r="D1005"/>
  <c r="D1004"/>
  <c r="D1003"/>
  <c r="D1002"/>
  <c r="D1001"/>
  <c r="D1000"/>
  <c r="D999"/>
  <c r="D998"/>
  <c r="D997"/>
  <c r="D996"/>
  <c r="D995"/>
  <c r="D994"/>
  <c r="D993"/>
  <c r="D992"/>
  <c r="D991"/>
  <c r="D990"/>
  <c r="D989"/>
  <c r="D988"/>
  <c r="D987"/>
  <c r="D986"/>
  <c r="D985"/>
  <c r="D984"/>
  <c r="D983"/>
  <c r="D982"/>
  <c r="D981"/>
  <c r="D980"/>
  <c r="D979"/>
  <c r="D978"/>
  <c r="D977"/>
  <c r="D976"/>
  <c r="D975"/>
  <c r="D974"/>
  <c r="D973"/>
  <c r="D972"/>
  <c r="D971"/>
  <c r="D970"/>
  <c r="D969"/>
  <c r="D968"/>
  <c r="D967"/>
  <c r="D966"/>
  <c r="D965"/>
  <c r="D964"/>
  <c r="D963"/>
  <c r="D962"/>
  <c r="D961"/>
  <c r="D960"/>
  <c r="D959"/>
  <c r="D958"/>
  <c r="D957"/>
  <c r="D956"/>
  <c r="D955"/>
  <c r="D954"/>
  <c r="D953"/>
  <c r="D952"/>
  <c r="D951"/>
  <c r="D950"/>
  <c r="D949"/>
  <c r="D948"/>
  <c r="D947"/>
  <c r="D946"/>
  <c r="D945"/>
  <c r="D944"/>
  <c r="D943"/>
  <c r="D942"/>
  <c r="D941"/>
  <c r="D940"/>
  <c r="D939"/>
  <c r="D938"/>
  <c r="D937"/>
  <c r="D936"/>
  <c r="D935"/>
  <c r="D934"/>
  <c r="D933"/>
  <c r="D932"/>
  <c r="D931"/>
  <c r="D930"/>
  <c r="D929"/>
  <c r="D928"/>
  <c r="D927"/>
  <c r="D926"/>
  <c r="D925"/>
  <c r="D924"/>
  <c r="D923"/>
  <c r="D922"/>
  <c r="D921"/>
  <c r="D920"/>
  <c r="D919"/>
  <c r="D918"/>
  <c r="D917"/>
  <c r="D916"/>
  <c r="D915"/>
  <c r="D914"/>
  <c r="D913"/>
  <c r="D912"/>
  <c r="D911"/>
  <c r="D910"/>
  <c r="D909"/>
  <c r="D908"/>
  <c r="D907"/>
  <c r="D906"/>
  <c r="D905"/>
  <c r="D904"/>
  <c r="D903"/>
  <c r="D902"/>
  <c r="D901"/>
  <c r="D900"/>
  <c r="D899"/>
  <c r="D898"/>
  <c r="D897"/>
  <c r="D896"/>
  <c r="D895"/>
  <c r="D894"/>
  <c r="D893"/>
  <c r="D892"/>
  <c r="D891"/>
  <c r="D890"/>
  <c r="D889"/>
  <c r="D888"/>
  <c r="D887"/>
  <c r="D886"/>
  <c r="D885"/>
  <c r="D884"/>
  <c r="D883"/>
  <c r="D882"/>
  <c r="D881"/>
  <c r="D880"/>
  <c r="D879"/>
  <c r="D878"/>
  <c r="D877"/>
  <c r="D876"/>
  <c r="D875"/>
  <c r="D874"/>
  <c r="D873"/>
  <c r="D872"/>
  <c r="D871"/>
  <c r="D870"/>
  <c r="D869"/>
  <c r="D868"/>
  <c r="D867"/>
  <c r="D866"/>
  <c r="D865"/>
  <c r="D864"/>
  <c r="D863"/>
  <c r="D862"/>
  <c r="D861"/>
  <c r="D860"/>
  <c r="D859"/>
  <c r="D858"/>
  <c r="D857"/>
  <c r="D856"/>
  <c r="D855"/>
  <c r="D854"/>
  <c r="D853"/>
  <c r="D852"/>
  <c r="D851"/>
  <c r="D850"/>
  <c r="D849"/>
  <c r="D848"/>
  <c r="D847"/>
  <c r="D846"/>
  <c r="D845"/>
  <c r="D844"/>
  <c r="D843"/>
  <c r="D842"/>
  <c r="D841"/>
  <c r="D840"/>
  <c r="D839"/>
  <c r="D838"/>
  <c r="D837"/>
  <c r="D836"/>
  <c r="D835"/>
  <c r="D834"/>
  <c r="D833"/>
  <c r="D832"/>
  <c r="D831"/>
  <c r="D830"/>
  <c r="D829"/>
  <c r="D828"/>
  <c r="D827"/>
  <c r="D826"/>
  <c r="D825"/>
  <c r="D824"/>
  <c r="D823"/>
  <c r="D822"/>
  <c r="D821"/>
  <c r="D820"/>
  <c r="D819"/>
  <c r="D818"/>
  <c r="D817"/>
  <c r="D816"/>
  <c r="D815"/>
  <c r="D814"/>
  <c r="D813"/>
  <c r="D812"/>
  <c r="D811"/>
  <c r="D810"/>
  <c r="D809"/>
  <c r="D808"/>
  <c r="D807"/>
  <c r="D806"/>
  <c r="D805"/>
  <c r="D804"/>
  <c r="D803"/>
  <c r="D802"/>
  <c r="D801"/>
  <c r="D800"/>
  <c r="D799"/>
  <c r="D798"/>
  <c r="D797"/>
  <c r="D796"/>
  <c r="D795"/>
  <c r="D794"/>
  <c r="D793"/>
  <c r="D792"/>
  <c r="D791"/>
  <c r="D790"/>
  <c r="D789"/>
  <c r="D788"/>
  <c r="D787"/>
  <c r="D786"/>
  <c r="D785"/>
  <c r="D784"/>
  <c r="D783"/>
  <c r="D782"/>
  <c r="D781"/>
  <c r="D780"/>
  <c r="D779"/>
  <c r="D778"/>
  <c r="D777"/>
  <c r="D776"/>
  <c r="D775"/>
  <c r="D774"/>
  <c r="D773"/>
  <c r="D772"/>
  <c r="D771"/>
  <c r="D770"/>
  <c r="D769"/>
  <c r="D768"/>
  <c r="D767"/>
  <c r="D766"/>
  <c r="D765"/>
  <c r="D764"/>
  <c r="D763"/>
  <c r="D762"/>
  <c r="D761"/>
  <c r="D760"/>
  <c r="D759"/>
  <c r="D758"/>
  <c r="D757"/>
  <c r="D756"/>
  <c r="D755"/>
  <c r="D754"/>
  <c r="D753"/>
  <c r="D752"/>
  <c r="D751"/>
  <c r="D750"/>
  <c r="D749"/>
  <c r="D748"/>
  <c r="D747"/>
  <c r="D746"/>
  <c r="D745"/>
  <c r="D744"/>
  <c r="D743"/>
  <c r="D742"/>
  <c r="D741"/>
  <c r="D740"/>
  <c r="D739"/>
  <c r="D738"/>
  <c r="D737"/>
  <c r="D736"/>
  <c r="D735"/>
  <c r="D734"/>
  <c r="D733"/>
  <c r="D732"/>
  <c r="D731"/>
  <c r="D730"/>
  <c r="D729"/>
  <c r="D728"/>
  <c r="D727"/>
  <c r="D726"/>
  <c r="D725"/>
  <c r="D724"/>
  <c r="D723"/>
  <c r="D722"/>
  <c r="D721"/>
  <c r="D720"/>
  <c r="D719"/>
  <c r="D718"/>
  <c r="D717"/>
  <c r="D716"/>
  <c r="D715"/>
  <c r="D714"/>
  <c r="D713"/>
  <c r="D712"/>
  <c r="D711"/>
  <c r="D710"/>
  <c r="D709"/>
  <c r="D708"/>
  <c r="D707"/>
  <c r="D706"/>
  <c r="D705"/>
  <c r="D704"/>
  <c r="D703"/>
  <c r="D702"/>
  <c r="D701"/>
  <c r="D700"/>
  <c r="D699"/>
  <c r="D698"/>
  <c r="D697"/>
  <c r="D696"/>
  <c r="D695"/>
  <c r="D694"/>
  <c r="D693"/>
  <c r="D692"/>
  <c r="D691"/>
  <c r="D690"/>
  <c r="D689"/>
  <c r="D688"/>
  <c r="D687"/>
  <c r="D686"/>
  <c r="D685"/>
  <c r="D684"/>
  <c r="D683"/>
  <c r="D682"/>
  <c r="D681"/>
  <c r="D680"/>
  <c r="D679"/>
  <c r="D678"/>
  <c r="D677"/>
  <c r="D676"/>
  <c r="D675"/>
  <c r="D674"/>
  <c r="D673"/>
  <c r="D672"/>
  <c r="D671"/>
  <c r="D670"/>
  <c r="D669"/>
  <c r="D668"/>
  <c r="D667"/>
  <c r="D666"/>
  <c r="D665"/>
  <c r="D664"/>
  <c r="D663"/>
  <c r="D662"/>
  <c r="D661"/>
  <c r="D660"/>
  <c r="D659"/>
  <c r="D658"/>
  <c r="D657"/>
  <c r="D656"/>
  <c r="D655"/>
  <c r="D654"/>
  <c r="D653"/>
  <c r="D652"/>
  <c r="D651"/>
  <c r="D650"/>
  <c r="D649"/>
  <c r="D648"/>
  <c r="D647"/>
  <c r="D646"/>
  <c r="D645"/>
  <c r="D644"/>
  <c r="D643"/>
  <c r="D642"/>
  <c r="D641"/>
  <c r="D640"/>
  <c r="D639"/>
  <c r="D638"/>
  <c r="D637"/>
  <c r="D636"/>
  <c r="D635"/>
  <c r="D634"/>
  <c r="D633"/>
  <c r="D632"/>
  <c r="D631"/>
  <c r="D630"/>
  <c r="D629"/>
  <c r="D628"/>
  <c r="D627"/>
  <c r="D626"/>
  <c r="D625"/>
  <c r="D624"/>
  <c r="D623"/>
  <c r="D622"/>
  <c r="D621"/>
  <c r="D620"/>
  <c r="D619"/>
  <c r="D618"/>
  <c r="D617"/>
  <c r="D616"/>
  <c r="D615"/>
  <c r="D614"/>
  <c r="D613"/>
  <c r="D612"/>
  <c r="D611"/>
  <c r="D610"/>
  <c r="D609"/>
  <c r="D608"/>
  <c r="D607"/>
  <c r="D606"/>
  <c r="D605"/>
  <c r="D604"/>
  <c r="D603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D585"/>
  <c r="D584"/>
  <c r="D583"/>
  <c r="D582"/>
  <c r="D581"/>
  <c r="D580"/>
  <c r="D579"/>
  <c r="D578"/>
  <c r="D577"/>
  <c r="D576"/>
  <c r="D575"/>
  <c r="D574"/>
  <c r="D573"/>
  <c r="D572"/>
  <c r="D571"/>
  <c r="D570"/>
  <c r="D569"/>
  <c r="D568"/>
  <c r="D567"/>
  <c r="D566"/>
  <c r="D565"/>
  <c r="D564"/>
  <c r="D563"/>
  <c r="D562"/>
  <c r="D561"/>
  <c r="D560"/>
  <c r="D559"/>
  <c r="D558"/>
  <c r="D557"/>
  <c r="D556"/>
  <c r="D555"/>
  <c r="D554"/>
  <c r="D553"/>
  <c r="D552"/>
  <c r="D551"/>
  <c r="D550"/>
  <c r="D549"/>
  <c r="D548"/>
  <c r="D547"/>
  <c r="D546"/>
  <c r="D545"/>
  <c r="D544"/>
  <c r="D543"/>
  <c r="D542"/>
  <c r="D541"/>
  <c r="D540"/>
  <c r="D539"/>
  <c r="D538"/>
  <c r="D537"/>
  <c r="D536"/>
  <c r="D535"/>
  <c r="D534"/>
  <c r="D533"/>
  <c r="D532"/>
  <c r="D531"/>
  <c r="D530"/>
  <c r="D529"/>
  <c r="D528"/>
  <c r="D527"/>
  <c r="D526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Q1141" i="5"/>
  <c r="Q1140"/>
  <c r="Q1139"/>
  <c r="Q1138"/>
  <c r="Q1137"/>
  <c r="Q1136"/>
  <c r="Q1135"/>
  <c r="Q1134"/>
  <c r="Q1133"/>
  <c r="Q1132"/>
  <c r="Q1131"/>
  <c r="Q1130"/>
  <c r="Q1129"/>
  <c r="Q1128"/>
  <c r="Q1127"/>
  <c r="Q1126"/>
  <c r="Q1125"/>
  <c r="Q1124"/>
  <c r="Q1123"/>
  <c r="Q1122"/>
  <c r="Q1121"/>
  <c r="Q1120"/>
  <c r="Q1119"/>
  <c r="Q1118"/>
  <c r="Q1117"/>
  <c r="Q1116"/>
  <c r="Q1115"/>
  <c r="Q1114"/>
  <c r="Q1113"/>
  <c r="Q1112"/>
  <c r="Q1111"/>
  <c r="Q1110"/>
  <c r="Q1109"/>
  <c r="Q1108"/>
  <c r="Q1107"/>
  <c r="Q1106"/>
  <c r="Q1105"/>
  <c r="Q1104"/>
  <c r="Q1103"/>
  <c r="Q1102"/>
  <c r="Q1101"/>
  <c r="Q1100"/>
  <c r="Q1099"/>
  <c r="Q1098"/>
  <c r="Q1097"/>
  <c r="Q1096"/>
  <c r="Q1095"/>
  <c r="Q1094"/>
  <c r="Q1093"/>
  <c r="Q1092"/>
  <c r="Q1091"/>
  <c r="Q1090"/>
  <c r="Q1089"/>
  <c r="Q1088"/>
  <c r="Q1087"/>
  <c r="Q1086"/>
  <c r="Q1085"/>
  <c r="Q1084"/>
  <c r="Q1083"/>
  <c r="Q1082"/>
  <c r="Q1081"/>
  <c r="Q1080"/>
  <c r="Q1079"/>
  <c r="Q1078"/>
  <c r="Q1077"/>
  <c r="Q1076"/>
  <c r="Q1075"/>
  <c r="Q1074"/>
  <c r="Q1073"/>
  <c r="Q1072"/>
  <c r="Q1071"/>
  <c r="Q1070"/>
  <c r="Q1069"/>
  <c r="Q1068"/>
  <c r="Q1067"/>
  <c r="Q1066"/>
  <c r="Q1065"/>
  <c r="Q1064"/>
  <c r="Q1063"/>
  <c r="Q1062"/>
  <c r="Q1061"/>
  <c r="Q1060"/>
  <c r="Q1059"/>
  <c r="Q1058"/>
  <c r="Q1057"/>
  <c r="Q1056"/>
  <c r="Q1055"/>
  <c r="Q1054"/>
  <c r="Q1053"/>
  <c r="Q1052"/>
  <c r="Q1051"/>
  <c r="Q1050"/>
  <c r="Q1049"/>
  <c r="Q1048"/>
  <c r="Q1047"/>
  <c r="Q1046"/>
  <c r="Q1045"/>
  <c r="Q1044"/>
  <c r="Q1043"/>
  <c r="Q1042"/>
  <c r="Q1041"/>
  <c r="Q1040"/>
  <c r="Q1039"/>
  <c r="Q1038"/>
  <c r="Q1037"/>
  <c r="Q1036"/>
  <c r="Q1035"/>
  <c r="Q1034"/>
  <c r="Q1033"/>
  <c r="Q1032"/>
  <c r="Q1031"/>
  <c r="Q1030"/>
  <c r="Q1029"/>
  <c r="Q1028"/>
  <c r="Q1027"/>
  <c r="Q1026"/>
  <c r="Q1025"/>
  <c r="Q1024"/>
  <c r="Q1023"/>
  <c r="Q1022"/>
  <c r="Q1021"/>
  <c r="Q1020"/>
  <c r="Q1019"/>
  <c r="Q1018"/>
  <c r="Q1017"/>
  <c r="Q1016"/>
  <c r="Q1015"/>
  <c r="Q1014"/>
  <c r="Q1013"/>
  <c r="Q1012"/>
  <c r="Q1011"/>
  <c r="Q1010"/>
  <c r="Q1009"/>
  <c r="Q1008"/>
  <c r="Q1007"/>
  <c r="Q1006"/>
  <c r="Q1005"/>
  <c r="Q1004"/>
  <c r="Q1003"/>
  <c r="Q1002"/>
  <c r="Q1001"/>
  <c r="Q1000"/>
  <c r="Q999"/>
  <c r="Q998"/>
  <c r="Q997"/>
  <c r="Q996"/>
  <c r="Q995"/>
  <c r="Q994"/>
  <c r="Q993"/>
  <c r="Q992"/>
  <c r="Q991"/>
  <c r="Q990"/>
  <c r="Q989"/>
  <c r="Q988"/>
  <c r="Q987"/>
  <c r="Q986"/>
  <c r="Q985"/>
  <c r="Q984"/>
  <c r="Q983"/>
  <c r="Q982"/>
  <c r="Q981"/>
  <c r="Q980"/>
  <c r="Q979"/>
  <c r="Q978"/>
  <c r="Q977"/>
  <c r="Q976"/>
  <c r="Q975"/>
  <c r="Q974"/>
  <c r="Q973"/>
  <c r="Q972"/>
  <c r="Q971"/>
  <c r="Q970"/>
  <c r="Q969"/>
  <c r="Q968"/>
  <c r="Q967"/>
  <c r="Q966"/>
  <c r="Q965"/>
  <c r="Q964"/>
  <c r="Q963"/>
  <c r="Q962"/>
  <c r="Q961"/>
  <c r="Q960"/>
  <c r="Q959"/>
  <c r="Q958"/>
  <c r="Q957"/>
  <c r="Q956"/>
  <c r="Q955"/>
  <c r="Q954"/>
  <c r="Q953"/>
  <c r="Q952"/>
  <c r="Q951"/>
  <c r="Q950"/>
  <c r="Q949"/>
  <c r="Q948"/>
  <c r="Q947"/>
  <c r="Q946"/>
  <c r="Q945"/>
  <c r="Q944"/>
  <c r="Q943"/>
  <c r="Q942"/>
  <c r="Q941"/>
  <c r="Q940"/>
  <c r="Q939"/>
  <c r="Q938"/>
  <c r="Q937"/>
  <c r="Q936"/>
  <c r="Q935"/>
  <c r="Q934"/>
  <c r="Q933"/>
  <c r="Q932"/>
  <c r="Q931"/>
  <c r="Q930"/>
  <c r="Q929"/>
  <c r="Q928"/>
  <c r="Q927"/>
  <c r="Q926"/>
  <c r="Q925"/>
  <c r="Q924"/>
  <c r="Q923"/>
  <c r="Q922"/>
  <c r="Q921"/>
  <c r="Q920"/>
  <c r="Q919"/>
  <c r="Q918"/>
  <c r="Q917"/>
  <c r="Q916"/>
  <c r="Q915"/>
  <c r="Q914"/>
  <c r="Q913"/>
  <c r="Q912"/>
  <c r="Q911"/>
  <c r="Q910"/>
  <c r="Q909"/>
  <c r="Q908"/>
  <c r="Q907"/>
  <c r="Q906"/>
  <c r="Q905"/>
  <c r="Q904"/>
  <c r="Q903"/>
  <c r="Q902"/>
  <c r="Q901"/>
  <c r="Q900"/>
  <c r="Q899"/>
  <c r="Q898"/>
  <c r="Q897"/>
  <c r="Q896"/>
  <c r="Q895"/>
  <c r="Q894"/>
  <c r="Q893"/>
  <c r="Q892"/>
  <c r="Q891"/>
  <c r="Q890"/>
  <c r="Q889"/>
  <c r="Q888"/>
  <c r="Q887"/>
  <c r="Q886"/>
  <c r="Q885"/>
  <c r="Q884"/>
  <c r="Q883"/>
  <c r="Q882"/>
  <c r="Q881"/>
  <c r="Q880"/>
  <c r="Q879"/>
  <c r="Q878"/>
  <c r="Q877"/>
  <c r="Q876"/>
  <c r="Q875"/>
  <c r="Q874"/>
  <c r="Q873"/>
  <c r="Q872"/>
  <c r="Q871"/>
  <c r="Q870"/>
  <c r="Q869"/>
  <c r="Q868"/>
  <c r="Q867"/>
  <c r="Q866"/>
  <c r="Q865"/>
  <c r="Q864"/>
  <c r="Q863"/>
  <c r="Q862"/>
  <c r="Q861"/>
  <c r="Q860"/>
  <c r="Q859"/>
  <c r="Q858"/>
  <c r="Q857"/>
  <c r="Q856"/>
  <c r="Q855"/>
  <c r="Q854"/>
  <c r="Q853"/>
  <c r="Q852"/>
  <c r="Q851"/>
  <c r="Q850"/>
  <c r="Q849"/>
  <c r="Q848"/>
  <c r="Q847"/>
  <c r="Q846"/>
  <c r="Q845"/>
  <c r="Q844"/>
  <c r="Q843"/>
  <c r="Q842"/>
  <c r="Q841"/>
  <c r="Q840"/>
  <c r="Q839"/>
  <c r="Q838"/>
  <c r="Q837"/>
  <c r="Q836"/>
  <c r="Q835"/>
  <c r="Q834"/>
  <c r="Q833"/>
  <c r="Q832"/>
  <c r="Q831"/>
  <c r="Q830"/>
  <c r="Q829"/>
  <c r="Q828"/>
  <c r="Q827"/>
  <c r="Q826"/>
  <c r="Q825"/>
  <c r="Q824"/>
  <c r="Q823"/>
  <c r="Q822"/>
  <c r="Q821"/>
  <c r="Q820"/>
  <c r="Q819"/>
  <c r="Q818"/>
  <c r="Q817"/>
  <c r="Q816"/>
  <c r="Q815"/>
  <c r="Q814"/>
  <c r="Q813"/>
  <c r="Q812"/>
  <c r="Q811"/>
  <c r="Q810"/>
  <c r="Q809"/>
  <c r="Q808"/>
  <c r="Q807"/>
  <c r="Q806"/>
  <c r="Q805"/>
  <c r="Q804"/>
  <c r="Q803"/>
  <c r="Q802"/>
  <c r="Q801"/>
  <c r="Q800"/>
  <c r="Q799"/>
  <c r="Q798"/>
  <c r="Q797"/>
  <c r="Q796"/>
  <c r="Q795"/>
  <c r="Q794"/>
  <c r="Q793"/>
  <c r="Q792"/>
  <c r="Q791"/>
  <c r="Q790"/>
  <c r="Q789"/>
  <c r="Q788"/>
  <c r="Q787"/>
  <c r="Q786"/>
  <c r="Q785"/>
  <c r="Q784"/>
  <c r="Q783"/>
  <c r="Q782"/>
  <c r="Q781"/>
  <c r="Q780"/>
  <c r="Q779"/>
  <c r="Q778"/>
  <c r="Q777"/>
  <c r="Q776"/>
  <c r="Q775"/>
  <c r="Q774"/>
  <c r="Q773"/>
  <c r="Q772"/>
  <c r="Q771"/>
  <c r="Q770"/>
  <c r="Q769"/>
  <c r="Q768"/>
  <c r="Q767"/>
  <c r="Q766"/>
  <c r="Q765"/>
  <c r="Q764"/>
  <c r="Q763"/>
  <c r="Q762"/>
  <c r="Q761"/>
  <c r="Q760"/>
  <c r="Q759"/>
  <c r="Q758"/>
  <c r="Q757"/>
  <c r="Q756"/>
  <c r="Q755"/>
  <c r="Q754"/>
  <c r="Q753"/>
  <c r="Q752"/>
  <c r="Q751"/>
  <c r="Q750"/>
  <c r="Q749"/>
  <c r="Q748"/>
  <c r="Q747"/>
  <c r="Q746"/>
  <c r="Q745"/>
  <c r="Q744"/>
  <c r="Q743"/>
  <c r="Q742"/>
  <c r="Q741"/>
  <c r="Q740"/>
  <c r="Q739"/>
  <c r="Q738"/>
  <c r="Q737"/>
  <c r="Q736"/>
  <c r="Q735"/>
  <c r="Q734"/>
  <c r="Q733"/>
  <c r="Q732"/>
  <c r="Q731"/>
  <c r="Q730"/>
  <c r="Q729"/>
  <c r="Q728"/>
  <c r="Q727"/>
  <c r="Q726"/>
  <c r="Q725"/>
  <c r="Q724"/>
  <c r="Q723"/>
  <c r="Q722"/>
  <c r="Q721"/>
  <c r="Q720"/>
  <c r="Q719"/>
  <c r="Q718"/>
  <c r="Q717"/>
  <c r="Q716"/>
  <c r="Q715"/>
  <c r="Q714"/>
  <c r="Q713"/>
  <c r="Q712"/>
  <c r="Q711"/>
  <c r="Q710"/>
  <c r="Q709"/>
  <c r="Q708"/>
  <c r="Q707"/>
  <c r="Q706"/>
  <c r="Q705"/>
  <c r="Q704"/>
  <c r="Q703"/>
  <c r="Q702"/>
  <c r="Q701"/>
  <c r="Q700"/>
  <c r="Q699"/>
  <c r="Q698"/>
  <c r="Q697"/>
  <c r="Q696"/>
  <c r="Q695"/>
  <c r="Q694"/>
  <c r="Q693"/>
  <c r="Q692"/>
  <c r="Q691"/>
  <c r="Q690"/>
  <c r="Q689"/>
  <c r="Q688"/>
  <c r="Q687"/>
  <c r="Q686"/>
  <c r="Q685"/>
  <c r="Q684"/>
  <c r="Q683"/>
  <c r="Q682"/>
  <c r="Q681"/>
  <c r="Q680"/>
  <c r="Q679"/>
  <c r="Q678"/>
  <c r="Q677"/>
  <c r="Q676"/>
  <c r="Q675"/>
  <c r="Q674"/>
  <c r="Q673"/>
  <c r="Q672"/>
  <c r="Q671"/>
  <c r="Q670"/>
  <c r="Q669"/>
  <c r="Q668"/>
  <c r="Q667"/>
  <c r="Q666"/>
  <c r="Q665"/>
  <c r="Q664"/>
  <c r="Q663"/>
  <c r="Q662"/>
  <c r="Q661"/>
  <c r="Q660"/>
  <c r="Q659"/>
  <c r="Q658"/>
  <c r="Q657"/>
  <c r="Q656"/>
  <c r="Q655"/>
  <c r="Q654"/>
  <c r="Q653"/>
  <c r="Q652"/>
  <c r="Q651"/>
  <c r="Q650"/>
  <c r="Q649"/>
  <c r="Q648"/>
  <c r="Q647"/>
  <c r="Q646"/>
  <c r="Q645"/>
  <c r="Q644"/>
  <c r="Q643"/>
  <c r="Q642"/>
  <c r="Q641"/>
  <c r="Q640"/>
  <c r="Q639"/>
  <c r="Q638"/>
  <c r="Q637"/>
  <c r="Q636"/>
  <c r="Q635"/>
  <c r="Q634"/>
  <c r="Q633"/>
  <c r="Q632"/>
  <c r="Q631"/>
  <c r="Q630"/>
  <c r="Q629"/>
  <c r="Q628"/>
  <c r="Q627"/>
  <c r="Q626"/>
  <c r="Q625"/>
  <c r="Q624"/>
  <c r="Q623"/>
  <c r="Q622"/>
  <c r="Q621"/>
  <c r="Q620"/>
  <c r="Q619"/>
  <c r="Q618"/>
  <c r="Q617"/>
  <c r="Q616"/>
  <c r="Q615"/>
  <c r="Q614"/>
  <c r="Q613"/>
  <c r="Q612"/>
  <c r="Q611"/>
  <c r="Q610"/>
  <c r="Q609"/>
  <c r="Q608"/>
  <c r="Q607"/>
  <c r="Q606"/>
  <c r="Q605"/>
  <c r="Q604"/>
  <c r="Q603"/>
  <c r="Q602"/>
  <c r="Q601"/>
  <c r="Q600"/>
  <c r="Q599"/>
  <c r="Q598"/>
  <c r="Q597"/>
  <c r="Q596"/>
  <c r="Q595"/>
  <c r="Q594"/>
  <c r="Q593"/>
  <c r="Q592"/>
  <c r="Q591"/>
  <c r="Q590"/>
  <c r="Q589"/>
  <c r="Q588"/>
  <c r="Q587"/>
  <c r="Q586"/>
  <c r="Q585"/>
  <c r="Q584"/>
  <c r="Q583"/>
  <c r="Q582"/>
  <c r="Q581"/>
  <c r="Q580"/>
  <c r="Q579"/>
  <c r="Q578"/>
  <c r="Q577"/>
  <c r="Q576"/>
  <c r="Q575"/>
  <c r="Q574"/>
  <c r="Q573"/>
  <c r="Q572"/>
  <c r="Q571"/>
  <c r="Q570"/>
  <c r="Q569"/>
  <c r="Q568"/>
  <c r="Q567"/>
  <c r="Q566"/>
  <c r="Q565"/>
  <c r="Q564"/>
  <c r="Q563"/>
  <c r="Q562"/>
  <c r="Q561"/>
  <c r="Q560"/>
  <c r="Q559"/>
  <c r="Q558"/>
  <c r="Q557"/>
  <c r="Q556"/>
  <c r="Q555"/>
  <c r="Q554"/>
  <c r="Q553"/>
  <c r="Q552"/>
  <c r="Q551"/>
  <c r="Q550"/>
  <c r="Q549"/>
  <c r="Q548"/>
  <c r="Q547"/>
  <c r="Q546"/>
  <c r="Q545"/>
  <c r="Q544"/>
  <c r="Q543"/>
  <c r="Q542"/>
  <c r="Q541"/>
  <c r="Q540"/>
  <c r="Q539"/>
  <c r="Q538"/>
  <c r="Q537"/>
  <c r="Q536"/>
  <c r="Q535"/>
  <c r="Q534"/>
  <c r="Q533"/>
  <c r="Q532"/>
  <c r="Q531"/>
  <c r="Q530"/>
  <c r="Q529"/>
  <c r="Q528"/>
  <c r="Q527"/>
  <c r="Q526"/>
  <c r="Q525"/>
  <c r="Q524"/>
  <c r="Q523"/>
  <c r="Q522"/>
  <c r="Q521"/>
  <c r="Q520"/>
  <c r="Q519"/>
  <c r="Q518"/>
  <c r="Q517"/>
  <c r="Q516"/>
  <c r="Q515"/>
  <c r="Q514"/>
  <c r="Q513"/>
  <c r="Q512"/>
  <c r="Q511"/>
  <c r="Q510"/>
  <c r="Q509"/>
  <c r="Q508"/>
  <c r="Q507"/>
  <c r="Q506"/>
  <c r="Q505"/>
  <c r="Q504"/>
  <c r="Q503"/>
  <c r="Q502"/>
  <c r="Q501"/>
  <c r="Q500"/>
  <c r="Q499"/>
  <c r="Q498"/>
  <c r="Q497"/>
  <c r="Q496"/>
  <c r="Q495"/>
  <c r="Q494"/>
  <c r="Q493"/>
  <c r="Q492"/>
  <c r="Q491"/>
  <c r="Q490"/>
  <c r="Q489"/>
  <c r="Q488"/>
  <c r="Q487"/>
  <c r="Q486"/>
  <c r="Q485"/>
  <c r="Q484"/>
  <c r="Q483"/>
  <c r="Q482"/>
  <c r="Q481"/>
  <c r="Q480"/>
  <c r="Q479"/>
  <c r="Q478"/>
  <c r="Q477"/>
  <c r="Q476"/>
  <c r="Q475"/>
  <c r="Q474"/>
  <c r="Q473"/>
  <c r="Q472"/>
  <c r="Q471"/>
  <c r="Q470"/>
  <c r="Q469"/>
  <c r="Q468"/>
  <c r="Q467"/>
  <c r="Q466"/>
  <c r="Q465"/>
  <c r="Q464"/>
  <c r="Q463"/>
  <c r="Q462"/>
  <c r="Q461"/>
  <c r="Q460"/>
  <c r="Q459"/>
  <c r="Q458"/>
  <c r="Q457"/>
  <c r="Q456"/>
  <c r="Q455"/>
  <c r="Q454"/>
  <c r="Q453"/>
  <c r="Q452"/>
  <c r="Q451"/>
  <c r="Q450"/>
  <c r="Q449"/>
  <c r="Q448"/>
  <c r="Q447"/>
  <c r="Q446"/>
  <c r="Q445"/>
  <c r="Q444"/>
  <c r="Q443"/>
  <c r="Q442"/>
  <c r="Q441"/>
  <c r="Q440"/>
  <c r="Q439"/>
  <c r="Q438"/>
  <c r="Q437"/>
  <c r="Q436"/>
  <c r="Q435"/>
  <c r="Q434"/>
  <c r="Q433"/>
  <c r="Q432"/>
  <c r="Q431"/>
  <c r="Q430"/>
  <c r="Q429"/>
  <c r="Q428"/>
  <c r="Q427"/>
  <c r="Q426"/>
  <c r="Q425"/>
  <c r="Q424"/>
  <c r="Q423"/>
  <c r="Q422"/>
  <c r="Q421"/>
  <c r="Q420"/>
  <c r="Q419"/>
  <c r="Q418"/>
  <c r="Q417"/>
  <c r="Q416"/>
  <c r="Q415"/>
  <c r="Q414"/>
  <c r="Q413"/>
  <c r="Q412"/>
  <c r="Q411"/>
  <c r="Q410"/>
  <c r="Q409"/>
  <c r="Q408"/>
  <c r="Q407"/>
  <c r="Q406"/>
  <c r="Q405"/>
  <c r="Q404"/>
  <c r="Q403"/>
  <c r="Q402"/>
  <c r="Q401"/>
  <c r="Q400"/>
  <c r="Q399"/>
  <c r="Q398"/>
  <c r="Q397"/>
  <c r="Q396"/>
  <c r="Q395"/>
  <c r="Q394"/>
  <c r="Q393"/>
  <c r="Q392"/>
  <c r="Q391"/>
  <c r="Q390"/>
  <c r="Q389"/>
  <c r="Q388"/>
  <c r="Q387"/>
  <c r="Q386"/>
  <c r="Q385"/>
  <c r="Q384"/>
  <c r="Q383"/>
  <c r="Q382"/>
  <c r="Q381"/>
  <c r="Q380"/>
  <c r="Q379"/>
  <c r="Q378"/>
  <c r="Q377"/>
  <c r="Q376"/>
  <c r="Q375"/>
  <c r="Q374"/>
  <c r="Q373"/>
  <c r="Q372"/>
  <c r="Q371"/>
  <c r="Q370"/>
  <c r="Q369"/>
  <c r="Q368"/>
  <c r="Q367"/>
  <c r="Q366"/>
  <c r="Q365"/>
  <c r="Q364"/>
  <c r="Q363"/>
  <c r="Q362"/>
  <c r="Q361"/>
  <c r="Q360"/>
  <c r="Q359"/>
  <c r="Q358"/>
  <c r="Q357"/>
  <c r="Q356"/>
  <c r="Q355"/>
  <c r="Q354"/>
  <c r="Q353"/>
  <c r="Q352"/>
  <c r="Q351"/>
  <c r="Q350"/>
  <c r="Q349"/>
  <c r="Q348"/>
  <c r="Q347"/>
  <c r="Q346"/>
  <c r="Q345"/>
  <c r="Q344"/>
  <c r="Q343"/>
  <c r="Q342"/>
  <c r="Q341"/>
  <c r="Q340"/>
  <c r="Q339"/>
  <c r="Q338"/>
  <c r="Q337"/>
  <c r="Q336"/>
  <c r="Q335"/>
  <c r="Q334"/>
  <c r="Q333"/>
  <c r="Q332"/>
  <c r="Q331"/>
  <c r="Q330"/>
  <c r="Q329"/>
  <c r="Q328"/>
  <c r="Q327"/>
  <c r="Q326"/>
  <c r="Q325"/>
  <c r="Q324"/>
  <c r="Q323"/>
  <c r="Q322"/>
  <c r="Q321"/>
  <c r="Q320"/>
  <c r="Q319"/>
  <c r="Q318"/>
  <c r="Q317"/>
  <c r="Q316"/>
  <c r="Q315"/>
  <c r="Q314"/>
  <c r="Q313"/>
  <c r="Q312"/>
  <c r="Q311"/>
  <c r="Q310"/>
  <c r="Q309"/>
  <c r="Q308"/>
  <c r="Q307"/>
  <c r="Q306"/>
  <c r="Q305"/>
  <c r="Q304"/>
  <c r="Q303"/>
  <c r="Q302"/>
  <c r="Q301"/>
  <c r="Q300"/>
  <c r="Q299"/>
  <c r="Q298"/>
  <c r="Q297"/>
  <c r="Q296"/>
  <c r="Q295"/>
  <c r="Q294"/>
  <c r="Q293"/>
  <c r="Q292"/>
  <c r="Q291"/>
  <c r="Q290"/>
  <c r="Q289"/>
  <c r="Q288"/>
  <c r="Q287"/>
  <c r="Q286"/>
  <c r="Q285"/>
  <c r="Q284"/>
  <c r="Q283"/>
  <c r="Q282"/>
  <c r="Q281"/>
  <c r="Q280"/>
  <c r="Q279"/>
  <c r="Q278"/>
  <c r="Q277"/>
  <c r="Q276"/>
  <c r="Q275"/>
  <c r="Q274"/>
  <c r="Q273"/>
  <c r="Q272"/>
  <c r="Q271"/>
  <c r="Q270"/>
  <c r="Q269"/>
  <c r="Q268"/>
  <c r="Q267"/>
  <c r="Q266"/>
  <c r="Q265"/>
  <c r="Q264"/>
  <c r="Q263"/>
  <c r="Q262"/>
  <c r="Q261"/>
  <c r="Q260"/>
  <c r="Q259"/>
  <c r="Q258"/>
  <c r="Q257"/>
  <c r="Q256"/>
  <c r="Q255"/>
  <c r="Q254"/>
  <c r="Q253"/>
  <c r="Q252"/>
  <c r="Q251"/>
  <c r="Q250"/>
  <c r="Q249"/>
  <c r="Q248"/>
  <c r="Q247"/>
  <c r="Q246"/>
  <c r="Q245"/>
  <c r="Q244"/>
  <c r="Q243"/>
  <c r="Q242"/>
  <c r="Q241"/>
  <c r="Q240"/>
  <c r="Q239"/>
  <c r="Q238"/>
  <c r="Q237"/>
  <c r="Q236"/>
  <c r="Q235"/>
  <c r="Q234"/>
  <c r="Q233"/>
  <c r="Q232"/>
  <c r="Q231"/>
  <c r="Q230"/>
  <c r="Q229"/>
  <c r="Q228"/>
  <c r="Q227"/>
  <c r="Q226"/>
  <c r="Q225"/>
  <c r="Q224"/>
  <c r="Q223"/>
  <c r="Q222"/>
  <c r="Q221"/>
  <c r="Q220"/>
  <c r="Q219"/>
  <c r="Q218"/>
  <c r="Q217"/>
  <c r="Q216"/>
  <c r="Q215"/>
  <c r="Q214"/>
  <c r="Q213"/>
  <c r="Q212"/>
  <c r="Q211"/>
  <c r="Q210"/>
  <c r="Q209"/>
  <c r="Q208"/>
  <c r="Q207"/>
  <c r="Q206"/>
  <c r="Q205"/>
  <c r="Q204"/>
  <c r="Q203"/>
  <c r="Q202"/>
  <c r="Q201"/>
  <c r="Q200"/>
  <c r="Q199"/>
  <c r="Q198"/>
  <c r="Q197"/>
  <c r="Q196"/>
  <c r="Q195"/>
  <c r="Q194"/>
  <c r="Q193"/>
  <c r="Q192"/>
  <c r="Q191"/>
  <c r="Q190"/>
  <c r="Q189"/>
  <c r="Q188"/>
  <c r="Q187"/>
  <c r="Q186"/>
  <c r="Q185"/>
  <c r="Q184"/>
  <c r="Q183"/>
  <c r="Q182"/>
  <c r="Q181"/>
  <c r="Q180"/>
  <c r="Q179"/>
  <c r="Q178"/>
  <c r="Q177"/>
  <c r="Q176"/>
  <c r="Q175"/>
  <c r="Q174"/>
  <c r="Q173"/>
  <c r="Q172"/>
  <c r="Q171"/>
  <c r="Q170"/>
  <c r="Q169"/>
  <c r="Q168"/>
  <c r="Q167"/>
  <c r="Q166"/>
  <c r="Q165"/>
  <c r="Q164"/>
  <c r="Q163"/>
  <c r="Q162"/>
  <c r="Q161"/>
  <c r="Q160"/>
  <c r="Q159"/>
  <c r="Q158"/>
  <c r="Q157"/>
  <c r="Q156"/>
  <c r="Q155"/>
  <c r="Q154"/>
  <c r="Q153"/>
  <c r="Q152"/>
  <c r="Q151"/>
  <c r="Q150"/>
  <c r="Q149"/>
  <c r="Q148"/>
  <c r="Q147"/>
  <c r="Q146"/>
  <c r="Q145"/>
  <c r="Q144"/>
  <c r="Q143"/>
  <c r="Q142"/>
  <c r="Q141"/>
  <c r="Q140"/>
  <c r="Q139"/>
  <c r="Q138"/>
  <c r="Q137"/>
  <c r="Q136"/>
  <c r="Q135"/>
  <c r="Q134"/>
  <c r="Q133"/>
  <c r="Q13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Q2"/>
  <c r="U145" i="3"/>
  <c r="T145"/>
  <c r="S145"/>
  <c r="R145"/>
  <c r="Q145"/>
  <c r="P145"/>
  <c r="O145"/>
  <c r="N145"/>
  <c r="U144"/>
  <c r="T144"/>
  <c r="S144"/>
  <c r="R144"/>
  <c r="Q144"/>
  <c r="P144"/>
  <c r="O144"/>
  <c r="N144"/>
  <c r="U143"/>
  <c r="T143"/>
  <c r="S143"/>
  <c r="R143"/>
  <c r="Q143"/>
  <c r="P143"/>
  <c r="O143"/>
  <c r="N143"/>
  <c r="U142"/>
  <c r="T142"/>
  <c r="S142"/>
  <c r="R142"/>
  <c r="Q142"/>
  <c r="P142"/>
  <c r="O142"/>
  <c r="N142"/>
  <c r="U141"/>
  <c r="T141"/>
  <c r="S141"/>
  <c r="R141"/>
  <c r="Q141"/>
  <c r="P141"/>
  <c r="O141"/>
  <c r="N141"/>
  <c r="U140"/>
  <c r="T140"/>
  <c r="S140"/>
  <c r="R140"/>
  <c r="Q140"/>
  <c r="P140"/>
  <c r="O140"/>
  <c r="N140"/>
  <c r="U139"/>
  <c r="T139"/>
  <c r="S139"/>
  <c r="R139"/>
  <c r="Q139"/>
  <c r="P139"/>
  <c r="O139"/>
  <c r="N139"/>
  <c r="U138"/>
  <c r="T138"/>
  <c r="S138"/>
  <c r="R138"/>
  <c r="Q138"/>
  <c r="P138"/>
  <c r="O138"/>
  <c r="N138"/>
  <c r="U137"/>
  <c r="T137"/>
  <c r="S137"/>
  <c r="R137"/>
  <c r="Q137"/>
  <c r="P137"/>
  <c r="O137"/>
  <c r="N137"/>
  <c r="U136"/>
  <c r="T136"/>
  <c r="S136"/>
  <c r="R136"/>
  <c r="Q136"/>
  <c r="P136"/>
  <c r="O136"/>
  <c r="N136"/>
  <c r="U135"/>
  <c r="T135"/>
  <c r="S135"/>
  <c r="R135"/>
  <c r="Q135"/>
  <c r="P135"/>
  <c r="O135"/>
  <c r="N135"/>
  <c r="U134"/>
  <c r="T134"/>
  <c r="S134"/>
  <c r="R134"/>
  <c r="Q134"/>
  <c r="P134"/>
  <c r="O134"/>
  <c r="N134"/>
  <c r="U133"/>
  <c r="T133"/>
  <c r="S133"/>
  <c r="R133"/>
  <c r="Q133"/>
  <c r="P133"/>
  <c r="O133"/>
  <c r="N133"/>
  <c r="U132"/>
  <c r="T132"/>
  <c r="S132"/>
  <c r="R132"/>
  <c r="Q132"/>
  <c r="P132"/>
  <c r="O132"/>
  <c r="N132"/>
  <c r="U131"/>
  <c r="T131"/>
  <c r="S131"/>
  <c r="R131"/>
  <c r="Q131"/>
  <c r="P131"/>
  <c r="O131"/>
  <c r="N131"/>
  <c r="U130"/>
  <c r="T130"/>
  <c r="S130"/>
  <c r="R130"/>
  <c r="Q130"/>
  <c r="P130"/>
  <c r="O130"/>
  <c r="N130"/>
  <c r="U129"/>
  <c r="T129"/>
  <c r="S129"/>
  <c r="R129"/>
  <c r="Q129"/>
  <c r="P129"/>
  <c r="O129"/>
  <c r="N129"/>
  <c r="U128"/>
  <c r="T128"/>
  <c r="S128"/>
  <c r="R128"/>
  <c r="Q128"/>
  <c r="P128"/>
  <c r="O128"/>
  <c r="N128"/>
  <c r="U127"/>
  <c r="T127"/>
  <c r="S127"/>
  <c r="R127"/>
  <c r="Q127"/>
  <c r="P127"/>
  <c r="O127"/>
  <c r="N127"/>
  <c r="U126"/>
  <c r="T126"/>
  <c r="S126"/>
  <c r="R126"/>
  <c r="Q126"/>
  <c r="P126"/>
  <c r="O126"/>
  <c r="N126"/>
  <c r="U125"/>
  <c r="T125"/>
  <c r="S125"/>
  <c r="R125"/>
  <c r="Q125"/>
  <c r="P125"/>
  <c r="O125"/>
  <c r="N125"/>
  <c r="U124"/>
  <c r="T124"/>
  <c r="S124"/>
  <c r="R124"/>
  <c r="Q124"/>
  <c r="P124"/>
  <c r="O124"/>
  <c r="N124"/>
  <c r="U123"/>
  <c r="T123"/>
  <c r="S123"/>
  <c r="R123"/>
  <c r="Q123"/>
  <c r="P123"/>
  <c r="O123"/>
  <c r="N123"/>
  <c r="U122"/>
  <c r="T122"/>
  <c r="S122"/>
  <c r="R122"/>
  <c r="Q122"/>
  <c r="P122"/>
  <c r="O122"/>
  <c r="N122"/>
  <c r="U121"/>
  <c r="T121"/>
  <c r="S121"/>
  <c r="R121"/>
  <c r="Q121"/>
  <c r="P121"/>
  <c r="O121"/>
  <c r="N121"/>
  <c r="U120"/>
  <c r="T120"/>
  <c r="S120"/>
  <c r="R120"/>
  <c r="Q120"/>
  <c r="P120"/>
  <c r="O120"/>
  <c r="N120"/>
  <c r="U119"/>
  <c r="T119"/>
  <c r="S119"/>
  <c r="R119"/>
  <c r="Q119"/>
  <c r="P119"/>
  <c r="O119"/>
  <c r="N119"/>
  <c r="U118"/>
  <c r="T118"/>
  <c r="S118"/>
  <c r="R118"/>
  <c r="Q118"/>
  <c r="P118"/>
  <c r="O118"/>
  <c r="N118"/>
  <c r="U117"/>
  <c r="T117"/>
  <c r="S117"/>
  <c r="R117"/>
  <c r="Q117"/>
  <c r="P117"/>
  <c r="O117"/>
  <c r="N117"/>
  <c r="U116"/>
  <c r="T116"/>
  <c r="S116"/>
  <c r="R116"/>
  <c r="Q116"/>
  <c r="P116"/>
  <c r="O116"/>
  <c r="N116"/>
  <c r="U115"/>
  <c r="T115"/>
  <c r="S115"/>
  <c r="R115"/>
  <c r="Q115"/>
  <c r="P115"/>
  <c r="O115"/>
  <c r="N115"/>
  <c r="U114"/>
  <c r="T114"/>
  <c r="S114"/>
  <c r="R114"/>
  <c r="Q114"/>
  <c r="P114"/>
  <c r="O114"/>
  <c r="N114"/>
  <c r="U113"/>
  <c r="T113"/>
  <c r="S113"/>
  <c r="R113"/>
  <c r="Q113"/>
  <c r="P113"/>
  <c r="O113"/>
  <c r="N113"/>
  <c r="U112"/>
  <c r="T112"/>
  <c r="S112"/>
  <c r="R112"/>
  <c r="Q112"/>
  <c r="P112"/>
  <c r="O112"/>
  <c r="N112"/>
  <c r="U111"/>
  <c r="T111"/>
  <c r="S111"/>
  <c r="R111"/>
  <c r="Q111"/>
  <c r="P111"/>
  <c r="O111"/>
  <c r="N111"/>
  <c r="U110"/>
  <c r="T110"/>
  <c r="S110"/>
  <c r="R110"/>
  <c r="Q110"/>
  <c r="P110"/>
  <c r="O110"/>
  <c r="N110"/>
  <c r="U109"/>
  <c r="T109"/>
  <c r="S109"/>
  <c r="R109"/>
  <c r="Q109"/>
  <c r="P109"/>
  <c r="O109"/>
  <c r="N109"/>
  <c r="U108"/>
  <c r="T108"/>
  <c r="S108"/>
  <c r="R108"/>
  <c r="Q108"/>
  <c r="P108"/>
  <c r="O108"/>
  <c r="N108"/>
  <c r="U107"/>
  <c r="T107"/>
  <c r="S107"/>
  <c r="R107"/>
  <c r="Q107"/>
  <c r="P107"/>
  <c r="O107"/>
  <c r="N107"/>
  <c r="U106"/>
  <c r="T106"/>
  <c r="S106"/>
  <c r="R106"/>
  <c r="Q106"/>
  <c r="P106"/>
  <c r="O106"/>
  <c r="N106"/>
  <c r="U105"/>
  <c r="T105"/>
  <c r="S105"/>
  <c r="R105"/>
  <c r="Q105"/>
  <c r="P105"/>
  <c r="O105"/>
  <c r="N105"/>
  <c r="U104"/>
  <c r="T104"/>
  <c r="S104"/>
  <c r="R104"/>
  <c r="Q104"/>
  <c r="P104"/>
  <c r="O104"/>
  <c r="N104"/>
  <c r="U103"/>
  <c r="T103"/>
  <c r="S103"/>
  <c r="R103"/>
  <c r="Q103"/>
  <c r="P103"/>
  <c r="O103"/>
  <c r="N103"/>
  <c r="U102"/>
  <c r="T102"/>
  <c r="S102"/>
  <c r="R102"/>
  <c r="Q102"/>
  <c r="P102"/>
  <c r="O102"/>
  <c r="N102"/>
  <c r="U101"/>
  <c r="T101"/>
  <c r="S101"/>
  <c r="R101"/>
  <c r="Q101"/>
  <c r="P101"/>
  <c r="O101"/>
  <c r="N101"/>
  <c r="U100"/>
  <c r="T100"/>
  <c r="S100"/>
  <c r="R100"/>
  <c r="Q100"/>
  <c r="P100"/>
  <c r="O100"/>
  <c r="N100"/>
  <c r="U99"/>
  <c r="T99"/>
  <c r="S99"/>
  <c r="R99"/>
  <c r="Q99"/>
  <c r="P99"/>
  <c r="O99"/>
  <c r="N99"/>
  <c r="U98"/>
  <c r="T98"/>
  <c r="S98"/>
  <c r="R98"/>
  <c r="Q98"/>
  <c r="P98"/>
  <c r="O98"/>
  <c r="N98"/>
  <c r="U97"/>
  <c r="T97"/>
  <c r="S97"/>
  <c r="R97"/>
  <c r="Q97"/>
  <c r="P97"/>
  <c r="O97"/>
  <c r="N97"/>
  <c r="U96"/>
  <c r="T96"/>
  <c r="S96"/>
  <c r="R96"/>
  <c r="Q96"/>
  <c r="P96"/>
  <c r="O96"/>
  <c r="N96"/>
  <c r="U95"/>
  <c r="T95"/>
  <c r="S95"/>
  <c r="R95"/>
  <c r="Q95"/>
  <c r="P95"/>
  <c r="O95"/>
  <c r="N95"/>
  <c r="U94"/>
  <c r="T94"/>
  <c r="S94"/>
  <c r="R94"/>
  <c r="Q94"/>
  <c r="P94"/>
  <c r="O94"/>
  <c r="N94"/>
  <c r="U93"/>
  <c r="T93"/>
  <c r="S93"/>
  <c r="R93"/>
  <c r="Q93"/>
  <c r="P93"/>
  <c r="O93"/>
  <c r="N93"/>
  <c r="U92"/>
  <c r="T92"/>
  <c r="S92"/>
  <c r="R92"/>
  <c r="Q92"/>
  <c r="P92"/>
  <c r="O92"/>
  <c r="N92"/>
  <c r="U91"/>
  <c r="T91"/>
  <c r="S91"/>
  <c r="R91"/>
  <c r="Q91"/>
  <c r="P91"/>
  <c r="O91"/>
  <c r="N91"/>
  <c r="U90"/>
  <c r="T90"/>
  <c r="S90"/>
  <c r="R90"/>
  <c r="Q90"/>
  <c r="P90"/>
  <c r="O90"/>
  <c r="N90"/>
  <c r="U89"/>
  <c r="T89"/>
  <c r="S89"/>
  <c r="R89"/>
  <c r="Q89"/>
  <c r="P89"/>
  <c r="O89"/>
  <c r="N89"/>
  <c r="U88"/>
  <c r="T88"/>
  <c r="S88"/>
  <c r="R88"/>
  <c r="Q88"/>
  <c r="P88"/>
  <c r="O88"/>
  <c r="N88"/>
  <c r="U87"/>
  <c r="T87"/>
  <c r="S87"/>
  <c r="R87"/>
  <c r="Q87"/>
  <c r="P87"/>
  <c r="O87"/>
  <c r="N87"/>
  <c r="U86"/>
  <c r="T86"/>
  <c r="S86"/>
  <c r="R86"/>
  <c r="Q86"/>
  <c r="P86"/>
  <c r="O86"/>
  <c r="N86"/>
  <c r="U85"/>
  <c r="T85"/>
  <c r="S85"/>
  <c r="R85"/>
  <c r="Q85"/>
  <c r="P85"/>
  <c r="O85"/>
  <c r="N85"/>
  <c r="U84"/>
  <c r="T84"/>
  <c r="S84"/>
  <c r="R84"/>
  <c r="Q84"/>
  <c r="P84"/>
  <c r="O84"/>
  <c r="N84"/>
  <c r="U83"/>
  <c r="T83"/>
  <c r="S83"/>
  <c r="R83"/>
  <c r="Q83"/>
  <c r="P83"/>
  <c r="O83"/>
  <c r="N83"/>
  <c r="U82"/>
  <c r="T82"/>
  <c r="S82"/>
  <c r="R82"/>
  <c r="Q82"/>
  <c r="P82"/>
  <c r="O82"/>
  <c r="N82"/>
  <c r="U81"/>
  <c r="T81"/>
  <c r="S81"/>
  <c r="R81"/>
  <c r="Q81"/>
  <c r="P81"/>
  <c r="O81"/>
  <c r="N81"/>
  <c r="U80"/>
  <c r="T80"/>
  <c r="S80"/>
  <c r="R80"/>
  <c r="Q80"/>
  <c r="P80"/>
  <c r="O80"/>
  <c r="N80"/>
  <c r="U79"/>
  <c r="T79"/>
  <c r="S79"/>
  <c r="R79"/>
  <c r="Q79"/>
  <c r="P79"/>
  <c r="O79"/>
  <c r="N79"/>
  <c r="U78"/>
  <c r="T78"/>
  <c r="S78"/>
  <c r="R78"/>
  <c r="Q78"/>
  <c r="P78"/>
  <c r="O78"/>
  <c r="N78"/>
  <c r="U77"/>
  <c r="T77"/>
  <c r="S77"/>
  <c r="R77"/>
  <c r="Q77"/>
  <c r="P77"/>
  <c r="O77"/>
  <c r="N77"/>
  <c r="U76"/>
  <c r="T76"/>
  <c r="S76"/>
  <c r="R76"/>
  <c r="Q76"/>
  <c r="P76"/>
  <c r="O76"/>
  <c r="N76"/>
  <c r="U75"/>
  <c r="T75"/>
  <c r="S75"/>
  <c r="R75"/>
  <c r="Q75"/>
  <c r="P75"/>
  <c r="O75"/>
  <c r="N75"/>
  <c r="U74"/>
  <c r="T74"/>
  <c r="S74"/>
  <c r="R74"/>
  <c r="Q74"/>
  <c r="P74"/>
  <c r="O74"/>
  <c r="N74"/>
  <c r="U73"/>
  <c r="T73"/>
  <c r="S73"/>
  <c r="R73"/>
  <c r="Q73"/>
  <c r="P73"/>
  <c r="O73"/>
  <c r="N73"/>
  <c r="U72"/>
  <c r="T72"/>
  <c r="S72"/>
  <c r="R72"/>
  <c r="Q72"/>
  <c r="P72"/>
  <c r="O72"/>
  <c r="N72"/>
  <c r="U71"/>
  <c r="T71"/>
  <c r="S71"/>
  <c r="R71"/>
  <c r="Q71"/>
  <c r="P71"/>
  <c r="O71"/>
  <c r="N71"/>
  <c r="U70"/>
  <c r="T70"/>
  <c r="S70"/>
  <c r="R70"/>
  <c r="Q70"/>
  <c r="P70"/>
  <c r="O70"/>
  <c r="N70"/>
  <c r="U69"/>
  <c r="T69"/>
  <c r="S69"/>
  <c r="R69"/>
  <c r="Q69"/>
  <c r="P69"/>
  <c r="O69"/>
  <c r="N69"/>
  <c r="U68"/>
  <c r="T68"/>
  <c r="S68"/>
  <c r="R68"/>
  <c r="Q68"/>
  <c r="P68"/>
  <c r="O68"/>
  <c r="N68"/>
  <c r="U67"/>
  <c r="T67"/>
  <c r="S67"/>
  <c r="R67"/>
  <c r="Q67"/>
  <c r="P67"/>
  <c r="O67"/>
  <c r="N67"/>
  <c r="U66"/>
  <c r="T66"/>
  <c r="S66"/>
  <c r="R66"/>
  <c r="Q66"/>
  <c r="P66"/>
  <c r="O66"/>
  <c r="N66"/>
  <c r="U65"/>
  <c r="T65"/>
  <c r="S65"/>
  <c r="R65"/>
  <c r="Q65"/>
  <c r="P65"/>
  <c r="O65"/>
  <c r="N65"/>
  <c r="U64"/>
  <c r="T64"/>
  <c r="S64"/>
  <c r="R64"/>
  <c r="Q64"/>
  <c r="P64"/>
  <c r="O64"/>
  <c r="N64"/>
  <c r="U63"/>
  <c r="T63"/>
  <c r="S63"/>
  <c r="R63"/>
  <c r="Q63"/>
  <c r="P63"/>
  <c r="O63"/>
  <c r="N63"/>
  <c r="U62"/>
  <c r="T62"/>
  <c r="S62"/>
  <c r="R62"/>
  <c r="Q62"/>
  <c r="P62"/>
  <c r="O62"/>
  <c r="N62"/>
  <c r="U61"/>
  <c r="T61"/>
  <c r="S61"/>
  <c r="R61"/>
  <c r="Q61"/>
  <c r="P61"/>
  <c r="O61"/>
  <c r="N61"/>
  <c r="U60"/>
  <c r="T60"/>
  <c r="S60"/>
  <c r="R60"/>
  <c r="Q60"/>
  <c r="P60"/>
  <c r="O60"/>
  <c r="N60"/>
  <c r="U59"/>
  <c r="T59"/>
  <c r="S59"/>
  <c r="R59"/>
  <c r="Q59"/>
  <c r="P59"/>
  <c r="O59"/>
  <c r="N59"/>
  <c r="U58"/>
  <c r="T58"/>
  <c r="S58"/>
  <c r="R58"/>
  <c r="Q58"/>
  <c r="P58"/>
  <c r="O58"/>
  <c r="N58"/>
  <c r="U57"/>
  <c r="T57"/>
  <c r="S57"/>
  <c r="R57"/>
  <c r="Q57"/>
  <c r="P57"/>
  <c r="O57"/>
  <c r="N57"/>
  <c r="U56"/>
  <c r="T56"/>
  <c r="S56"/>
  <c r="R56"/>
  <c r="Q56"/>
  <c r="P56"/>
  <c r="O56"/>
  <c r="N56"/>
  <c r="U55"/>
  <c r="T55"/>
  <c r="S55"/>
  <c r="R55"/>
  <c r="Q55"/>
  <c r="P55"/>
  <c r="O55"/>
  <c r="N55"/>
  <c r="U54"/>
  <c r="T54"/>
  <c r="S54"/>
  <c r="R54"/>
  <c r="Q54"/>
  <c r="P54"/>
  <c r="O54"/>
  <c r="N54"/>
  <c r="U53"/>
  <c r="T53"/>
  <c r="S53"/>
  <c r="R53"/>
  <c r="Q53"/>
  <c r="P53"/>
  <c r="O53"/>
  <c r="N53"/>
  <c r="U52"/>
  <c r="T52"/>
  <c r="S52"/>
  <c r="R52"/>
  <c r="Q52"/>
  <c r="P52"/>
  <c r="O52"/>
  <c r="N52"/>
  <c r="U51"/>
  <c r="T51"/>
  <c r="S51"/>
  <c r="R51"/>
  <c r="Q51"/>
  <c r="P51"/>
  <c r="O51"/>
  <c r="N51"/>
  <c r="U50"/>
  <c r="T50"/>
  <c r="S50"/>
  <c r="R50"/>
  <c r="Q50"/>
  <c r="P50"/>
  <c r="O50"/>
  <c r="N50"/>
  <c r="U49"/>
  <c r="T49"/>
  <c r="S49"/>
  <c r="R49"/>
  <c r="Q49"/>
  <c r="P49"/>
  <c r="O49"/>
  <c r="N49"/>
  <c r="U48"/>
  <c r="T48"/>
  <c r="S48"/>
  <c r="R48"/>
  <c r="Q48"/>
  <c r="P48"/>
  <c r="O48"/>
  <c r="N48"/>
  <c r="U47"/>
  <c r="T47"/>
  <c r="S47"/>
  <c r="R47"/>
  <c r="Q47"/>
  <c r="P47"/>
  <c r="O47"/>
  <c r="N47"/>
  <c r="U46"/>
  <c r="T46"/>
  <c r="S46"/>
  <c r="R46"/>
  <c r="Q46"/>
  <c r="P46"/>
  <c r="O46"/>
  <c r="N46"/>
  <c r="U45"/>
  <c r="T45"/>
  <c r="S45"/>
  <c r="R45"/>
  <c r="Q45"/>
  <c r="P45"/>
  <c r="O45"/>
  <c r="N45"/>
  <c r="U44"/>
  <c r="T44"/>
  <c r="S44"/>
  <c r="R44"/>
  <c r="Q44"/>
  <c r="P44"/>
  <c r="O44"/>
  <c r="N44"/>
  <c r="U43"/>
  <c r="T43"/>
  <c r="S43"/>
  <c r="R43"/>
  <c r="Q43"/>
  <c r="P43"/>
  <c r="O43"/>
  <c r="N43"/>
  <c r="U42"/>
  <c r="T42"/>
  <c r="S42"/>
  <c r="R42"/>
  <c r="Q42"/>
  <c r="P42"/>
  <c r="O42"/>
  <c r="N42"/>
  <c r="U41"/>
  <c r="T41"/>
  <c r="S41"/>
  <c r="R41"/>
  <c r="Q41"/>
  <c r="P41"/>
  <c r="O41"/>
  <c r="N41"/>
  <c r="U40"/>
  <c r="T40"/>
  <c r="S40"/>
  <c r="R40"/>
  <c r="Q40"/>
  <c r="P40"/>
  <c r="O40"/>
  <c r="N40"/>
  <c r="U39"/>
  <c r="T39"/>
  <c r="S39"/>
  <c r="R39"/>
  <c r="Q39"/>
  <c r="P39"/>
  <c r="O39"/>
  <c r="N39"/>
  <c r="U38"/>
  <c r="T38"/>
  <c r="S38"/>
  <c r="R38"/>
  <c r="Q38"/>
  <c r="P38"/>
  <c r="O38"/>
  <c r="N38"/>
  <c r="U37"/>
  <c r="T37"/>
  <c r="S37"/>
  <c r="R37"/>
  <c r="Q37"/>
  <c r="P37"/>
  <c r="O37"/>
  <c r="N37"/>
  <c r="U36"/>
  <c r="T36"/>
  <c r="S36"/>
  <c r="R36"/>
  <c r="Q36"/>
  <c r="P36"/>
  <c r="O36"/>
  <c r="N36"/>
  <c r="U35"/>
  <c r="T35"/>
  <c r="S35"/>
  <c r="R35"/>
  <c r="Q35"/>
  <c r="P35"/>
  <c r="O35"/>
  <c r="N35"/>
  <c r="U34"/>
  <c r="T34"/>
  <c r="S34"/>
  <c r="R34"/>
  <c r="Q34"/>
  <c r="P34"/>
  <c r="O34"/>
  <c r="N34"/>
  <c r="U33"/>
  <c r="T33"/>
  <c r="S33"/>
  <c r="R33"/>
  <c r="Q33"/>
  <c r="P33"/>
  <c r="O33"/>
  <c r="N33"/>
  <c r="U32"/>
  <c r="T32"/>
  <c r="S32"/>
  <c r="R32"/>
  <c r="Q32"/>
  <c r="P32"/>
  <c r="O32"/>
  <c r="N32"/>
  <c r="U31"/>
  <c r="T31"/>
  <c r="S31"/>
  <c r="R31"/>
  <c r="Q31"/>
  <c r="P31"/>
  <c r="O31"/>
  <c r="N31"/>
  <c r="U30"/>
  <c r="T30"/>
  <c r="S30"/>
  <c r="R30"/>
  <c r="Q30"/>
  <c r="P30"/>
  <c r="O30"/>
  <c r="N30"/>
  <c r="U29"/>
  <c r="T29"/>
  <c r="S29"/>
  <c r="R29"/>
  <c r="Q29"/>
  <c r="P29"/>
  <c r="O29"/>
  <c r="N29"/>
  <c r="U28"/>
  <c r="T28"/>
  <c r="S28"/>
  <c r="R28"/>
  <c r="Q28"/>
  <c r="P28"/>
  <c r="O28"/>
  <c r="N28"/>
  <c r="U27"/>
  <c r="T27"/>
  <c r="S27"/>
  <c r="R27"/>
  <c r="Q27"/>
  <c r="P27"/>
  <c r="O27"/>
  <c r="N27"/>
  <c r="U26"/>
  <c r="T26"/>
  <c r="S26"/>
  <c r="R26"/>
  <c r="Q26"/>
  <c r="P26"/>
  <c r="O26"/>
  <c r="N26"/>
  <c r="U25"/>
  <c r="T25"/>
  <c r="S25"/>
  <c r="R25"/>
  <c r="Q25"/>
  <c r="P25"/>
  <c r="O25"/>
  <c r="N25"/>
  <c r="U24"/>
  <c r="T24"/>
  <c r="S24"/>
  <c r="R24"/>
  <c r="Q24"/>
  <c r="P24"/>
  <c r="O24"/>
  <c r="N24"/>
  <c r="U23"/>
  <c r="T23"/>
  <c r="S23"/>
  <c r="R23"/>
  <c r="Q23"/>
  <c r="P23"/>
  <c r="O23"/>
  <c r="N23"/>
  <c r="U22"/>
  <c r="T22"/>
  <c r="S22"/>
  <c r="R22"/>
  <c r="Q22"/>
  <c r="P22"/>
  <c r="O22"/>
  <c r="N22"/>
  <c r="U21"/>
  <c r="T21"/>
  <c r="S21"/>
  <c r="R21"/>
  <c r="Q21"/>
  <c r="P21"/>
  <c r="O21"/>
  <c r="N21"/>
  <c r="U20"/>
  <c r="T20"/>
  <c r="S20"/>
  <c r="R20"/>
  <c r="Q20"/>
  <c r="P20"/>
  <c r="O20"/>
  <c r="N20"/>
  <c r="U19"/>
  <c r="T19"/>
  <c r="S19"/>
  <c r="R19"/>
  <c r="Q19"/>
  <c r="P19"/>
  <c r="O19"/>
  <c r="N19"/>
  <c r="U18"/>
  <c r="T18"/>
  <c r="S18"/>
  <c r="R18"/>
  <c r="Q18"/>
  <c r="P18"/>
  <c r="O18"/>
  <c r="N18"/>
  <c r="U17"/>
  <c r="T17"/>
  <c r="S17"/>
  <c r="R17"/>
  <c r="Q17"/>
  <c r="P17"/>
  <c r="O17"/>
  <c r="N17"/>
  <c r="U16"/>
  <c r="T16"/>
  <c r="S16"/>
  <c r="R16"/>
  <c r="Q16"/>
  <c r="P16"/>
  <c r="O16"/>
  <c r="N16"/>
  <c r="U15"/>
  <c r="T15"/>
  <c r="S15"/>
  <c r="R15"/>
  <c r="Q15"/>
  <c r="P15"/>
  <c r="O15"/>
  <c r="N15"/>
  <c r="U14"/>
  <c r="T14"/>
  <c r="S14"/>
  <c r="R14"/>
  <c r="Q14"/>
  <c r="P14"/>
  <c r="O14"/>
  <c r="N14"/>
  <c r="U13"/>
  <c r="T13"/>
  <c r="S13"/>
  <c r="R13"/>
  <c r="Q13"/>
  <c r="P13"/>
  <c r="O13"/>
  <c r="N13"/>
  <c r="U12"/>
  <c r="T12"/>
  <c r="S12"/>
  <c r="R12"/>
  <c r="Q12"/>
  <c r="P12"/>
  <c r="O12"/>
  <c r="N12"/>
  <c r="U11"/>
  <c r="T11"/>
  <c r="S11"/>
  <c r="R11"/>
  <c r="Q11"/>
  <c r="P11"/>
  <c r="O11"/>
  <c r="N11"/>
  <c r="U10"/>
  <c r="T10"/>
  <c r="S10"/>
  <c r="R10"/>
  <c r="Q10"/>
  <c r="P10"/>
  <c r="O10"/>
  <c r="N10"/>
  <c r="U9"/>
  <c r="T9"/>
  <c r="S9"/>
  <c r="R9"/>
  <c r="Q9"/>
  <c r="P9"/>
  <c r="O9"/>
  <c r="N9"/>
  <c r="U8"/>
  <c r="T8"/>
  <c r="S8"/>
  <c r="R8"/>
  <c r="Q8"/>
  <c r="P8"/>
  <c r="O8"/>
  <c r="N8"/>
  <c r="U7"/>
  <c r="T7"/>
  <c r="S7"/>
  <c r="R7"/>
  <c r="Q7"/>
  <c r="P7"/>
  <c r="O7"/>
  <c r="N7"/>
  <c r="U6"/>
  <c r="T6"/>
  <c r="S6"/>
  <c r="R6"/>
  <c r="Q6"/>
  <c r="P6"/>
  <c r="O6"/>
  <c r="N6"/>
  <c r="U5"/>
  <c r="T5"/>
  <c r="S5"/>
  <c r="R5"/>
  <c r="Q5"/>
  <c r="P5"/>
  <c r="O5"/>
  <c r="N5"/>
  <c r="U4"/>
  <c r="T4"/>
  <c r="S4"/>
  <c r="R4"/>
  <c r="Q4"/>
  <c r="P4"/>
  <c r="O4"/>
  <c r="N4"/>
  <c r="U3"/>
  <c r="T3"/>
  <c r="S3"/>
  <c r="R3"/>
  <c r="Q3"/>
  <c r="P3"/>
  <c r="O3"/>
  <c r="N3"/>
  <c r="U2"/>
  <c r="U147" s="1"/>
  <c r="U148" s="1"/>
  <c r="T2"/>
  <c r="T147" s="1"/>
  <c r="T148" s="1"/>
  <c r="S2"/>
  <c r="S147" s="1"/>
  <c r="S148" s="1"/>
  <c r="R2"/>
  <c r="R147" s="1"/>
  <c r="R148" s="1"/>
  <c r="Q2"/>
  <c r="Q147" s="1"/>
  <c r="Q148" s="1"/>
  <c r="P2"/>
  <c r="P147" s="1"/>
  <c r="P148" s="1"/>
  <c r="O2"/>
  <c r="O147" s="1"/>
  <c r="O148" s="1"/>
  <c r="N2"/>
  <c r="N147" s="1"/>
  <c r="N148" s="1"/>
  <c r="G96" i="1"/>
  <c r="F96"/>
  <c r="E96"/>
  <c r="H96" s="1"/>
  <c r="G95"/>
  <c r="F95"/>
  <c r="E95"/>
  <c r="H95" s="1"/>
  <c r="G94"/>
  <c r="F94"/>
  <c r="E94"/>
  <c r="H94" s="1"/>
  <c r="G93"/>
  <c r="F93"/>
  <c r="E93"/>
  <c r="H93" s="1"/>
  <c r="G92"/>
  <c r="F92"/>
  <c r="E92"/>
  <c r="H92" s="1"/>
  <c r="G91"/>
  <c r="F91"/>
  <c r="E91"/>
  <c r="H91" s="1"/>
  <c r="G90"/>
  <c r="F90"/>
  <c r="E90"/>
  <c r="H90" s="1"/>
  <c r="G89"/>
  <c r="F89"/>
  <c r="E89"/>
  <c r="H89" s="1"/>
  <c r="G88"/>
  <c r="F88"/>
  <c r="E88"/>
  <c r="H88" s="1"/>
  <c r="G87"/>
  <c r="F87"/>
  <c r="E87"/>
  <c r="H87" s="1"/>
  <c r="G86"/>
  <c r="F86"/>
  <c r="E86"/>
  <c r="H86" s="1"/>
  <c r="G85"/>
  <c r="F85"/>
  <c r="E85"/>
  <c r="H85" s="1"/>
  <c r="G84"/>
  <c r="F84"/>
  <c r="E84"/>
  <c r="H84" s="1"/>
  <c r="G83"/>
  <c r="F83"/>
  <c r="E83"/>
  <c r="H83" s="1"/>
  <c r="G82"/>
  <c r="F82"/>
  <c r="E82"/>
  <c r="H82" s="1"/>
  <c r="G81"/>
  <c r="F81"/>
  <c r="E81"/>
  <c r="H81" s="1"/>
  <c r="G80"/>
  <c r="F80"/>
  <c r="E80"/>
  <c r="H80" s="1"/>
  <c r="G79"/>
  <c r="F79"/>
  <c r="E79"/>
  <c r="H79" s="1"/>
  <c r="G78"/>
  <c r="F78"/>
  <c r="E78"/>
  <c r="H78" s="1"/>
  <c r="G77"/>
  <c r="F77"/>
  <c r="E77"/>
  <c r="H77" s="1"/>
  <c r="G76"/>
  <c r="F76"/>
  <c r="E76"/>
  <c r="H76" s="1"/>
  <c r="G75"/>
  <c r="F75"/>
  <c r="E75"/>
  <c r="H75" s="1"/>
  <c r="G74"/>
  <c r="F74"/>
  <c r="E74"/>
  <c r="H74" s="1"/>
  <c r="G73"/>
  <c r="F73"/>
  <c r="E73"/>
  <c r="H73" s="1"/>
  <c r="G72"/>
  <c r="F72"/>
  <c r="E72"/>
  <c r="H72" s="1"/>
  <c r="G71"/>
  <c r="F71"/>
  <c r="E71"/>
  <c r="H71" s="1"/>
  <c r="G70"/>
  <c r="F70"/>
  <c r="E70"/>
  <c r="H70" s="1"/>
  <c r="G69"/>
  <c r="F69"/>
  <c r="E69"/>
  <c r="H69" s="1"/>
  <c r="G68"/>
  <c r="F68"/>
  <c r="E68"/>
  <c r="H68" s="1"/>
  <c r="G67"/>
  <c r="F67"/>
  <c r="E67"/>
  <c r="H67" s="1"/>
  <c r="G66"/>
  <c r="F66"/>
  <c r="E66"/>
  <c r="H66" s="1"/>
  <c r="G65"/>
  <c r="F65"/>
  <c r="E65"/>
  <c r="H65" s="1"/>
  <c r="G64"/>
  <c r="F64"/>
  <c r="E64"/>
  <c r="H64" s="1"/>
  <c r="G63"/>
  <c r="F63"/>
  <c r="E63"/>
  <c r="H63" s="1"/>
  <c r="G62"/>
  <c r="F62"/>
  <c r="E62"/>
  <c r="H62" s="1"/>
  <c r="G61"/>
  <c r="F61"/>
  <c r="E61"/>
  <c r="H61" s="1"/>
  <c r="G60"/>
  <c r="F60"/>
  <c r="E60"/>
  <c r="H60" s="1"/>
  <c r="G59"/>
  <c r="F59"/>
  <c r="E59"/>
  <c r="H59" s="1"/>
  <c r="G58"/>
  <c r="F58"/>
  <c r="E58"/>
  <c r="H58" s="1"/>
  <c r="G57"/>
  <c r="F57"/>
  <c r="E57"/>
  <c r="H57" s="1"/>
  <c r="G56"/>
  <c r="F56"/>
  <c r="E56"/>
  <c r="H56" s="1"/>
  <c r="G55"/>
  <c r="F55"/>
  <c r="E55"/>
  <c r="H55" s="1"/>
  <c r="G54"/>
  <c r="F54"/>
  <c r="E54"/>
  <c r="H54" s="1"/>
  <c r="G53"/>
  <c r="F53"/>
  <c r="E53"/>
  <c r="H53" s="1"/>
  <c r="G52"/>
  <c r="F52"/>
  <c r="E52"/>
  <c r="H52" s="1"/>
  <c r="G51"/>
  <c r="F51"/>
  <c r="E51"/>
  <c r="H51" s="1"/>
  <c r="G50"/>
  <c r="F50"/>
  <c r="E50"/>
  <c r="H50" s="1"/>
  <c r="G49"/>
  <c r="F49"/>
  <c r="E49"/>
  <c r="H49" s="1"/>
  <c r="G48"/>
  <c r="F48"/>
  <c r="E48"/>
  <c r="H48" s="1"/>
  <c r="G47"/>
  <c r="F47"/>
  <c r="E47"/>
  <c r="H47" s="1"/>
  <c r="G46"/>
  <c r="F46"/>
  <c r="E46"/>
  <c r="H46" s="1"/>
  <c r="G45"/>
  <c r="F45"/>
  <c r="E45"/>
  <c r="H45" s="1"/>
  <c r="G44"/>
  <c r="F44"/>
  <c r="E44"/>
  <c r="H44" s="1"/>
  <c r="G43"/>
  <c r="F43"/>
  <c r="E43"/>
  <c r="H43" s="1"/>
  <c r="G42"/>
  <c r="F42"/>
  <c r="E42"/>
  <c r="H42" s="1"/>
  <c r="G41"/>
  <c r="F41"/>
  <c r="E41"/>
  <c r="H41" s="1"/>
  <c r="G40"/>
  <c r="F40"/>
  <c r="E40"/>
  <c r="H40" s="1"/>
  <c r="G39"/>
  <c r="F39"/>
  <c r="E39"/>
  <c r="H39" s="1"/>
  <c r="G38"/>
  <c r="F38"/>
  <c r="E38"/>
  <c r="H38" s="1"/>
  <c r="G37"/>
  <c r="F37"/>
  <c r="E37"/>
  <c r="H37" s="1"/>
  <c r="G36"/>
  <c r="F36"/>
  <c r="E36"/>
  <c r="H36" s="1"/>
  <c r="G35"/>
  <c r="F35"/>
  <c r="E35"/>
  <c r="H35" s="1"/>
  <c r="G34"/>
  <c r="F34"/>
  <c r="E34"/>
  <c r="H34" s="1"/>
  <c r="G33"/>
  <c r="F33"/>
  <c r="E33"/>
  <c r="H33" s="1"/>
  <c r="G32"/>
  <c r="F32"/>
  <c r="E32"/>
  <c r="H32" s="1"/>
  <c r="G31"/>
  <c r="F31"/>
  <c r="E31"/>
  <c r="H31" s="1"/>
  <c r="G30"/>
  <c r="F30"/>
  <c r="E30"/>
  <c r="H30" s="1"/>
  <c r="G29"/>
  <c r="F29"/>
  <c r="E29"/>
  <c r="H29" s="1"/>
  <c r="G28"/>
  <c r="F28"/>
  <c r="E28"/>
  <c r="H28" s="1"/>
  <c r="G27"/>
  <c r="F27"/>
  <c r="E27"/>
  <c r="H27" s="1"/>
  <c r="G26"/>
  <c r="F26"/>
  <c r="E26"/>
  <c r="H26" s="1"/>
  <c r="G25"/>
  <c r="F25"/>
  <c r="E25"/>
  <c r="H25" s="1"/>
  <c r="G24"/>
  <c r="F24"/>
  <c r="E24"/>
  <c r="H24" s="1"/>
  <c r="G23"/>
  <c r="F23"/>
  <c r="E23"/>
  <c r="H23" s="1"/>
  <c r="G22"/>
  <c r="F22"/>
  <c r="E22"/>
  <c r="H22" s="1"/>
  <c r="G21"/>
  <c r="F21"/>
  <c r="E21"/>
  <c r="H21" s="1"/>
  <c r="G20"/>
  <c r="F20"/>
  <c r="E20"/>
  <c r="H20" s="1"/>
  <c r="G19"/>
  <c r="F19"/>
  <c r="E19"/>
  <c r="H19" s="1"/>
  <c r="G18"/>
  <c r="F18"/>
  <c r="E18"/>
  <c r="H18" s="1"/>
  <c r="G17"/>
  <c r="F17"/>
  <c r="E17"/>
  <c r="H17" s="1"/>
  <c r="G16"/>
  <c r="F16"/>
  <c r="E16"/>
  <c r="H16" s="1"/>
  <c r="G15"/>
  <c r="F15"/>
  <c r="E15"/>
  <c r="H15" s="1"/>
  <c r="G14"/>
  <c r="F14"/>
  <c r="E14"/>
  <c r="H14" s="1"/>
  <c r="G13"/>
  <c r="F13"/>
  <c r="E13"/>
  <c r="H13" s="1"/>
  <c r="G12"/>
  <c r="F12"/>
  <c r="E12"/>
  <c r="H12" s="1"/>
  <c r="G11"/>
  <c r="F11"/>
  <c r="E11"/>
  <c r="H11" s="1"/>
  <c r="G10"/>
  <c r="F10"/>
  <c r="E10"/>
  <c r="H10" s="1"/>
  <c r="G9"/>
  <c r="F9"/>
  <c r="E9"/>
  <c r="H9" s="1"/>
  <c r="G8"/>
  <c r="F8"/>
  <c r="E8"/>
  <c r="H8" s="1"/>
  <c r="G7"/>
  <c r="F7"/>
  <c r="E7"/>
  <c r="H7" s="1"/>
  <c r="G6"/>
  <c r="F6"/>
  <c r="E6"/>
  <c r="H6" s="1"/>
  <c r="G5"/>
  <c r="F5"/>
  <c r="E5"/>
  <c r="H5" s="1"/>
  <c r="G4"/>
  <c r="F4"/>
  <c r="E4"/>
  <c r="H4" s="1"/>
  <c r="G3"/>
  <c r="F3"/>
  <c r="E3"/>
  <c r="H3" s="1"/>
  <c r="G2"/>
  <c r="F2"/>
  <c r="E2"/>
  <c r="H2" s="1"/>
  <c r="W437" i="6" l="1"/>
  <c r="X437" s="1"/>
  <c r="W591"/>
  <c r="X591" s="1"/>
  <c r="W337"/>
  <c r="X337" s="1"/>
  <c r="W426"/>
  <c r="X426" s="1"/>
  <c r="W441"/>
  <c r="X441" s="1"/>
  <c r="W583"/>
  <c r="X583" s="1"/>
  <c r="F943"/>
  <c r="G943" s="1"/>
  <c r="O192"/>
  <c r="P192" s="1"/>
  <c r="O705"/>
  <c r="P705" s="1"/>
  <c r="O906"/>
  <c r="P906" s="1"/>
  <c r="O953"/>
  <c r="P953" s="1"/>
  <c r="O956"/>
  <c r="P956" s="1"/>
  <c r="W10"/>
  <c r="X10" s="1"/>
  <c r="W48"/>
  <c r="X48" s="1"/>
  <c r="W61"/>
  <c r="X61" s="1"/>
  <c r="W236"/>
  <c r="X236" s="1"/>
  <c r="W329"/>
  <c r="X329" s="1"/>
  <c r="W341"/>
  <c r="X341" s="1"/>
  <c r="W392"/>
  <c r="X392" s="1"/>
  <c r="W425"/>
  <c r="X425" s="1"/>
  <c r="W440"/>
  <c r="X440" s="1"/>
  <c r="W488"/>
  <c r="X488" s="1"/>
  <c r="W572"/>
  <c r="X572" s="1"/>
  <c r="W582"/>
  <c r="X582" s="1"/>
  <c r="W1025"/>
  <c r="X1025" s="1"/>
  <c r="W1078"/>
  <c r="X1078" s="1"/>
  <c r="W925"/>
  <c r="X925" s="1"/>
  <c r="O194"/>
  <c r="P194" s="1"/>
  <c r="O391"/>
  <c r="P391" s="1"/>
  <c r="W12"/>
  <c r="X12" s="1"/>
  <c r="W63"/>
  <c r="X63" s="1"/>
  <c r="W149"/>
  <c r="X149" s="1"/>
  <c r="W176"/>
  <c r="X176" s="1"/>
  <c r="W198"/>
  <c r="X198" s="1"/>
  <c r="W294"/>
  <c r="X294" s="1"/>
  <c r="W322"/>
  <c r="X322" s="1"/>
  <c r="W333"/>
  <c r="X333" s="1"/>
  <c r="V437"/>
  <c r="W445"/>
  <c r="X445" s="1"/>
  <c r="V568"/>
  <c r="W568" s="1"/>
  <c r="X568" s="1"/>
  <c r="W587"/>
  <c r="X587" s="1"/>
  <c r="V591"/>
  <c r="W648"/>
  <c r="X648" s="1"/>
  <c r="W744"/>
  <c r="X744" s="1"/>
  <c r="W777"/>
  <c r="X777" s="1"/>
  <c r="W810"/>
  <c r="X810" s="1"/>
  <c r="W818"/>
  <c r="X818" s="1"/>
  <c r="W914"/>
  <c r="X914" s="1"/>
  <c r="W1072"/>
  <c r="X1072" s="1"/>
  <c r="W1080"/>
  <c r="X1080" s="1"/>
  <c r="V300"/>
  <c r="W300" s="1"/>
  <c r="X300" s="1"/>
  <c r="V347"/>
  <c r="W347" s="1"/>
  <c r="X347" s="1"/>
  <c r="V588"/>
  <c r="W588" s="1"/>
  <c r="X588" s="1"/>
  <c r="V779"/>
  <c r="W779" s="1"/>
  <c r="X779" s="1"/>
  <c r="V911"/>
  <c r="W911" s="1"/>
  <c r="X911" s="1"/>
  <c r="V1131"/>
  <c r="W1131" s="1"/>
  <c r="X1131" s="1"/>
  <c r="V142"/>
  <c r="W142" s="1"/>
  <c r="X142" s="1"/>
  <c r="V251"/>
  <c r="W251" s="1"/>
  <c r="X251" s="1"/>
  <c r="V269"/>
  <c r="W269" s="1"/>
  <c r="X269" s="1"/>
  <c r="V273"/>
  <c r="W273" s="1"/>
  <c r="X273" s="1"/>
  <c r="V277"/>
  <c r="W277" s="1"/>
  <c r="X277" s="1"/>
  <c r="V334"/>
  <c r="W334"/>
  <c r="X334" s="1"/>
  <c r="V427"/>
  <c r="W427" s="1"/>
  <c r="X427" s="1"/>
  <c r="V492"/>
  <c r="W492"/>
  <c r="X492" s="1"/>
  <c r="V584"/>
  <c r="W584" s="1"/>
  <c r="X584" s="1"/>
  <c r="V600"/>
  <c r="W600"/>
  <c r="X600" s="1"/>
  <c r="V677"/>
  <c r="W677" s="1"/>
  <c r="X677" s="1"/>
  <c r="V685"/>
  <c r="W685"/>
  <c r="X685" s="1"/>
  <c r="V793"/>
  <c r="W793" s="1"/>
  <c r="X793" s="1"/>
  <c r="V837"/>
  <c r="W837"/>
  <c r="X837" s="1"/>
  <c r="V841"/>
  <c r="W841" s="1"/>
  <c r="X841" s="1"/>
  <c r="V906"/>
  <c r="W906"/>
  <c r="X906" s="1"/>
  <c r="V976"/>
  <c r="W976" s="1"/>
  <c r="X976" s="1"/>
  <c r="V980"/>
  <c r="W980"/>
  <c r="X980" s="1"/>
  <c r="V984"/>
  <c r="W984" s="1"/>
  <c r="X984" s="1"/>
  <c r="V1067"/>
  <c r="W1067"/>
  <c r="X1067" s="1"/>
  <c r="O354"/>
  <c r="P354" s="1"/>
  <c r="O855"/>
  <c r="P855" s="1"/>
  <c r="O915"/>
  <c r="P915" s="1"/>
  <c r="O1003"/>
  <c r="P1003" s="1"/>
  <c r="O1102"/>
  <c r="P1102" s="1"/>
  <c r="W8"/>
  <c r="X8" s="1"/>
  <c r="W41"/>
  <c r="X41" s="1"/>
  <c r="V43"/>
  <c r="W43" s="1"/>
  <c r="X43" s="1"/>
  <c r="W49"/>
  <c r="X49" s="1"/>
  <c r="V51"/>
  <c r="W51" s="1"/>
  <c r="X51" s="1"/>
  <c r="W53"/>
  <c r="X53" s="1"/>
  <c r="W59"/>
  <c r="X59" s="1"/>
  <c r="V457"/>
  <c r="W457" s="1"/>
  <c r="X457" s="1"/>
  <c r="V571"/>
  <c r="W571" s="1"/>
  <c r="X571" s="1"/>
  <c r="V596"/>
  <c r="W596" s="1"/>
  <c r="X596" s="1"/>
  <c r="V832"/>
  <c r="W832" s="1"/>
  <c r="X832" s="1"/>
  <c r="V923"/>
  <c r="W923" s="1"/>
  <c r="X923" s="1"/>
  <c r="V938"/>
  <c r="W938" s="1"/>
  <c r="X938" s="1"/>
  <c r="V138"/>
  <c r="W138" s="1"/>
  <c r="X138" s="1"/>
  <c r="V146"/>
  <c r="W146" s="1"/>
  <c r="X146" s="1"/>
  <c r="V204"/>
  <c r="W204" s="1"/>
  <c r="X204" s="1"/>
  <c r="V292"/>
  <c r="W292" s="1"/>
  <c r="X292" s="1"/>
  <c r="V390"/>
  <c r="W390" s="1"/>
  <c r="X390" s="1"/>
  <c r="V442"/>
  <c r="W442" s="1"/>
  <c r="X442" s="1"/>
  <c r="V453"/>
  <c r="W453" s="1"/>
  <c r="X453" s="1"/>
  <c r="V524"/>
  <c r="W524" s="1"/>
  <c r="X524" s="1"/>
  <c r="V548"/>
  <c r="W548" s="1"/>
  <c r="X548" s="1"/>
  <c r="V592"/>
  <c r="W592" s="1"/>
  <c r="X592" s="1"/>
  <c r="V681"/>
  <c r="W681" s="1"/>
  <c r="X681" s="1"/>
  <c r="V693"/>
  <c r="W693" s="1"/>
  <c r="X693" s="1"/>
  <c r="V742"/>
  <c r="W742" s="1"/>
  <c r="X742" s="1"/>
  <c r="V835"/>
  <c r="W835" s="1"/>
  <c r="X835" s="1"/>
  <c r="V839"/>
  <c r="W839" s="1"/>
  <c r="X839" s="1"/>
  <c r="V843"/>
  <c r="W843" s="1"/>
  <c r="X843" s="1"/>
  <c r="V890"/>
  <c r="W890" s="1"/>
  <c r="X890" s="1"/>
  <c r="V934"/>
  <c r="W934" s="1"/>
  <c r="X934" s="1"/>
  <c r="V978"/>
  <c r="W978" s="1"/>
  <c r="X978" s="1"/>
  <c r="V982"/>
  <c r="W982" s="1"/>
  <c r="X982" s="1"/>
  <c r="V986"/>
  <c r="W986" s="1"/>
  <c r="X986" s="1"/>
  <c r="V1029"/>
  <c r="W1029" s="1"/>
  <c r="X1029" s="1"/>
  <c r="V1063"/>
  <c r="W1063" s="1"/>
  <c r="X1063" s="1"/>
  <c r="V1071"/>
  <c r="W1071" s="1"/>
  <c r="X1071" s="1"/>
  <c r="V1114"/>
  <c r="W1114" s="1"/>
  <c r="X1114" s="1"/>
  <c r="F183"/>
  <c r="O331"/>
  <c r="P331" s="1"/>
  <c r="O573"/>
  <c r="P573" s="1"/>
  <c r="O943"/>
  <c r="P943" s="1"/>
  <c r="W100"/>
  <c r="X100" s="1"/>
  <c r="W106"/>
  <c r="X106" s="1"/>
  <c r="V104"/>
  <c r="W104" s="1"/>
  <c r="X104" s="1"/>
  <c r="V238"/>
  <c r="W238" s="1"/>
  <c r="X238" s="1"/>
  <c r="V338"/>
  <c r="W338" s="1"/>
  <c r="X338" s="1"/>
  <c r="V398"/>
  <c r="W398" s="1"/>
  <c r="X398" s="1"/>
  <c r="V438"/>
  <c r="W438" s="1"/>
  <c r="X438" s="1"/>
  <c r="V785"/>
  <c r="W785" s="1"/>
  <c r="X785" s="1"/>
  <c r="V57"/>
  <c r="W57" s="1"/>
  <c r="X57" s="1"/>
  <c r="V155"/>
  <c r="W155" s="1"/>
  <c r="X155" s="1"/>
  <c r="V196"/>
  <c r="W196" s="1"/>
  <c r="X196" s="1"/>
  <c r="V234"/>
  <c r="W234" s="1"/>
  <c r="X234" s="1"/>
  <c r="V242"/>
  <c r="W242" s="1"/>
  <c r="X242" s="1"/>
  <c r="V330"/>
  <c r="W330" s="1"/>
  <c r="X330" s="1"/>
  <c r="V446"/>
  <c r="W446" s="1"/>
  <c r="X446" s="1"/>
  <c r="V449"/>
  <c r="W449" s="1"/>
  <c r="X449" s="1"/>
  <c r="V484"/>
  <c r="W484" s="1"/>
  <c r="X484" s="1"/>
  <c r="V569"/>
  <c r="W569" s="1"/>
  <c r="X569" s="1"/>
  <c r="V580"/>
  <c r="W580" s="1"/>
  <c r="X580" s="1"/>
  <c r="V646"/>
  <c r="W646" s="1"/>
  <c r="X646" s="1"/>
  <c r="V775"/>
  <c r="W775" s="1"/>
  <c r="X775" s="1"/>
  <c r="V783"/>
  <c r="W783" s="1"/>
  <c r="X783" s="1"/>
  <c r="V930"/>
  <c r="W930" s="1"/>
  <c r="X930" s="1"/>
  <c r="V958"/>
  <c r="W958" s="1"/>
  <c r="X958" s="1"/>
  <c r="V1057"/>
  <c r="W1057" s="1"/>
  <c r="X1057" s="1"/>
  <c r="O145"/>
  <c r="P145" s="1"/>
  <c r="O803"/>
  <c r="P803" s="1"/>
  <c r="W46"/>
  <c r="X46" s="1"/>
  <c r="F192"/>
  <c r="G192" s="1"/>
  <c r="O52"/>
  <c r="P52" s="1"/>
  <c r="O188"/>
  <c r="P188" s="1"/>
  <c r="N239"/>
  <c r="O239" s="1"/>
  <c r="P239" s="1"/>
  <c r="O352"/>
  <c r="P352" s="1"/>
  <c r="N801"/>
  <c r="O801" s="1"/>
  <c r="P801" s="1"/>
  <c r="O944"/>
  <c r="P944" s="1"/>
  <c r="O1007"/>
  <c r="P1007" s="1"/>
  <c r="O1039"/>
  <c r="P1039" s="1"/>
  <c r="W6"/>
  <c r="X6" s="1"/>
  <c r="W14"/>
  <c r="X14" s="1"/>
  <c r="W42"/>
  <c r="X42" s="1"/>
  <c r="W50"/>
  <c r="X50" s="1"/>
  <c r="W108"/>
  <c r="X108" s="1"/>
  <c r="W28"/>
  <c r="X28" s="1"/>
  <c r="W32"/>
  <c r="X32" s="1"/>
  <c r="W36"/>
  <c r="X36" s="1"/>
  <c r="W137"/>
  <c r="X137" s="1"/>
  <c r="W141"/>
  <c r="X141" s="1"/>
  <c r="W145"/>
  <c r="X145" s="1"/>
  <c r="W151"/>
  <c r="X151" s="1"/>
  <c r="W159"/>
  <c r="X159" s="1"/>
  <c r="W200"/>
  <c r="X200" s="1"/>
  <c r="W233"/>
  <c r="X233" s="1"/>
  <c r="W237"/>
  <c r="X237" s="1"/>
  <c r="W241"/>
  <c r="X241" s="1"/>
  <c r="W247"/>
  <c r="X247" s="1"/>
  <c r="W255"/>
  <c r="X255" s="1"/>
  <c r="W268"/>
  <c r="X268" s="1"/>
  <c r="W270"/>
  <c r="X270" s="1"/>
  <c r="W272"/>
  <c r="X272" s="1"/>
  <c r="W274"/>
  <c r="X274" s="1"/>
  <c r="W276"/>
  <c r="X276" s="1"/>
  <c r="W278"/>
  <c r="X278" s="1"/>
  <c r="W296"/>
  <c r="X296" s="1"/>
  <c r="W318"/>
  <c r="X318" s="1"/>
  <c r="W326"/>
  <c r="X326" s="1"/>
  <c r="W343"/>
  <c r="X343" s="1"/>
  <c r="W351"/>
  <c r="X351" s="1"/>
  <c r="W367"/>
  <c r="X367" s="1"/>
  <c r="W375"/>
  <c r="X375" s="1"/>
  <c r="Y375" s="1"/>
  <c r="Z375" s="1"/>
  <c r="W394"/>
  <c r="X394" s="1"/>
  <c r="W416"/>
  <c r="X416" s="1"/>
  <c r="W434"/>
  <c r="X434" s="1"/>
  <c r="W448"/>
  <c r="X448" s="1"/>
  <c r="W450"/>
  <c r="X450" s="1"/>
  <c r="W452"/>
  <c r="X452" s="1"/>
  <c r="W454"/>
  <c r="X454" s="1"/>
  <c r="W456"/>
  <c r="X456" s="1"/>
  <c r="W458"/>
  <c r="X458" s="1"/>
  <c r="W486"/>
  <c r="X486" s="1"/>
  <c r="W494"/>
  <c r="X494" s="1"/>
  <c r="W503"/>
  <c r="X503" s="1"/>
  <c r="W522"/>
  <c r="X522" s="1"/>
  <c r="W523"/>
  <c r="X523" s="1"/>
  <c r="W577"/>
  <c r="X577" s="1"/>
  <c r="W593"/>
  <c r="X593" s="1"/>
  <c r="W595"/>
  <c r="X595" s="1"/>
  <c r="W597"/>
  <c r="X597" s="1"/>
  <c r="W599"/>
  <c r="X599" s="1"/>
  <c r="W601"/>
  <c r="X601" s="1"/>
  <c r="W603"/>
  <c r="X603" s="1"/>
  <c r="W616"/>
  <c r="X616" s="1"/>
  <c r="W618"/>
  <c r="X618" s="1"/>
  <c r="W620"/>
  <c r="X620" s="1"/>
  <c r="W622"/>
  <c r="X622" s="1"/>
  <c r="W624"/>
  <c r="X624" s="1"/>
  <c r="W626"/>
  <c r="X626" s="1"/>
  <c r="W642"/>
  <c r="X642" s="1"/>
  <c r="W650"/>
  <c r="X650" s="1"/>
  <c r="W664"/>
  <c r="X664" s="1"/>
  <c r="W672"/>
  <c r="X672" s="1"/>
  <c r="W676"/>
  <c r="X676" s="1"/>
  <c r="W680"/>
  <c r="X680" s="1"/>
  <c r="W684"/>
  <c r="X684" s="1"/>
  <c r="W689"/>
  <c r="X689" s="1"/>
  <c r="W697"/>
  <c r="X697" s="1"/>
  <c r="W713"/>
  <c r="X713" s="1"/>
  <c r="W721"/>
  <c r="X721" s="1"/>
  <c r="W738"/>
  <c r="X738" s="1"/>
  <c r="W746"/>
  <c r="X746" s="1"/>
  <c r="W774"/>
  <c r="X774" s="1"/>
  <c r="W778"/>
  <c r="X778" s="1"/>
  <c r="W782"/>
  <c r="X782" s="1"/>
  <c r="W789"/>
  <c r="X789" s="1"/>
  <c r="W836"/>
  <c r="X836" s="1"/>
  <c r="W840"/>
  <c r="X840" s="1"/>
  <c r="W882"/>
  <c r="X882" s="1"/>
  <c r="W909"/>
  <c r="X909" s="1"/>
  <c r="W910"/>
  <c r="X910" s="1"/>
  <c r="W917"/>
  <c r="X917" s="1"/>
  <c r="W929"/>
  <c r="X929" s="1"/>
  <c r="W931"/>
  <c r="X931" s="1"/>
  <c r="W933"/>
  <c r="X933" s="1"/>
  <c r="W935"/>
  <c r="X935" s="1"/>
  <c r="W937"/>
  <c r="X937" s="1"/>
  <c r="W939"/>
  <c r="X939" s="1"/>
  <c r="W954"/>
  <c r="X954" s="1"/>
  <c r="W962"/>
  <c r="X962" s="1"/>
  <c r="W979"/>
  <c r="X979" s="1"/>
  <c r="W983"/>
  <c r="X983" s="1"/>
  <c r="W987"/>
  <c r="W1054"/>
  <c r="X1054" s="1"/>
  <c r="W1062"/>
  <c r="X1062" s="1"/>
  <c r="W1066"/>
  <c r="X1066" s="1"/>
  <c r="W1070"/>
  <c r="X1070" s="1"/>
  <c r="W1108"/>
  <c r="X1108" s="1"/>
  <c r="W1116"/>
  <c r="X1116" s="1"/>
  <c r="W1123"/>
  <c r="X1123" s="1"/>
  <c r="W153"/>
  <c r="X153" s="1"/>
  <c r="W202"/>
  <c r="X202" s="1"/>
  <c r="W249"/>
  <c r="X249" s="1"/>
  <c r="W298"/>
  <c r="X298" s="1"/>
  <c r="W388"/>
  <c r="X388" s="1"/>
  <c r="W396"/>
  <c r="X396" s="1"/>
  <c r="W499"/>
  <c r="X499" s="1"/>
  <c r="W528"/>
  <c r="X528" s="1"/>
  <c r="W552"/>
  <c r="X552" s="1"/>
  <c r="W579"/>
  <c r="W691"/>
  <c r="X691" s="1"/>
  <c r="W740"/>
  <c r="X740" s="1"/>
  <c r="W761"/>
  <c r="X761" s="1"/>
  <c r="W763"/>
  <c r="X763" s="1"/>
  <c r="W765"/>
  <c r="X765" s="1"/>
  <c r="W767"/>
  <c r="X767" s="1"/>
  <c r="W769"/>
  <c r="X769" s="1"/>
  <c r="W771"/>
  <c r="W791"/>
  <c r="X791" s="1"/>
  <c r="W915"/>
  <c r="X915" s="1"/>
  <c r="W1003"/>
  <c r="X1003" s="1"/>
  <c r="W1011"/>
  <c r="W1033"/>
  <c r="X1033" s="1"/>
  <c r="W1050"/>
  <c r="X1050" s="1"/>
  <c r="W1073"/>
  <c r="X1073" s="1"/>
  <c r="W1077"/>
  <c r="X1077" s="1"/>
  <c r="W1081"/>
  <c r="X1081" s="1"/>
  <c r="W175"/>
  <c r="X175" s="1"/>
  <c r="W179"/>
  <c r="X179" s="1"/>
  <c r="W183"/>
  <c r="W371"/>
  <c r="X371" s="1"/>
  <c r="W412"/>
  <c r="X412" s="1"/>
  <c r="W420"/>
  <c r="X420" s="1"/>
  <c r="W530"/>
  <c r="X530" s="1"/>
  <c r="W668"/>
  <c r="X668" s="1"/>
  <c r="W717"/>
  <c r="X717" s="1"/>
  <c r="V66"/>
  <c r="W66" s="1"/>
  <c r="X66" s="1"/>
  <c r="V72"/>
  <c r="W72" s="1"/>
  <c r="X72" s="1"/>
  <c r="V150"/>
  <c r="W150" s="1"/>
  <c r="X150" s="1"/>
  <c r="V156"/>
  <c r="W156" s="1"/>
  <c r="X156" s="1"/>
  <c r="V215"/>
  <c r="W215" s="1"/>
  <c r="X215" s="1"/>
  <c r="V5"/>
  <c r="W5" s="1"/>
  <c r="X5" s="1"/>
  <c r="V7"/>
  <c r="W7" s="1"/>
  <c r="X7" s="1"/>
  <c r="V9"/>
  <c r="W9" s="1"/>
  <c r="X9" s="1"/>
  <c r="V11"/>
  <c r="W11" s="1"/>
  <c r="X11" s="1"/>
  <c r="V13"/>
  <c r="W13" s="1"/>
  <c r="X13" s="1"/>
  <c r="V15"/>
  <c r="W15" s="1"/>
  <c r="V160"/>
  <c r="W160" s="1"/>
  <c r="X160" s="1"/>
  <c r="V162"/>
  <c r="W162" s="1"/>
  <c r="X162" s="1"/>
  <c r="W164"/>
  <c r="X164" s="1"/>
  <c r="V164"/>
  <c r="V166"/>
  <c r="W166" s="1"/>
  <c r="X166" s="1"/>
  <c r="V168"/>
  <c r="W168" s="1"/>
  <c r="X168" s="1"/>
  <c r="V170"/>
  <c r="W170" s="1"/>
  <c r="X170" s="1"/>
  <c r="V244"/>
  <c r="W244" s="1"/>
  <c r="V246"/>
  <c r="W246" s="1"/>
  <c r="X246" s="1"/>
  <c r="V248"/>
  <c r="W248" s="1"/>
  <c r="X248" s="1"/>
  <c r="V250"/>
  <c r="W250" s="1"/>
  <c r="X250" s="1"/>
  <c r="V252"/>
  <c r="W252" s="1"/>
  <c r="X252" s="1"/>
  <c r="V254"/>
  <c r="W254" s="1"/>
  <c r="X254" s="1"/>
  <c r="V303"/>
  <c r="W303" s="1"/>
  <c r="X387"/>
  <c r="X87"/>
  <c r="Y87" s="1"/>
  <c r="Z87" s="1"/>
  <c r="W125"/>
  <c r="X125" s="1"/>
  <c r="W127"/>
  <c r="X127" s="1"/>
  <c r="W129"/>
  <c r="X129" s="1"/>
  <c r="W131"/>
  <c r="X131" s="1"/>
  <c r="W133"/>
  <c r="X133" s="1"/>
  <c r="W135"/>
  <c r="W64"/>
  <c r="X64" s="1"/>
  <c r="V64"/>
  <c r="V70"/>
  <c r="W70" s="1"/>
  <c r="X70" s="1"/>
  <c r="V152"/>
  <c r="W152" s="1"/>
  <c r="X152" s="1"/>
  <c r="V158"/>
  <c r="W158" s="1"/>
  <c r="X158" s="1"/>
  <c r="W211"/>
  <c r="X211" s="1"/>
  <c r="V211"/>
  <c r="V219"/>
  <c r="W219" s="1"/>
  <c r="V52"/>
  <c r="W52" s="1"/>
  <c r="X52" s="1"/>
  <c r="V54"/>
  <c r="W54" s="1"/>
  <c r="X54" s="1"/>
  <c r="V56"/>
  <c r="W56" s="1"/>
  <c r="X56" s="1"/>
  <c r="V58"/>
  <c r="W58" s="1"/>
  <c r="X58" s="1"/>
  <c r="V60"/>
  <c r="W60" s="1"/>
  <c r="X60" s="1"/>
  <c r="V62"/>
  <c r="W62" s="1"/>
  <c r="X62" s="1"/>
  <c r="V113"/>
  <c r="W113" s="1"/>
  <c r="X113" s="1"/>
  <c r="W115"/>
  <c r="X115" s="1"/>
  <c r="V115"/>
  <c r="V117"/>
  <c r="W117" s="1"/>
  <c r="X117" s="1"/>
  <c r="V119"/>
  <c r="W119" s="1"/>
  <c r="X119" s="1"/>
  <c r="V121"/>
  <c r="W121" s="1"/>
  <c r="X121" s="1"/>
  <c r="W123"/>
  <c r="V123"/>
  <c r="V197"/>
  <c r="W197" s="1"/>
  <c r="V199"/>
  <c r="W199" s="1"/>
  <c r="X199" s="1"/>
  <c r="V201"/>
  <c r="W201" s="1"/>
  <c r="X201" s="1"/>
  <c r="V203"/>
  <c r="W203" s="1"/>
  <c r="X203" s="1"/>
  <c r="V205"/>
  <c r="W205" s="1"/>
  <c r="X205" s="1"/>
  <c r="V207"/>
  <c r="W207" s="1"/>
  <c r="X243"/>
  <c r="V295"/>
  <c r="W295" s="1"/>
  <c r="X295" s="1"/>
  <c r="X423"/>
  <c r="X579"/>
  <c r="W77"/>
  <c r="X77" s="1"/>
  <c r="W81"/>
  <c r="X81" s="1"/>
  <c r="W85"/>
  <c r="X85" s="1"/>
  <c r="W220"/>
  <c r="X220" s="1"/>
  <c r="W224"/>
  <c r="X224" s="1"/>
  <c r="W228"/>
  <c r="X228" s="1"/>
  <c r="Y279"/>
  <c r="Z279" s="1"/>
  <c r="X39"/>
  <c r="V68"/>
  <c r="W68" s="1"/>
  <c r="X68" s="1"/>
  <c r="V74"/>
  <c r="W74" s="1"/>
  <c r="X74" s="1"/>
  <c r="V148"/>
  <c r="W148" s="1"/>
  <c r="V154"/>
  <c r="W154" s="1"/>
  <c r="X154" s="1"/>
  <c r="V209"/>
  <c r="W209" s="1"/>
  <c r="X209" s="1"/>
  <c r="V213"/>
  <c r="W213" s="1"/>
  <c r="X213" s="1"/>
  <c r="W217"/>
  <c r="X217" s="1"/>
  <c r="V217"/>
  <c r="V17"/>
  <c r="W17" s="1"/>
  <c r="X17" s="1"/>
  <c r="V19"/>
  <c r="W19" s="1"/>
  <c r="X19" s="1"/>
  <c r="V21"/>
  <c r="W21" s="1"/>
  <c r="X21" s="1"/>
  <c r="W23"/>
  <c r="X23" s="1"/>
  <c r="V23"/>
  <c r="V25"/>
  <c r="W25" s="1"/>
  <c r="X25" s="1"/>
  <c r="V27"/>
  <c r="W27" s="1"/>
  <c r="V101"/>
  <c r="W101" s="1"/>
  <c r="X101" s="1"/>
  <c r="V103"/>
  <c r="W103" s="1"/>
  <c r="X103" s="1"/>
  <c r="V105"/>
  <c r="W105" s="1"/>
  <c r="X105" s="1"/>
  <c r="V107"/>
  <c r="W107" s="1"/>
  <c r="X107" s="1"/>
  <c r="V109"/>
  <c r="W109"/>
  <c r="X109" s="1"/>
  <c r="V111"/>
  <c r="W111" s="1"/>
  <c r="X147"/>
  <c r="V256"/>
  <c r="W256" s="1"/>
  <c r="X256" s="1"/>
  <c r="V258"/>
  <c r="W258" s="1"/>
  <c r="X258" s="1"/>
  <c r="W260"/>
  <c r="X260" s="1"/>
  <c r="V260"/>
  <c r="V262"/>
  <c r="W262" s="1"/>
  <c r="X262" s="1"/>
  <c r="V264"/>
  <c r="W264" s="1"/>
  <c r="X264" s="1"/>
  <c r="V266"/>
  <c r="W266" s="1"/>
  <c r="X266" s="1"/>
  <c r="V299"/>
  <c r="W299" s="1"/>
  <c r="X299" s="1"/>
  <c r="X495"/>
  <c r="W76"/>
  <c r="X76" s="1"/>
  <c r="W78"/>
  <c r="X78" s="1"/>
  <c r="W80"/>
  <c r="X80" s="1"/>
  <c r="W82"/>
  <c r="X82" s="1"/>
  <c r="W84"/>
  <c r="X84" s="1"/>
  <c r="W86"/>
  <c r="X86" s="1"/>
  <c r="W126"/>
  <c r="X126" s="1"/>
  <c r="W130"/>
  <c r="X130" s="1"/>
  <c r="W134"/>
  <c r="X134" s="1"/>
  <c r="X183"/>
  <c r="Y183" s="1"/>
  <c r="Z183" s="1"/>
  <c r="W221"/>
  <c r="X221" s="1"/>
  <c r="W223"/>
  <c r="X223" s="1"/>
  <c r="W225"/>
  <c r="X225" s="1"/>
  <c r="W227"/>
  <c r="X227" s="1"/>
  <c r="W229"/>
  <c r="X229" s="1"/>
  <c r="W231"/>
  <c r="V465"/>
  <c r="W465" s="1"/>
  <c r="X465" s="1"/>
  <c r="V496"/>
  <c r="W496" s="1"/>
  <c r="V504"/>
  <c r="W504" s="1"/>
  <c r="X504" s="1"/>
  <c r="V545"/>
  <c r="W545" s="1"/>
  <c r="V553"/>
  <c r="W553" s="1"/>
  <c r="X553" s="1"/>
  <c r="V559"/>
  <c r="W559" s="1"/>
  <c r="X559" s="1"/>
  <c r="V567"/>
  <c r="W567" s="1"/>
  <c r="V604"/>
  <c r="W604" s="1"/>
  <c r="X604" s="1"/>
  <c r="V606"/>
  <c r="W606" s="1"/>
  <c r="X606" s="1"/>
  <c r="W608"/>
  <c r="X608" s="1"/>
  <c r="V608"/>
  <c r="V610"/>
  <c r="W610" s="1"/>
  <c r="X610" s="1"/>
  <c r="W612"/>
  <c r="X612" s="1"/>
  <c r="V612"/>
  <c r="V614"/>
  <c r="W614" s="1"/>
  <c r="X614" s="1"/>
  <c r="V688"/>
  <c r="W688" s="1"/>
  <c r="V690"/>
  <c r="W690" s="1"/>
  <c r="X690" s="1"/>
  <c r="V692"/>
  <c r="W692" s="1"/>
  <c r="X692" s="1"/>
  <c r="V694"/>
  <c r="W694" s="1"/>
  <c r="X694" s="1"/>
  <c r="V696"/>
  <c r="W696" s="1"/>
  <c r="X696" s="1"/>
  <c r="V698"/>
  <c r="W698" s="1"/>
  <c r="X698" s="1"/>
  <c r="W749"/>
  <c r="X749" s="1"/>
  <c r="V749"/>
  <c r="V751"/>
  <c r="W751" s="1"/>
  <c r="X751" s="1"/>
  <c r="W753"/>
  <c r="X753" s="1"/>
  <c r="V753"/>
  <c r="V755"/>
  <c r="W755" s="1"/>
  <c r="X755" s="1"/>
  <c r="V757"/>
  <c r="W757" s="1"/>
  <c r="X757" s="1"/>
  <c r="V759"/>
  <c r="W759" s="1"/>
  <c r="V833"/>
  <c r="W833" s="1"/>
  <c r="V858"/>
  <c r="W858" s="1"/>
  <c r="X858" s="1"/>
  <c r="V866"/>
  <c r="W866" s="1"/>
  <c r="X866" s="1"/>
  <c r="V880"/>
  <c r="W880" s="1"/>
  <c r="V888"/>
  <c r="W888" s="1"/>
  <c r="X888" s="1"/>
  <c r="X927"/>
  <c r="W944"/>
  <c r="X944" s="1"/>
  <c r="V944"/>
  <c r="V946"/>
  <c r="W946" s="1"/>
  <c r="X946" s="1"/>
  <c r="V957"/>
  <c r="W957" s="1"/>
  <c r="X957" s="1"/>
  <c r="V1006"/>
  <c r="W1006" s="1"/>
  <c r="X1006" s="1"/>
  <c r="X1011"/>
  <c r="Y1011" s="1"/>
  <c r="Z1011" s="1"/>
  <c r="V1028"/>
  <c r="W1028" s="1"/>
  <c r="X1028" s="1"/>
  <c r="V1030"/>
  <c r="W1030" s="1"/>
  <c r="X1030" s="1"/>
  <c r="V1041"/>
  <c r="W1041" s="1"/>
  <c r="X1041" s="1"/>
  <c r="V1086"/>
  <c r="W1086" s="1"/>
  <c r="X1086" s="1"/>
  <c r="V1094"/>
  <c r="W1094" s="1"/>
  <c r="X1094" s="1"/>
  <c r="V1099"/>
  <c r="W1099" s="1"/>
  <c r="X1099" s="1"/>
  <c r="V1107"/>
  <c r="W1107" s="1"/>
  <c r="V1125"/>
  <c r="W1125" s="1"/>
  <c r="X1125" s="1"/>
  <c r="V451"/>
  <c r="W451" s="1"/>
  <c r="V459"/>
  <c r="W459" s="1"/>
  <c r="V514"/>
  <c r="W514" s="1"/>
  <c r="X514" s="1"/>
  <c r="V594"/>
  <c r="W594" s="1"/>
  <c r="V602"/>
  <c r="W602" s="1"/>
  <c r="X602" s="1"/>
  <c r="V653"/>
  <c r="W653" s="1"/>
  <c r="X653" s="1"/>
  <c r="V655"/>
  <c r="W655" s="1"/>
  <c r="X655" s="1"/>
  <c r="W657"/>
  <c r="X657" s="1"/>
  <c r="V657"/>
  <c r="V659"/>
  <c r="W659" s="1"/>
  <c r="X659" s="1"/>
  <c r="V661"/>
  <c r="W661" s="1"/>
  <c r="X661" s="1"/>
  <c r="V663"/>
  <c r="W663" s="1"/>
  <c r="V737"/>
  <c r="W737" s="1"/>
  <c r="V739"/>
  <c r="W739" s="1"/>
  <c r="X739" s="1"/>
  <c r="V741"/>
  <c r="W741" s="1"/>
  <c r="X741" s="1"/>
  <c r="V743"/>
  <c r="W743" s="1"/>
  <c r="X743" s="1"/>
  <c r="V745"/>
  <c r="W745" s="1"/>
  <c r="X745" s="1"/>
  <c r="V747"/>
  <c r="W747" s="1"/>
  <c r="V863"/>
  <c r="W863" s="1"/>
  <c r="X863" s="1"/>
  <c r="V885"/>
  <c r="W885" s="1"/>
  <c r="X885" s="1"/>
  <c r="V887"/>
  <c r="W887" s="1"/>
  <c r="X887" s="1"/>
  <c r="V943"/>
  <c r="W943" s="1"/>
  <c r="X943" s="1"/>
  <c r="V951"/>
  <c r="W951" s="1"/>
  <c r="V956"/>
  <c r="W956" s="1"/>
  <c r="X956" s="1"/>
  <c r="V1005"/>
  <c r="W1005" s="1"/>
  <c r="X1005" s="1"/>
  <c r="V1027"/>
  <c r="W1027" s="1"/>
  <c r="X1027" s="1"/>
  <c r="V1035"/>
  <c r="W1035" s="1"/>
  <c r="V1038"/>
  <c r="W1038" s="1"/>
  <c r="X1038" s="1"/>
  <c r="V1040"/>
  <c r="W1040" s="1"/>
  <c r="X1040" s="1"/>
  <c r="V1046"/>
  <c r="W1046" s="1"/>
  <c r="X1046" s="1"/>
  <c r="V1085"/>
  <c r="W1085" s="1"/>
  <c r="X1085" s="1"/>
  <c r="V1091"/>
  <c r="W1091" s="1"/>
  <c r="X1091" s="1"/>
  <c r="V1093"/>
  <c r="W1093" s="1"/>
  <c r="X1093" s="1"/>
  <c r="V1096"/>
  <c r="W1096" s="1"/>
  <c r="X1096" s="1"/>
  <c r="V1104"/>
  <c r="W1104" s="1"/>
  <c r="X1104" s="1"/>
  <c r="X1119"/>
  <c r="V1122"/>
  <c r="W1122" s="1"/>
  <c r="X1122" s="1"/>
  <c r="V1124"/>
  <c r="W1124" s="1"/>
  <c r="X1124" s="1"/>
  <c r="V1130"/>
  <c r="W1130" s="1"/>
  <c r="X1130" s="1"/>
  <c r="W319"/>
  <c r="X319" s="1"/>
  <c r="W323"/>
  <c r="X323" s="1"/>
  <c r="W327"/>
  <c r="W364"/>
  <c r="X364" s="1"/>
  <c r="W368"/>
  <c r="X368" s="1"/>
  <c r="W372"/>
  <c r="X372" s="1"/>
  <c r="W413"/>
  <c r="X413" s="1"/>
  <c r="W417"/>
  <c r="X417" s="1"/>
  <c r="W421"/>
  <c r="X421" s="1"/>
  <c r="W477"/>
  <c r="X477" s="1"/>
  <c r="W18"/>
  <c r="X18" s="1"/>
  <c r="W22"/>
  <c r="X22" s="1"/>
  <c r="W26"/>
  <c r="X26" s="1"/>
  <c r="W67"/>
  <c r="X67" s="1"/>
  <c r="W71"/>
  <c r="X71" s="1"/>
  <c r="W75"/>
  <c r="W112"/>
  <c r="X112" s="1"/>
  <c r="W116"/>
  <c r="X116" s="1"/>
  <c r="W120"/>
  <c r="X120" s="1"/>
  <c r="W161"/>
  <c r="X161" s="1"/>
  <c r="W165"/>
  <c r="X165" s="1"/>
  <c r="W169"/>
  <c r="X169" s="1"/>
  <c r="W210"/>
  <c r="X210" s="1"/>
  <c r="W214"/>
  <c r="X214" s="1"/>
  <c r="W218"/>
  <c r="X218" s="1"/>
  <c r="W259"/>
  <c r="X259" s="1"/>
  <c r="W263"/>
  <c r="X263" s="1"/>
  <c r="W267"/>
  <c r="W304"/>
  <c r="X304" s="1"/>
  <c r="W308"/>
  <c r="X308" s="1"/>
  <c r="W312"/>
  <c r="X312" s="1"/>
  <c r="W340"/>
  <c r="X340" s="1"/>
  <c r="W344"/>
  <c r="X344" s="1"/>
  <c r="W348"/>
  <c r="X348" s="1"/>
  <c r="W353"/>
  <c r="X353" s="1"/>
  <c r="W357"/>
  <c r="X357" s="1"/>
  <c r="W361"/>
  <c r="X361" s="1"/>
  <c r="W389"/>
  <c r="X389" s="1"/>
  <c r="W393"/>
  <c r="X393" s="1"/>
  <c r="W397"/>
  <c r="X397" s="1"/>
  <c r="W402"/>
  <c r="X402" s="1"/>
  <c r="W406"/>
  <c r="X406" s="1"/>
  <c r="W410"/>
  <c r="X410" s="1"/>
  <c r="W431"/>
  <c r="X431" s="1"/>
  <c r="W475"/>
  <c r="X475" s="1"/>
  <c r="W483"/>
  <c r="W497"/>
  <c r="X497" s="1"/>
  <c r="W502"/>
  <c r="X502" s="1"/>
  <c r="W505"/>
  <c r="X505" s="1"/>
  <c r="W508"/>
  <c r="X508" s="1"/>
  <c r="W511"/>
  <c r="X511" s="1"/>
  <c r="W516"/>
  <c r="X516" s="1"/>
  <c r="W519"/>
  <c r="W525"/>
  <c r="X525" s="1"/>
  <c r="W546"/>
  <c r="X546" s="1"/>
  <c r="W551"/>
  <c r="X551" s="1"/>
  <c r="W554"/>
  <c r="X554" s="1"/>
  <c r="W574"/>
  <c r="X574" s="1"/>
  <c r="W619"/>
  <c r="X619" s="1"/>
  <c r="W623"/>
  <c r="X623" s="1"/>
  <c r="W627"/>
  <c r="W712"/>
  <c r="X712" s="1"/>
  <c r="W714"/>
  <c r="X714" s="1"/>
  <c r="W716"/>
  <c r="X716" s="1"/>
  <c r="W718"/>
  <c r="X718" s="1"/>
  <c r="W720"/>
  <c r="X720" s="1"/>
  <c r="W722"/>
  <c r="X722" s="1"/>
  <c r="W762"/>
  <c r="X762" s="1"/>
  <c r="W766"/>
  <c r="X766" s="1"/>
  <c r="W770"/>
  <c r="X770" s="1"/>
  <c r="W860"/>
  <c r="X860" s="1"/>
  <c r="X963"/>
  <c r="Y963" s="1"/>
  <c r="Z963" s="1"/>
  <c r="W1101"/>
  <c r="X1101" s="1"/>
  <c r="V461"/>
  <c r="W461" s="1"/>
  <c r="X461" s="1"/>
  <c r="V469"/>
  <c r="W469" s="1"/>
  <c r="X469" s="1"/>
  <c r="V500"/>
  <c r="W500" s="1"/>
  <c r="X500" s="1"/>
  <c r="V549"/>
  <c r="W549" s="1"/>
  <c r="X549" s="1"/>
  <c r="V563"/>
  <c r="W563" s="1"/>
  <c r="X563" s="1"/>
  <c r="V641"/>
  <c r="W641" s="1"/>
  <c r="V643"/>
  <c r="W643" s="1"/>
  <c r="X643" s="1"/>
  <c r="V645"/>
  <c r="W645" s="1"/>
  <c r="X645" s="1"/>
  <c r="V647"/>
  <c r="W647" s="1"/>
  <c r="X647" s="1"/>
  <c r="V649"/>
  <c r="W649" s="1"/>
  <c r="X649" s="1"/>
  <c r="V651"/>
  <c r="W651" s="1"/>
  <c r="X687"/>
  <c r="X771"/>
  <c r="V796"/>
  <c r="W796" s="1"/>
  <c r="V798"/>
  <c r="W798" s="1"/>
  <c r="X798" s="1"/>
  <c r="V800"/>
  <c r="W800" s="1"/>
  <c r="X800" s="1"/>
  <c r="V802"/>
  <c r="W802" s="1"/>
  <c r="X802" s="1"/>
  <c r="V804"/>
  <c r="W804" s="1"/>
  <c r="X804" s="1"/>
  <c r="W806"/>
  <c r="X806" s="1"/>
  <c r="V806"/>
  <c r="V862"/>
  <c r="W862" s="1"/>
  <c r="X862" s="1"/>
  <c r="V884"/>
  <c r="W884" s="1"/>
  <c r="X884" s="1"/>
  <c r="V940"/>
  <c r="W940" s="1"/>
  <c r="V942"/>
  <c r="W942" s="1"/>
  <c r="X942" s="1"/>
  <c r="V948"/>
  <c r="W948" s="1"/>
  <c r="X948" s="1"/>
  <c r="W950"/>
  <c r="X950" s="1"/>
  <c r="V950"/>
  <c r="V953"/>
  <c r="W953" s="1"/>
  <c r="X953" s="1"/>
  <c r="W961"/>
  <c r="X961" s="1"/>
  <c r="V961"/>
  <c r="V1002"/>
  <c r="W1002" s="1"/>
  <c r="X1002" s="1"/>
  <c r="V1010"/>
  <c r="W1010" s="1"/>
  <c r="X1010" s="1"/>
  <c r="V1024"/>
  <c r="W1024" s="1"/>
  <c r="V1026"/>
  <c r="W1026" s="1"/>
  <c r="X1026" s="1"/>
  <c r="V1032"/>
  <c r="W1032" s="1"/>
  <c r="X1032" s="1"/>
  <c r="V1034"/>
  <c r="W1034" s="1"/>
  <c r="X1034" s="1"/>
  <c r="V1037"/>
  <c r="W1037" s="1"/>
  <c r="X1037" s="1"/>
  <c r="V1045"/>
  <c r="W1045" s="1"/>
  <c r="X1045" s="1"/>
  <c r="V1090"/>
  <c r="W1090" s="1"/>
  <c r="X1090" s="1"/>
  <c r="V1103"/>
  <c r="W1103" s="1"/>
  <c r="X1103" s="1"/>
  <c r="V1121"/>
  <c r="W1121" s="1"/>
  <c r="X1121" s="1"/>
  <c r="V1129"/>
  <c r="W1129" s="1"/>
  <c r="X1129" s="1"/>
  <c r="V455"/>
  <c r="W455" s="1"/>
  <c r="X455" s="1"/>
  <c r="V510"/>
  <c r="W510" s="1"/>
  <c r="X510" s="1"/>
  <c r="V518"/>
  <c r="W518" s="1"/>
  <c r="X518" s="1"/>
  <c r="V598"/>
  <c r="W598" s="1"/>
  <c r="X598" s="1"/>
  <c r="V700"/>
  <c r="W700" s="1"/>
  <c r="V702"/>
  <c r="W702" s="1"/>
  <c r="X702" s="1"/>
  <c r="V704"/>
  <c r="W704" s="1"/>
  <c r="X704" s="1"/>
  <c r="W706"/>
  <c r="X706" s="1"/>
  <c r="V706"/>
  <c r="V708"/>
  <c r="W708" s="1"/>
  <c r="X708" s="1"/>
  <c r="W710"/>
  <c r="X710" s="1"/>
  <c r="V710"/>
  <c r="V784"/>
  <c r="W784" s="1"/>
  <c r="V786"/>
  <c r="W786" s="1"/>
  <c r="X786" s="1"/>
  <c r="V788"/>
  <c r="W788" s="1"/>
  <c r="X788" s="1"/>
  <c r="V790"/>
  <c r="W790" s="1"/>
  <c r="X790" s="1"/>
  <c r="V792"/>
  <c r="W792" s="1"/>
  <c r="X792" s="1"/>
  <c r="V794"/>
  <c r="W794" s="1"/>
  <c r="X794" s="1"/>
  <c r="V859"/>
  <c r="W859" s="1"/>
  <c r="X859" s="1"/>
  <c r="W867"/>
  <c r="V867"/>
  <c r="V881"/>
  <c r="W881" s="1"/>
  <c r="X881" s="1"/>
  <c r="V883"/>
  <c r="W883" s="1"/>
  <c r="X883" s="1"/>
  <c r="V889"/>
  <c r="W889" s="1"/>
  <c r="X889" s="1"/>
  <c r="V891"/>
  <c r="W891" s="1"/>
  <c r="W947"/>
  <c r="X947" s="1"/>
  <c r="V947"/>
  <c r="V952"/>
  <c r="W952" s="1"/>
  <c r="X952" s="1"/>
  <c r="V960"/>
  <c r="W960" s="1"/>
  <c r="X960" s="1"/>
  <c r="X975"/>
  <c r="X987"/>
  <c r="V1001"/>
  <c r="W1001" s="1"/>
  <c r="X1001" s="1"/>
  <c r="V1009"/>
  <c r="W1009" s="1"/>
  <c r="X1009" s="1"/>
  <c r="V1031"/>
  <c r="W1031" s="1"/>
  <c r="X1031" s="1"/>
  <c r="V1036"/>
  <c r="W1036" s="1"/>
  <c r="X1036" s="1"/>
  <c r="V1042"/>
  <c r="W1042" s="1"/>
  <c r="X1042" s="1"/>
  <c r="W1044"/>
  <c r="X1044" s="1"/>
  <c r="V1044"/>
  <c r="V1087"/>
  <c r="W1087" s="1"/>
  <c r="X1087" s="1"/>
  <c r="V1089"/>
  <c r="W1089" s="1"/>
  <c r="X1089" s="1"/>
  <c r="V1095"/>
  <c r="W1095" s="1"/>
  <c r="V1100"/>
  <c r="W1100" s="1"/>
  <c r="X1100" s="1"/>
  <c r="V1120"/>
  <c r="W1120" s="1"/>
  <c r="V1126"/>
  <c r="W1126" s="1"/>
  <c r="X1126" s="1"/>
  <c r="V1128"/>
  <c r="W1128" s="1"/>
  <c r="X1128" s="1"/>
  <c r="W305"/>
  <c r="X305" s="1"/>
  <c r="W309"/>
  <c r="X309" s="1"/>
  <c r="W313"/>
  <c r="X313" s="1"/>
  <c r="W354"/>
  <c r="X354" s="1"/>
  <c r="W358"/>
  <c r="X358" s="1"/>
  <c r="W362"/>
  <c r="X362" s="1"/>
  <c r="W403"/>
  <c r="X403" s="1"/>
  <c r="W407"/>
  <c r="X407" s="1"/>
  <c r="W411"/>
  <c r="W463"/>
  <c r="X463" s="1"/>
  <c r="W466"/>
  <c r="X466" s="1"/>
  <c r="W471"/>
  <c r="W472"/>
  <c r="X472" s="1"/>
  <c r="W480"/>
  <c r="X480" s="1"/>
  <c r="W557"/>
  <c r="X557" s="1"/>
  <c r="W560"/>
  <c r="X560" s="1"/>
  <c r="W565"/>
  <c r="X565" s="1"/>
  <c r="Y723"/>
  <c r="Z723" s="1"/>
  <c r="W16"/>
  <c r="X16" s="1"/>
  <c r="W20"/>
  <c r="X20" s="1"/>
  <c r="W24"/>
  <c r="X24" s="1"/>
  <c r="W65"/>
  <c r="X65" s="1"/>
  <c r="W69"/>
  <c r="X69" s="1"/>
  <c r="W73"/>
  <c r="X73" s="1"/>
  <c r="W114"/>
  <c r="X114" s="1"/>
  <c r="W118"/>
  <c r="X118" s="1"/>
  <c r="W122"/>
  <c r="X122" s="1"/>
  <c r="W163"/>
  <c r="X163" s="1"/>
  <c r="W167"/>
  <c r="X167" s="1"/>
  <c r="W171"/>
  <c r="W208"/>
  <c r="X208" s="1"/>
  <c r="W212"/>
  <c r="X212" s="1"/>
  <c r="W216"/>
  <c r="X216" s="1"/>
  <c r="W257"/>
  <c r="X257" s="1"/>
  <c r="W261"/>
  <c r="X261" s="1"/>
  <c r="W265"/>
  <c r="X265" s="1"/>
  <c r="W293"/>
  <c r="W297"/>
  <c r="X297" s="1"/>
  <c r="W301"/>
  <c r="X301" s="1"/>
  <c r="W306"/>
  <c r="X306" s="1"/>
  <c r="V307"/>
  <c r="W307" s="1"/>
  <c r="X307" s="1"/>
  <c r="W310"/>
  <c r="X310" s="1"/>
  <c r="V311"/>
  <c r="W311" s="1"/>
  <c r="X311" s="1"/>
  <c r="W314"/>
  <c r="X314" s="1"/>
  <c r="V315"/>
  <c r="W315" s="1"/>
  <c r="W342"/>
  <c r="X342" s="1"/>
  <c r="W346"/>
  <c r="X346" s="1"/>
  <c r="W350"/>
  <c r="X350" s="1"/>
  <c r="V352"/>
  <c r="W352" s="1"/>
  <c r="W355"/>
  <c r="X355" s="1"/>
  <c r="V356"/>
  <c r="W356" s="1"/>
  <c r="X356" s="1"/>
  <c r="W359"/>
  <c r="X359" s="1"/>
  <c r="V360"/>
  <c r="W360" s="1"/>
  <c r="X360" s="1"/>
  <c r="W363"/>
  <c r="W391"/>
  <c r="X391" s="1"/>
  <c r="W395"/>
  <c r="X395" s="1"/>
  <c r="W399"/>
  <c r="W400"/>
  <c r="X400" s="1"/>
  <c r="V401"/>
  <c r="W401" s="1"/>
  <c r="X401" s="1"/>
  <c r="W404"/>
  <c r="X404" s="1"/>
  <c r="V405"/>
  <c r="W405" s="1"/>
  <c r="X405" s="1"/>
  <c r="W408"/>
  <c r="X408" s="1"/>
  <c r="V409"/>
  <c r="W409" s="1"/>
  <c r="X409" s="1"/>
  <c r="W435"/>
  <c r="V462"/>
  <c r="W462" s="1"/>
  <c r="X462" s="1"/>
  <c r="V467"/>
  <c r="W467" s="1"/>
  <c r="X467" s="1"/>
  <c r="V470"/>
  <c r="W470" s="1"/>
  <c r="X470" s="1"/>
  <c r="V476"/>
  <c r="W476" s="1"/>
  <c r="X476" s="1"/>
  <c r="W479"/>
  <c r="X479" s="1"/>
  <c r="W498"/>
  <c r="X498" s="1"/>
  <c r="W501"/>
  <c r="X501" s="1"/>
  <c r="W506"/>
  <c r="X506" s="1"/>
  <c r="W512"/>
  <c r="X512" s="1"/>
  <c r="W515"/>
  <c r="X515" s="1"/>
  <c r="W521"/>
  <c r="X521" s="1"/>
  <c r="W529"/>
  <c r="X529" s="1"/>
  <c r="X531"/>
  <c r="Y531" s="1"/>
  <c r="Z531" s="1"/>
  <c r="W547"/>
  <c r="X547" s="1"/>
  <c r="W550"/>
  <c r="X550" s="1"/>
  <c r="W555"/>
  <c r="V556"/>
  <c r="W556" s="1"/>
  <c r="X556" s="1"/>
  <c r="V561"/>
  <c r="W561" s="1"/>
  <c r="X561" s="1"/>
  <c r="V564"/>
  <c r="W564" s="1"/>
  <c r="X564" s="1"/>
  <c r="W570"/>
  <c r="X570" s="1"/>
  <c r="W578"/>
  <c r="X578" s="1"/>
  <c r="W665"/>
  <c r="X665" s="1"/>
  <c r="W667"/>
  <c r="X667" s="1"/>
  <c r="W669"/>
  <c r="X669" s="1"/>
  <c r="W671"/>
  <c r="X671" s="1"/>
  <c r="W673"/>
  <c r="X673" s="1"/>
  <c r="W675"/>
  <c r="X795"/>
  <c r="W811"/>
  <c r="X811" s="1"/>
  <c r="W815"/>
  <c r="X815" s="1"/>
  <c r="W819"/>
  <c r="W856"/>
  <c r="X856" s="1"/>
  <c r="W864"/>
  <c r="X864" s="1"/>
  <c r="W1052"/>
  <c r="X1052" s="1"/>
  <c r="W1097"/>
  <c r="X1097" s="1"/>
  <c r="W1105"/>
  <c r="X1105" s="1"/>
  <c r="V834"/>
  <c r="W834" s="1"/>
  <c r="X834" s="1"/>
  <c r="V842"/>
  <c r="W842" s="1"/>
  <c r="X842" s="1"/>
  <c r="V848"/>
  <c r="W848" s="1"/>
  <c r="X848" s="1"/>
  <c r="V897"/>
  <c r="W897" s="1"/>
  <c r="X897" s="1"/>
  <c r="V928"/>
  <c r="W928" s="1"/>
  <c r="V936"/>
  <c r="W936"/>
  <c r="X936" s="1"/>
  <c r="V977"/>
  <c r="W977" s="1"/>
  <c r="V985"/>
  <c r="W985" s="1"/>
  <c r="X985" s="1"/>
  <c r="W991"/>
  <c r="X991" s="1"/>
  <c r="V991"/>
  <c r="V999"/>
  <c r="W999" s="1"/>
  <c r="V1079"/>
  <c r="W1079" s="1"/>
  <c r="X1079" s="1"/>
  <c r="V1134"/>
  <c r="W1134" s="1"/>
  <c r="X1134" s="1"/>
  <c r="W1142"/>
  <c r="X1142" s="1"/>
  <c r="V1142"/>
  <c r="W460"/>
  <c r="X460" s="1"/>
  <c r="W464"/>
  <c r="X464" s="1"/>
  <c r="W468"/>
  <c r="X468" s="1"/>
  <c r="W509"/>
  <c r="X509" s="1"/>
  <c r="W513"/>
  <c r="X513" s="1"/>
  <c r="W517"/>
  <c r="X517" s="1"/>
  <c r="W558"/>
  <c r="X558" s="1"/>
  <c r="W562"/>
  <c r="X562" s="1"/>
  <c r="W566"/>
  <c r="X566" s="1"/>
  <c r="W607"/>
  <c r="X607" s="1"/>
  <c r="W611"/>
  <c r="X611" s="1"/>
  <c r="W615"/>
  <c r="W652"/>
  <c r="X652" s="1"/>
  <c r="W656"/>
  <c r="X656" s="1"/>
  <c r="W660"/>
  <c r="X660" s="1"/>
  <c r="W701"/>
  <c r="X701" s="1"/>
  <c r="W705"/>
  <c r="X705" s="1"/>
  <c r="W709"/>
  <c r="X709" s="1"/>
  <c r="W750"/>
  <c r="X750" s="1"/>
  <c r="W754"/>
  <c r="X754" s="1"/>
  <c r="W758"/>
  <c r="X758" s="1"/>
  <c r="W799"/>
  <c r="X799" s="1"/>
  <c r="W803"/>
  <c r="X803" s="1"/>
  <c r="W807"/>
  <c r="W845"/>
  <c r="X845" s="1"/>
  <c r="W850"/>
  <c r="X850" s="1"/>
  <c r="W853"/>
  <c r="X853" s="1"/>
  <c r="W894"/>
  <c r="X894" s="1"/>
  <c r="W899"/>
  <c r="X899" s="1"/>
  <c r="W902"/>
  <c r="X902" s="1"/>
  <c r="W908"/>
  <c r="X908" s="1"/>
  <c r="W988"/>
  <c r="X988" s="1"/>
  <c r="W993"/>
  <c r="X993" s="1"/>
  <c r="W996"/>
  <c r="X996" s="1"/>
  <c r="W1051"/>
  <c r="X1051" s="1"/>
  <c r="W1059"/>
  <c r="W1136"/>
  <c r="X1136" s="1"/>
  <c r="W1139"/>
  <c r="X1139" s="1"/>
  <c r="V838"/>
  <c r="W838" s="1"/>
  <c r="X838" s="1"/>
  <c r="V844"/>
  <c r="W844" s="1"/>
  <c r="V852"/>
  <c r="W852" s="1"/>
  <c r="X852" s="1"/>
  <c r="V893"/>
  <c r="W893" s="1"/>
  <c r="X893" s="1"/>
  <c r="V901"/>
  <c r="W901" s="1"/>
  <c r="X901" s="1"/>
  <c r="V932"/>
  <c r="W932" s="1"/>
  <c r="X932" s="1"/>
  <c r="V981"/>
  <c r="W981" s="1"/>
  <c r="X981" s="1"/>
  <c r="V995"/>
  <c r="W995" s="1"/>
  <c r="X995" s="1"/>
  <c r="V1075"/>
  <c r="W1075" s="1"/>
  <c r="V1083"/>
  <c r="W1083" s="1"/>
  <c r="V1138"/>
  <c r="W1138" s="1"/>
  <c r="X1138" s="1"/>
  <c r="W605"/>
  <c r="X605" s="1"/>
  <c r="W609"/>
  <c r="X609" s="1"/>
  <c r="W613"/>
  <c r="X613" s="1"/>
  <c r="W654"/>
  <c r="X654" s="1"/>
  <c r="W658"/>
  <c r="X658" s="1"/>
  <c r="W662"/>
  <c r="X662" s="1"/>
  <c r="W703"/>
  <c r="X703" s="1"/>
  <c r="W707"/>
  <c r="X707" s="1"/>
  <c r="W711"/>
  <c r="W748"/>
  <c r="X748" s="1"/>
  <c r="W752"/>
  <c r="X752" s="1"/>
  <c r="W756"/>
  <c r="X756" s="1"/>
  <c r="W797"/>
  <c r="X797" s="1"/>
  <c r="W801"/>
  <c r="X801" s="1"/>
  <c r="W805"/>
  <c r="X805" s="1"/>
  <c r="W846"/>
  <c r="X846" s="1"/>
  <c r="W849"/>
  <c r="X849" s="1"/>
  <c r="W854"/>
  <c r="X854" s="1"/>
  <c r="W895"/>
  <c r="X895" s="1"/>
  <c r="W898"/>
  <c r="X898" s="1"/>
  <c r="W903"/>
  <c r="W904"/>
  <c r="X904" s="1"/>
  <c r="W912"/>
  <c r="X912" s="1"/>
  <c r="W989"/>
  <c r="X989" s="1"/>
  <c r="W992"/>
  <c r="X992" s="1"/>
  <c r="W997"/>
  <c r="X997" s="1"/>
  <c r="W1055"/>
  <c r="X1055" s="1"/>
  <c r="W1132"/>
  <c r="X1132" s="1"/>
  <c r="W1135"/>
  <c r="X1135" s="1"/>
  <c r="W1140"/>
  <c r="X1140" s="1"/>
  <c r="W847"/>
  <c r="X847" s="1"/>
  <c r="W851"/>
  <c r="X851" s="1"/>
  <c r="W855"/>
  <c r="W892"/>
  <c r="X892" s="1"/>
  <c r="W896"/>
  <c r="X896" s="1"/>
  <c r="W900"/>
  <c r="X900" s="1"/>
  <c r="W941"/>
  <c r="X941" s="1"/>
  <c r="W945"/>
  <c r="X945" s="1"/>
  <c r="W949"/>
  <c r="X949" s="1"/>
  <c r="W990"/>
  <c r="X990" s="1"/>
  <c r="W994"/>
  <c r="X994" s="1"/>
  <c r="W998"/>
  <c r="X998" s="1"/>
  <c r="W1039"/>
  <c r="X1039" s="1"/>
  <c r="W1043"/>
  <c r="X1043" s="1"/>
  <c r="W1047"/>
  <c r="W1084"/>
  <c r="X1084" s="1"/>
  <c r="W1088"/>
  <c r="X1088" s="1"/>
  <c r="W1092"/>
  <c r="X1092" s="1"/>
  <c r="W1133"/>
  <c r="X1133" s="1"/>
  <c r="W1137"/>
  <c r="X1137" s="1"/>
  <c r="W1141"/>
  <c r="X1141" s="1"/>
  <c r="F661"/>
  <c r="G661" s="1"/>
  <c r="F1084"/>
  <c r="G1084" s="1"/>
  <c r="F1139"/>
  <c r="G1139" s="1"/>
  <c r="F4"/>
  <c r="G4" s="1"/>
  <c r="O14"/>
  <c r="P14" s="1"/>
  <c r="O44"/>
  <c r="P44" s="1"/>
  <c r="N51"/>
  <c r="O51" s="1"/>
  <c r="P51" s="1"/>
  <c r="N92"/>
  <c r="O92" s="1"/>
  <c r="P92" s="1"/>
  <c r="N99"/>
  <c r="O99" s="1"/>
  <c r="P99" s="1"/>
  <c r="Q99" s="1"/>
  <c r="R99" s="1"/>
  <c r="O281"/>
  <c r="P281" s="1"/>
  <c r="O328"/>
  <c r="P328" s="1"/>
  <c r="N335"/>
  <c r="O335" s="1"/>
  <c r="P335" s="1"/>
  <c r="O340"/>
  <c r="P340" s="1"/>
  <c r="O363"/>
  <c r="P363" s="1"/>
  <c r="O423"/>
  <c r="P423" s="1"/>
  <c r="Q423" s="1"/>
  <c r="R423" s="1"/>
  <c r="O460"/>
  <c r="P460" s="1"/>
  <c r="O475"/>
  <c r="P475" s="1"/>
  <c r="N483"/>
  <c r="O483" s="1"/>
  <c r="P483" s="1"/>
  <c r="O485"/>
  <c r="P485" s="1"/>
  <c r="O492"/>
  <c r="P492" s="1"/>
  <c r="O509"/>
  <c r="P509" s="1"/>
  <c r="O534"/>
  <c r="P534" s="1"/>
  <c r="N557"/>
  <c r="O557" s="1"/>
  <c r="P557" s="1"/>
  <c r="O558"/>
  <c r="P558" s="1"/>
  <c r="O561"/>
  <c r="P561" s="1"/>
  <c r="O566"/>
  <c r="P566" s="1"/>
  <c r="N604"/>
  <c r="O604" s="1"/>
  <c r="P604" s="1"/>
  <c r="N617"/>
  <c r="O617" s="1"/>
  <c r="P617" s="1"/>
  <c r="O621"/>
  <c r="P621" s="1"/>
  <c r="O626"/>
  <c r="P626" s="1"/>
  <c r="O654"/>
  <c r="P654" s="1"/>
  <c r="O662"/>
  <c r="P662" s="1"/>
  <c r="N704"/>
  <c r="O704" s="1"/>
  <c r="P704" s="1"/>
  <c r="O800"/>
  <c r="P800" s="1"/>
  <c r="O805"/>
  <c r="P805" s="1"/>
  <c r="O836"/>
  <c r="P836" s="1"/>
  <c r="O856"/>
  <c r="P856" s="1"/>
  <c r="N901"/>
  <c r="O901" s="1"/>
  <c r="P901" s="1"/>
  <c r="O911"/>
  <c r="P911" s="1"/>
  <c r="N940"/>
  <c r="O940" s="1"/>
  <c r="P940" s="1"/>
  <c r="N942"/>
  <c r="O942" s="1"/>
  <c r="P942" s="1"/>
  <c r="O959"/>
  <c r="P959" s="1"/>
  <c r="O1048"/>
  <c r="P1048" s="1"/>
  <c r="O1053"/>
  <c r="P1053" s="1"/>
  <c r="O1086"/>
  <c r="P1086" s="1"/>
  <c r="N1094"/>
  <c r="O1094" s="1"/>
  <c r="P1094" s="1"/>
  <c r="O1103"/>
  <c r="P1103" s="1"/>
  <c r="N1132"/>
  <c r="O1132" s="1"/>
  <c r="P1132" s="1"/>
  <c r="N1134"/>
  <c r="O1134" s="1"/>
  <c r="P1134" s="1"/>
  <c r="O1135"/>
  <c r="P1135" s="1"/>
  <c r="F96"/>
  <c r="G96" s="1"/>
  <c r="F384"/>
  <c r="G384" s="1"/>
  <c r="F610"/>
  <c r="G610" s="1"/>
  <c r="F892"/>
  <c r="G892" s="1"/>
  <c r="O10"/>
  <c r="P10" s="1"/>
  <c r="O136"/>
  <c r="P136" s="1"/>
  <c r="O142"/>
  <c r="P142" s="1"/>
  <c r="O232"/>
  <c r="P232" s="1"/>
  <c r="O234"/>
  <c r="P234" s="1"/>
  <c r="O240"/>
  <c r="P240" s="1"/>
  <c r="O243"/>
  <c r="P243" s="1"/>
  <c r="Q243" s="1"/>
  <c r="R243" s="1"/>
  <c r="O282"/>
  <c r="P282" s="1"/>
  <c r="O285"/>
  <c r="P285" s="1"/>
  <c r="O287"/>
  <c r="P287" s="1"/>
  <c r="O289"/>
  <c r="P289" s="1"/>
  <c r="O336"/>
  <c r="P336" s="1"/>
  <c r="O344"/>
  <c r="P344" s="1"/>
  <c r="O346"/>
  <c r="P346" s="1"/>
  <c r="O396"/>
  <c r="P396" s="1"/>
  <c r="O440"/>
  <c r="P440" s="1"/>
  <c r="O469"/>
  <c r="P469" s="1"/>
  <c r="O489"/>
  <c r="P489" s="1"/>
  <c r="O517"/>
  <c r="P517" s="1"/>
  <c r="O568"/>
  <c r="P568" s="1"/>
  <c r="O570"/>
  <c r="P570" s="1"/>
  <c r="O572"/>
  <c r="P572" s="1"/>
  <c r="O624"/>
  <c r="P624" s="1"/>
  <c r="O750"/>
  <c r="P750" s="1"/>
  <c r="O764"/>
  <c r="P764" s="1"/>
  <c r="O768"/>
  <c r="P768" s="1"/>
  <c r="O850"/>
  <c r="P850" s="1"/>
  <c r="O854"/>
  <c r="P854" s="1"/>
  <c r="O902"/>
  <c r="P902" s="1"/>
  <c r="O907"/>
  <c r="P907" s="1"/>
  <c r="O913"/>
  <c r="P913" s="1"/>
  <c r="O993"/>
  <c r="P993" s="1"/>
  <c r="O1002"/>
  <c r="P1002" s="1"/>
  <c r="O1006"/>
  <c r="P1006" s="1"/>
  <c r="O1010"/>
  <c r="P1010" s="1"/>
  <c r="O1105"/>
  <c r="P1105" s="1"/>
  <c r="O1107"/>
  <c r="P1107" s="1"/>
  <c r="F557"/>
  <c r="G557" s="1"/>
  <c r="F1093"/>
  <c r="G1093" s="1"/>
  <c r="O7"/>
  <c r="P7" s="1"/>
  <c r="O15"/>
  <c r="P15" s="1"/>
  <c r="O89"/>
  <c r="P89" s="1"/>
  <c r="O91"/>
  <c r="P91" s="1"/>
  <c r="O184"/>
  <c r="P184" s="1"/>
  <c r="O186"/>
  <c r="P186" s="1"/>
  <c r="O235"/>
  <c r="P235" s="1"/>
  <c r="O290"/>
  <c r="P290" s="1"/>
  <c r="O351"/>
  <c r="P351" s="1"/>
  <c r="O355"/>
  <c r="P355" s="1"/>
  <c r="O436"/>
  <c r="P436" s="1"/>
  <c r="O461"/>
  <c r="P461" s="1"/>
  <c r="O576"/>
  <c r="P576" s="1"/>
  <c r="O578"/>
  <c r="P578" s="1"/>
  <c r="O616"/>
  <c r="P616" s="1"/>
  <c r="O622"/>
  <c r="P622" s="1"/>
  <c r="O625"/>
  <c r="P625" s="1"/>
  <c r="O653"/>
  <c r="P653" s="1"/>
  <c r="O661"/>
  <c r="P661" s="1"/>
  <c r="O701"/>
  <c r="P701" s="1"/>
  <c r="O703"/>
  <c r="P703" s="1"/>
  <c r="O758"/>
  <c r="P758" s="1"/>
  <c r="O760"/>
  <c r="P760" s="1"/>
  <c r="O769"/>
  <c r="P769" s="1"/>
  <c r="O771"/>
  <c r="P771" s="1"/>
  <c r="F842"/>
  <c r="G842" s="1"/>
  <c r="O47"/>
  <c r="P47" s="1"/>
  <c r="O53"/>
  <c r="P53" s="1"/>
  <c r="O97"/>
  <c r="P97" s="1"/>
  <c r="O144"/>
  <c r="P144" s="1"/>
  <c r="O349"/>
  <c r="P349" s="1"/>
  <c r="O444"/>
  <c r="P444" s="1"/>
  <c r="O468"/>
  <c r="P468" s="1"/>
  <c r="N474"/>
  <c r="O474" s="1"/>
  <c r="P474" s="1"/>
  <c r="O482"/>
  <c r="P482" s="1"/>
  <c r="O518"/>
  <c r="P518" s="1"/>
  <c r="O708"/>
  <c r="P708" s="1"/>
  <c r="O751"/>
  <c r="P751" s="1"/>
  <c r="O761"/>
  <c r="P761" s="1"/>
  <c r="O763"/>
  <c r="P763" s="1"/>
  <c r="O765"/>
  <c r="P765" s="1"/>
  <c r="O767"/>
  <c r="P767" s="1"/>
  <c r="O847"/>
  <c r="P847" s="1"/>
  <c r="O849"/>
  <c r="P849" s="1"/>
  <c r="O851"/>
  <c r="P851" s="1"/>
  <c r="O853"/>
  <c r="P853" s="1"/>
  <c r="O861"/>
  <c r="P861" s="1"/>
  <c r="O955"/>
  <c r="P955" s="1"/>
  <c r="O957"/>
  <c r="P957" s="1"/>
  <c r="O996"/>
  <c r="P996" s="1"/>
  <c r="O1052"/>
  <c r="P1052" s="1"/>
  <c r="O1056"/>
  <c r="P1056" s="1"/>
  <c r="O1106"/>
  <c r="P1106" s="1"/>
  <c r="E901"/>
  <c r="F901" s="1"/>
  <c r="G901" s="1"/>
  <c r="N187"/>
  <c r="O187" s="1"/>
  <c r="P187" s="1"/>
  <c r="N195"/>
  <c r="O195" s="1"/>
  <c r="P195" s="1"/>
  <c r="Q195" s="1"/>
  <c r="R195" s="1"/>
  <c r="N280"/>
  <c r="O280" s="1"/>
  <c r="N288"/>
  <c r="O288" s="1"/>
  <c r="P288" s="1"/>
  <c r="N320"/>
  <c r="O320" s="1"/>
  <c r="P320" s="1"/>
  <c r="N326"/>
  <c r="O326" s="1"/>
  <c r="P326" s="1"/>
  <c r="N395"/>
  <c r="O395" s="1"/>
  <c r="P395" s="1"/>
  <c r="N464"/>
  <c r="O464" s="1"/>
  <c r="P464" s="1"/>
  <c r="N493"/>
  <c r="O493" s="1"/>
  <c r="P493" s="1"/>
  <c r="O513"/>
  <c r="P513" s="1"/>
  <c r="N513"/>
  <c r="N530"/>
  <c r="O530" s="1"/>
  <c r="P530" s="1"/>
  <c r="N762"/>
  <c r="O762" s="1"/>
  <c r="N848"/>
  <c r="O848" s="1"/>
  <c r="P848" s="1"/>
  <c r="N1051"/>
  <c r="O1051" s="1"/>
  <c r="P1051" s="1"/>
  <c r="N1098"/>
  <c r="O1098" s="1"/>
  <c r="P1098" s="1"/>
  <c r="E86"/>
  <c r="F86" s="1"/>
  <c r="G86" s="1"/>
  <c r="E330"/>
  <c r="F330" s="1"/>
  <c r="G330" s="1"/>
  <c r="E653"/>
  <c r="F653" s="1"/>
  <c r="G653" s="1"/>
  <c r="N56"/>
  <c r="O56" s="1"/>
  <c r="P56" s="1"/>
  <c r="O176"/>
  <c r="P176" s="1"/>
  <c r="N176"/>
  <c r="N190"/>
  <c r="O190" s="1"/>
  <c r="P190" s="1"/>
  <c r="N291"/>
  <c r="O291" s="1"/>
  <c r="N394"/>
  <c r="O394" s="1"/>
  <c r="P394" s="1"/>
  <c r="N562"/>
  <c r="O562" s="1"/>
  <c r="P562" s="1"/>
  <c r="N709"/>
  <c r="O709" s="1"/>
  <c r="P709" s="1"/>
  <c r="N718"/>
  <c r="O718" s="1"/>
  <c r="P718" s="1"/>
  <c r="N813"/>
  <c r="O813" s="1"/>
  <c r="P813" s="1"/>
  <c r="N989"/>
  <c r="O989" s="1"/>
  <c r="P989" s="1"/>
  <c r="N1140"/>
  <c r="O1140" s="1"/>
  <c r="P1140" s="1"/>
  <c r="E179"/>
  <c r="F179" s="1"/>
  <c r="G179" s="1"/>
  <c r="E425"/>
  <c r="F425" s="1"/>
  <c r="G425" s="1"/>
  <c r="E693"/>
  <c r="F693" s="1"/>
  <c r="G693" s="1"/>
  <c r="E930"/>
  <c r="F930" s="1"/>
  <c r="G930" s="1"/>
  <c r="E989"/>
  <c r="F989" s="1"/>
  <c r="G989" s="1"/>
  <c r="E1135"/>
  <c r="F1135" s="1"/>
  <c r="G1135" s="1"/>
  <c r="N322"/>
  <c r="O322" s="1"/>
  <c r="P322" s="1"/>
  <c r="N341"/>
  <c r="O341" s="1"/>
  <c r="P341" s="1"/>
  <c r="N358"/>
  <c r="O358" s="1"/>
  <c r="P358" s="1"/>
  <c r="N473"/>
  <c r="O473" s="1"/>
  <c r="P473" s="1"/>
  <c r="N481"/>
  <c r="O481" s="1"/>
  <c r="P481" s="1"/>
  <c r="N711"/>
  <c r="O711" s="1"/>
  <c r="P711" s="1"/>
  <c r="N770"/>
  <c r="O770" s="1"/>
  <c r="P770" s="1"/>
  <c r="N809"/>
  <c r="O809" s="1"/>
  <c r="N910"/>
  <c r="O910" s="1"/>
  <c r="N1040"/>
  <c r="O1040" s="1"/>
  <c r="P1040" s="1"/>
  <c r="N1084"/>
  <c r="O1084" s="1"/>
  <c r="P1084" s="1"/>
  <c r="O128"/>
  <c r="P128" s="1"/>
  <c r="O147"/>
  <c r="P147" s="1"/>
  <c r="Q147" s="1"/>
  <c r="R147" s="1"/>
  <c r="O330"/>
  <c r="P330" s="1"/>
  <c r="O797"/>
  <c r="P797" s="1"/>
  <c r="O810"/>
  <c r="P810" s="1"/>
  <c r="F87"/>
  <c r="G87" s="1"/>
  <c r="F229"/>
  <c r="G229" s="1"/>
  <c r="F279"/>
  <c r="G279" s="1"/>
  <c r="F326"/>
  <c r="G326" s="1"/>
  <c r="F335"/>
  <c r="G335" s="1"/>
  <c r="F606"/>
  <c r="G606" s="1"/>
  <c r="F644"/>
  <c r="G644" s="1"/>
  <c r="F980"/>
  <c r="G980" s="1"/>
  <c r="F1131"/>
  <c r="G1131" s="1"/>
  <c r="O94"/>
  <c r="P94" s="1"/>
  <c r="O95"/>
  <c r="P95" s="1"/>
  <c r="O130"/>
  <c r="P130" s="1"/>
  <c r="O138"/>
  <c r="P138" s="1"/>
  <c r="O146"/>
  <c r="P146" s="1"/>
  <c r="O333"/>
  <c r="P333" s="1"/>
  <c r="O338"/>
  <c r="P338" s="1"/>
  <c r="O350"/>
  <c r="P350" s="1"/>
  <c r="O477"/>
  <c r="P477" s="1"/>
  <c r="O749"/>
  <c r="P749" s="1"/>
  <c r="O897"/>
  <c r="P897" s="1"/>
  <c r="O948"/>
  <c r="P948" s="1"/>
  <c r="E976"/>
  <c r="F976" s="1"/>
  <c r="G976" s="1"/>
  <c r="N345"/>
  <c r="O345" s="1"/>
  <c r="P345" s="1"/>
  <c r="N392"/>
  <c r="O392" s="1"/>
  <c r="P392" s="1"/>
  <c r="N571"/>
  <c r="O571" s="1"/>
  <c r="P571" s="1"/>
  <c r="N579"/>
  <c r="O579" s="1"/>
  <c r="P579" s="1"/>
  <c r="O817"/>
  <c r="P817" s="1"/>
  <c r="N817"/>
  <c r="N1044"/>
  <c r="O1044" s="1"/>
  <c r="P1044" s="1"/>
  <c r="N1136"/>
  <c r="O1136" s="1"/>
  <c r="P1136" s="1"/>
  <c r="E1130"/>
  <c r="F1130" s="1"/>
  <c r="G1130" s="1"/>
  <c r="N283"/>
  <c r="O283" s="1"/>
  <c r="P283" s="1"/>
  <c r="N356"/>
  <c r="O356" s="1"/>
  <c r="N359"/>
  <c r="O359" s="1"/>
  <c r="P359" s="1"/>
  <c r="N520"/>
  <c r="O520" s="1"/>
  <c r="P520" s="1"/>
  <c r="N574"/>
  <c r="O574" s="1"/>
  <c r="P574" s="1"/>
  <c r="N799"/>
  <c r="O799" s="1"/>
  <c r="P799" s="1"/>
  <c r="N844"/>
  <c r="O844" s="1"/>
  <c r="N1057"/>
  <c r="O1057" s="1"/>
  <c r="P1057" s="1"/>
  <c r="E182"/>
  <c r="F182" s="1"/>
  <c r="G182" s="1"/>
  <c r="N11"/>
  <c r="O11" s="1"/>
  <c r="N318"/>
  <c r="O318" s="1"/>
  <c r="P318" s="1"/>
  <c r="N360"/>
  <c r="O360" s="1"/>
  <c r="P360" s="1"/>
  <c r="N476"/>
  <c r="O476" s="1"/>
  <c r="P476" s="1"/>
  <c r="N484"/>
  <c r="O484" s="1"/>
  <c r="P484" s="1"/>
  <c r="N510"/>
  <c r="O510" s="1"/>
  <c r="P510" s="1"/>
  <c r="N714"/>
  <c r="O714" s="1"/>
  <c r="P714" s="1"/>
  <c r="N722"/>
  <c r="O722" s="1"/>
  <c r="P722" s="1"/>
  <c r="N766"/>
  <c r="O766" s="1"/>
  <c r="P766" s="1"/>
  <c r="N852"/>
  <c r="O852" s="1"/>
  <c r="P852" s="1"/>
  <c r="N860"/>
  <c r="O860" s="1"/>
  <c r="P860" s="1"/>
  <c r="N914"/>
  <c r="O914" s="1"/>
  <c r="P914" s="1"/>
  <c r="N1042"/>
  <c r="O1042" s="1"/>
  <c r="P1042" s="1"/>
  <c r="N1099"/>
  <c r="O1099" s="1"/>
  <c r="P1099" s="1"/>
  <c r="O139"/>
  <c r="P139" s="1"/>
  <c r="O241"/>
  <c r="P241" s="1"/>
  <c r="O388"/>
  <c r="P388" s="1"/>
  <c r="O623"/>
  <c r="P623" s="1"/>
  <c r="O712"/>
  <c r="P712" s="1"/>
  <c r="O715"/>
  <c r="P715" s="1"/>
  <c r="O720"/>
  <c r="P720" s="1"/>
  <c r="O723"/>
  <c r="P723" s="1"/>
  <c r="O832"/>
  <c r="P832" s="1"/>
  <c r="O892"/>
  <c r="P892" s="1"/>
  <c r="O994"/>
  <c r="P994" s="1"/>
  <c r="O998"/>
  <c r="P998" s="1"/>
  <c r="F230"/>
  <c r="G230" s="1"/>
  <c r="F337"/>
  <c r="G337" s="1"/>
  <c r="F640"/>
  <c r="G640" s="1"/>
  <c r="E984"/>
  <c r="F984" s="1"/>
  <c r="G984" s="1"/>
  <c r="F1073"/>
  <c r="G1073" s="1"/>
  <c r="O6"/>
  <c r="P6" s="1"/>
  <c r="O40"/>
  <c r="P40" s="1"/>
  <c r="O48"/>
  <c r="P48" s="1"/>
  <c r="O57"/>
  <c r="P57" s="1"/>
  <c r="O77"/>
  <c r="P77" s="1"/>
  <c r="O79"/>
  <c r="P79" s="1"/>
  <c r="O81"/>
  <c r="P81" s="1"/>
  <c r="O83"/>
  <c r="P83" s="1"/>
  <c r="O85"/>
  <c r="P85" s="1"/>
  <c r="O87"/>
  <c r="N90"/>
  <c r="O90" s="1"/>
  <c r="O93"/>
  <c r="P93" s="1"/>
  <c r="N98"/>
  <c r="O98" s="1"/>
  <c r="P98" s="1"/>
  <c r="O124"/>
  <c r="P124" s="1"/>
  <c r="N126"/>
  <c r="O126" s="1"/>
  <c r="P126" s="1"/>
  <c r="O132"/>
  <c r="P132" s="1"/>
  <c r="O143"/>
  <c r="P143" s="1"/>
  <c r="O172"/>
  <c r="P172" s="1"/>
  <c r="O178"/>
  <c r="P178" s="1"/>
  <c r="N180"/>
  <c r="O180" s="1"/>
  <c r="P180" s="1"/>
  <c r="N191"/>
  <c r="O191" s="1"/>
  <c r="P191" s="1"/>
  <c r="N233"/>
  <c r="O233" s="1"/>
  <c r="P233" s="1"/>
  <c r="O236"/>
  <c r="P236" s="1"/>
  <c r="N238"/>
  <c r="O238" s="1"/>
  <c r="P238" s="1"/>
  <c r="N284"/>
  <c r="O284" s="1"/>
  <c r="P284" s="1"/>
  <c r="O342"/>
  <c r="P342" s="1"/>
  <c r="O398"/>
  <c r="P398" s="1"/>
  <c r="N415"/>
  <c r="O415" s="1"/>
  <c r="P415" s="1"/>
  <c r="O472"/>
  <c r="P472" s="1"/>
  <c r="O478"/>
  <c r="P478" s="1"/>
  <c r="O480"/>
  <c r="P480" s="1"/>
  <c r="N521"/>
  <c r="O521" s="1"/>
  <c r="P521" s="1"/>
  <c r="N525"/>
  <c r="O525" s="1"/>
  <c r="P525" s="1"/>
  <c r="N575"/>
  <c r="O575" s="1"/>
  <c r="P575" s="1"/>
  <c r="O608"/>
  <c r="P608" s="1"/>
  <c r="O611"/>
  <c r="P611" s="1"/>
  <c r="O618"/>
  <c r="P618" s="1"/>
  <c r="N620"/>
  <c r="O620" s="1"/>
  <c r="O657"/>
  <c r="P657" s="1"/>
  <c r="O716"/>
  <c r="P716" s="1"/>
  <c r="O719"/>
  <c r="P719" s="1"/>
  <c r="O754"/>
  <c r="P754" s="1"/>
  <c r="N757"/>
  <c r="O757" s="1"/>
  <c r="P757" s="1"/>
  <c r="N814"/>
  <c r="O814" s="1"/>
  <c r="P814" s="1"/>
  <c r="O818"/>
  <c r="P818" s="1"/>
  <c r="O845"/>
  <c r="P845" s="1"/>
  <c r="O865"/>
  <c r="P865" s="1"/>
  <c r="O1047"/>
  <c r="P1047" s="1"/>
  <c r="O1089"/>
  <c r="P1089" s="1"/>
  <c r="N961"/>
  <c r="O961" s="1"/>
  <c r="P961" s="1"/>
  <c r="N316"/>
  <c r="O316" s="1"/>
  <c r="P316" s="1"/>
  <c r="N324"/>
  <c r="O324" s="1"/>
  <c r="P324" s="1"/>
  <c r="N399"/>
  <c r="O399" s="1"/>
  <c r="P399" s="1"/>
  <c r="N864"/>
  <c r="O864" s="1"/>
  <c r="P864" s="1"/>
  <c r="N952"/>
  <c r="O952" s="1"/>
  <c r="P952" s="1"/>
  <c r="N963"/>
  <c r="O963" s="1"/>
  <c r="P963" s="1"/>
  <c r="N1001"/>
  <c r="O1001" s="1"/>
  <c r="P1001" s="1"/>
  <c r="N1049"/>
  <c r="O1049" s="1"/>
  <c r="P1049" s="1"/>
  <c r="O811"/>
  <c r="P811" s="1"/>
  <c r="O815"/>
  <c r="P815" s="1"/>
  <c r="O819"/>
  <c r="P819" s="1"/>
  <c r="O1043"/>
  <c r="P1043" s="1"/>
  <c r="O1139"/>
  <c r="P1139" s="1"/>
  <c r="F420"/>
  <c r="G420" s="1"/>
  <c r="F651"/>
  <c r="G651" s="1"/>
  <c r="F704"/>
  <c r="G704" s="1"/>
  <c r="F881"/>
  <c r="G881" s="1"/>
  <c r="F1122"/>
  <c r="G1122" s="1"/>
  <c r="O174"/>
  <c r="P174" s="1"/>
  <c r="O182"/>
  <c r="P182" s="1"/>
  <c r="O237"/>
  <c r="P237" s="1"/>
  <c r="O329"/>
  <c r="P329" s="1"/>
  <c r="O337"/>
  <c r="P337" s="1"/>
  <c r="O347"/>
  <c r="P347" s="1"/>
  <c r="O524"/>
  <c r="P524" s="1"/>
  <c r="O619"/>
  <c r="P619" s="1"/>
  <c r="O627"/>
  <c r="P627" s="1"/>
  <c r="O713"/>
  <c r="P713" s="1"/>
  <c r="O717"/>
  <c r="P717" s="1"/>
  <c r="O721"/>
  <c r="P721" s="1"/>
  <c r="O796"/>
  <c r="P796" s="1"/>
  <c r="O808"/>
  <c r="P808" s="1"/>
  <c r="O812"/>
  <c r="P812" s="1"/>
  <c r="O816"/>
  <c r="P816" s="1"/>
  <c r="O947"/>
  <c r="P947" s="1"/>
  <c r="O997"/>
  <c r="P997" s="1"/>
  <c r="O1046"/>
  <c r="P1046" s="1"/>
  <c r="O1090"/>
  <c r="P1090" s="1"/>
  <c r="O269"/>
  <c r="P269" s="1"/>
  <c r="O271"/>
  <c r="P271" s="1"/>
  <c r="O273"/>
  <c r="P273" s="1"/>
  <c r="O275"/>
  <c r="P275" s="1"/>
  <c r="O277"/>
  <c r="P277" s="1"/>
  <c r="O279"/>
  <c r="P279" s="1"/>
  <c r="P3"/>
  <c r="N17"/>
  <c r="O17" s="1"/>
  <c r="P17" s="1"/>
  <c r="N21"/>
  <c r="O21" s="1"/>
  <c r="P21" s="1"/>
  <c r="N25"/>
  <c r="O25" s="1"/>
  <c r="P25" s="1"/>
  <c r="N67"/>
  <c r="O67" s="1"/>
  <c r="P67" s="1"/>
  <c r="N75"/>
  <c r="O75" s="1"/>
  <c r="N112"/>
  <c r="O112" s="1"/>
  <c r="N161"/>
  <c r="O161" s="1"/>
  <c r="P161" s="1"/>
  <c r="N169"/>
  <c r="O169" s="1"/>
  <c r="P169" s="1"/>
  <c r="N218"/>
  <c r="O218" s="1"/>
  <c r="P218" s="1"/>
  <c r="N259"/>
  <c r="O259" s="1"/>
  <c r="P259" s="1"/>
  <c r="O267"/>
  <c r="N267"/>
  <c r="N304"/>
  <c r="O304" s="1"/>
  <c r="N312"/>
  <c r="O312" s="1"/>
  <c r="P312" s="1"/>
  <c r="N443"/>
  <c r="O443" s="1"/>
  <c r="P443" s="1"/>
  <c r="N457"/>
  <c r="O457" s="1"/>
  <c r="P457" s="1"/>
  <c r="N508"/>
  <c r="O508" s="1"/>
  <c r="P508" s="1"/>
  <c r="N592"/>
  <c r="O592" s="1"/>
  <c r="P592" s="1"/>
  <c r="N730"/>
  <c r="O730" s="1"/>
  <c r="P730" s="1"/>
  <c r="N739"/>
  <c r="O739" s="1"/>
  <c r="P739" s="1"/>
  <c r="N70"/>
  <c r="O70" s="1"/>
  <c r="P70" s="1"/>
  <c r="N119"/>
  <c r="O119" s="1"/>
  <c r="P119" s="1"/>
  <c r="N164"/>
  <c r="O164" s="1"/>
  <c r="P164" s="1"/>
  <c r="N209"/>
  <c r="O209" s="1"/>
  <c r="P209" s="1"/>
  <c r="N217"/>
  <c r="O217" s="1"/>
  <c r="P217" s="1"/>
  <c r="N258"/>
  <c r="O258" s="1"/>
  <c r="P258" s="1"/>
  <c r="N266"/>
  <c r="O266" s="1"/>
  <c r="P266" s="1"/>
  <c r="N307"/>
  <c r="O307" s="1"/>
  <c r="P307" s="1"/>
  <c r="O315"/>
  <c r="N315"/>
  <c r="N371"/>
  <c r="O371" s="1"/>
  <c r="P371" s="1"/>
  <c r="N393"/>
  <c r="O393" s="1"/>
  <c r="P393" s="1"/>
  <c r="N404"/>
  <c r="O404" s="1"/>
  <c r="P404" s="1"/>
  <c r="N634"/>
  <c r="O634" s="1"/>
  <c r="P634" s="1"/>
  <c r="N694"/>
  <c r="O694" s="1"/>
  <c r="P694" s="1"/>
  <c r="P807"/>
  <c r="N1060"/>
  <c r="O1060" s="1"/>
  <c r="N16"/>
  <c r="O16" s="1"/>
  <c r="N18"/>
  <c r="O18" s="1"/>
  <c r="P18" s="1"/>
  <c r="N20"/>
  <c r="O20" s="1"/>
  <c r="P20" s="1"/>
  <c r="N22"/>
  <c r="O22" s="1"/>
  <c r="P22" s="1"/>
  <c r="N24"/>
  <c r="O24" s="1"/>
  <c r="P24" s="1"/>
  <c r="N26"/>
  <c r="O26" s="1"/>
  <c r="P26" s="1"/>
  <c r="N65"/>
  <c r="O65" s="1"/>
  <c r="P65" s="1"/>
  <c r="N69"/>
  <c r="O69" s="1"/>
  <c r="P69" s="1"/>
  <c r="N73"/>
  <c r="O73" s="1"/>
  <c r="P73" s="1"/>
  <c r="N114"/>
  <c r="O114" s="1"/>
  <c r="P114" s="1"/>
  <c r="N118"/>
  <c r="O118" s="1"/>
  <c r="P118" s="1"/>
  <c r="N122"/>
  <c r="O122" s="1"/>
  <c r="P122" s="1"/>
  <c r="N163"/>
  <c r="O163" s="1"/>
  <c r="P163" s="1"/>
  <c r="N167"/>
  <c r="O167" s="1"/>
  <c r="P167" s="1"/>
  <c r="N171"/>
  <c r="O171" s="1"/>
  <c r="O208"/>
  <c r="P208" s="1"/>
  <c r="N208"/>
  <c r="N212"/>
  <c r="O212" s="1"/>
  <c r="P212" s="1"/>
  <c r="N216"/>
  <c r="O216" s="1"/>
  <c r="P216" s="1"/>
  <c r="N257"/>
  <c r="O257" s="1"/>
  <c r="P257" s="1"/>
  <c r="N261"/>
  <c r="O261" s="1"/>
  <c r="P261" s="1"/>
  <c r="N265"/>
  <c r="O265" s="1"/>
  <c r="P265" s="1"/>
  <c r="N306"/>
  <c r="O306" s="1"/>
  <c r="P306" s="1"/>
  <c r="O310"/>
  <c r="P310" s="1"/>
  <c r="N310"/>
  <c r="N314"/>
  <c r="O314" s="1"/>
  <c r="P314" s="1"/>
  <c r="N439"/>
  <c r="O439" s="1"/>
  <c r="P439" s="1"/>
  <c r="N447"/>
  <c r="O447" s="1"/>
  <c r="N453"/>
  <c r="O453" s="1"/>
  <c r="P453" s="1"/>
  <c r="N516"/>
  <c r="O516" s="1"/>
  <c r="P516" s="1"/>
  <c r="P531"/>
  <c r="N537"/>
  <c r="O537" s="1"/>
  <c r="P537" s="1"/>
  <c r="N681"/>
  <c r="O681" s="1"/>
  <c r="P681" s="1"/>
  <c r="N696"/>
  <c r="O696" s="1"/>
  <c r="P696" s="1"/>
  <c r="N743"/>
  <c r="O743" s="1"/>
  <c r="P743" s="1"/>
  <c r="N779"/>
  <c r="O779" s="1"/>
  <c r="P779" s="1"/>
  <c r="N838"/>
  <c r="O838" s="1"/>
  <c r="P838" s="1"/>
  <c r="N968"/>
  <c r="O968" s="1"/>
  <c r="P968" s="1"/>
  <c r="N1066"/>
  <c r="O1066" s="1"/>
  <c r="P1066" s="1"/>
  <c r="O30"/>
  <c r="P30" s="1"/>
  <c r="O34"/>
  <c r="P34" s="1"/>
  <c r="O38"/>
  <c r="P38" s="1"/>
  <c r="O125"/>
  <c r="P125" s="1"/>
  <c r="O129"/>
  <c r="P129" s="1"/>
  <c r="O133"/>
  <c r="P133" s="1"/>
  <c r="O222"/>
  <c r="P222" s="1"/>
  <c r="O226"/>
  <c r="P226" s="1"/>
  <c r="O230"/>
  <c r="P230" s="1"/>
  <c r="O319"/>
  <c r="P319" s="1"/>
  <c r="O323"/>
  <c r="P323" s="1"/>
  <c r="O327"/>
  <c r="O76"/>
  <c r="P76" s="1"/>
  <c r="O78"/>
  <c r="P78" s="1"/>
  <c r="O80"/>
  <c r="P80" s="1"/>
  <c r="O82"/>
  <c r="P82" s="1"/>
  <c r="O84"/>
  <c r="P84" s="1"/>
  <c r="O86"/>
  <c r="P86" s="1"/>
  <c r="O173"/>
  <c r="P173" s="1"/>
  <c r="O175"/>
  <c r="P175" s="1"/>
  <c r="O177"/>
  <c r="P177" s="1"/>
  <c r="O179"/>
  <c r="P179" s="1"/>
  <c r="O181"/>
  <c r="P181" s="1"/>
  <c r="O183"/>
  <c r="O268"/>
  <c r="P268" s="1"/>
  <c r="O270"/>
  <c r="P270" s="1"/>
  <c r="O272"/>
  <c r="P272" s="1"/>
  <c r="O274"/>
  <c r="P274" s="1"/>
  <c r="O276"/>
  <c r="P276" s="1"/>
  <c r="O278"/>
  <c r="P278" s="1"/>
  <c r="N19"/>
  <c r="O19" s="1"/>
  <c r="P19" s="1"/>
  <c r="N23"/>
  <c r="O23" s="1"/>
  <c r="P23" s="1"/>
  <c r="N27"/>
  <c r="O27" s="1"/>
  <c r="N71"/>
  <c r="O71" s="1"/>
  <c r="P71" s="1"/>
  <c r="P87"/>
  <c r="N116"/>
  <c r="O116" s="1"/>
  <c r="P116" s="1"/>
  <c r="N120"/>
  <c r="O120" s="1"/>
  <c r="P120" s="1"/>
  <c r="N165"/>
  <c r="O165" s="1"/>
  <c r="P165" s="1"/>
  <c r="N210"/>
  <c r="O210" s="1"/>
  <c r="P210" s="1"/>
  <c r="N214"/>
  <c r="O214" s="1"/>
  <c r="P214" s="1"/>
  <c r="N263"/>
  <c r="O263" s="1"/>
  <c r="P263" s="1"/>
  <c r="N308"/>
  <c r="O308" s="1"/>
  <c r="P308" s="1"/>
  <c r="N449"/>
  <c r="O449" s="1"/>
  <c r="P449" s="1"/>
  <c r="N533"/>
  <c r="O533" s="1"/>
  <c r="P533" s="1"/>
  <c r="N541"/>
  <c r="O541" s="1"/>
  <c r="P541" s="1"/>
  <c r="N581"/>
  <c r="O581" s="1"/>
  <c r="P581" s="1"/>
  <c r="N647"/>
  <c r="O647" s="1"/>
  <c r="P647" s="1"/>
  <c r="N692"/>
  <c r="O692" s="1"/>
  <c r="P692" s="1"/>
  <c r="N747"/>
  <c r="O747" s="1"/>
  <c r="N925"/>
  <c r="O925" s="1"/>
  <c r="P925" s="1"/>
  <c r="N66"/>
  <c r="O66" s="1"/>
  <c r="P66" s="1"/>
  <c r="N74"/>
  <c r="O74" s="1"/>
  <c r="P74" s="1"/>
  <c r="N115"/>
  <c r="O115" s="1"/>
  <c r="P115" s="1"/>
  <c r="N123"/>
  <c r="O123" s="1"/>
  <c r="N160"/>
  <c r="O160" s="1"/>
  <c r="N168"/>
  <c r="O168" s="1"/>
  <c r="P168" s="1"/>
  <c r="N213"/>
  <c r="O213" s="1"/>
  <c r="P213" s="1"/>
  <c r="N262"/>
  <c r="O262" s="1"/>
  <c r="P262" s="1"/>
  <c r="N311"/>
  <c r="O311" s="1"/>
  <c r="P311" s="1"/>
  <c r="N367"/>
  <c r="O367" s="1"/>
  <c r="P367" s="1"/>
  <c r="N375"/>
  <c r="O375" s="1"/>
  <c r="N512"/>
  <c r="O512" s="1"/>
  <c r="P512" s="1"/>
  <c r="N555"/>
  <c r="O555" s="1"/>
  <c r="N600"/>
  <c r="O600" s="1"/>
  <c r="P600" s="1"/>
  <c r="P615"/>
  <c r="N741"/>
  <c r="O741" s="1"/>
  <c r="P741" s="1"/>
  <c r="P999"/>
  <c r="N64"/>
  <c r="O64" s="1"/>
  <c r="N68"/>
  <c r="O68" s="1"/>
  <c r="P68" s="1"/>
  <c r="N72"/>
  <c r="O72" s="1"/>
  <c r="P72" s="1"/>
  <c r="N113"/>
  <c r="O113" s="1"/>
  <c r="P113" s="1"/>
  <c r="N117"/>
  <c r="O117" s="1"/>
  <c r="P117" s="1"/>
  <c r="N121"/>
  <c r="O121" s="1"/>
  <c r="P121" s="1"/>
  <c r="N162"/>
  <c r="O162" s="1"/>
  <c r="P162" s="1"/>
  <c r="N166"/>
  <c r="O166" s="1"/>
  <c r="P166" s="1"/>
  <c r="N170"/>
  <c r="O170" s="1"/>
  <c r="P170" s="1"/>
  <c r="N211"/>
  <c r="O211" s="1"/>
  <c r="P211" s="1"/>
  <c r="N215"/>
  <c r="O215" s="1"/>
  <c r="P215" s="1"/>
  <c r="N219"/>
  <c r="O219" s="1"/>
  <c r="N256"/>
  <c r="O256" s="1"/>
  <c r="N260"/>
  <c r="O260" s="1"/>
  <c r="P260" s="1"/>
  <c r="N264"/>
  <c r="O264" s="1"/>
  <c r="P264" s="1"/>
  <c r="N305"/>
  <c r="O305" s="1"/>
  <c r="P305" s="1"/>
  <c r="N309"/>
  <c r="O309" s="1"/>
  <c r="P309" s="1"/>
  <c r="N313"/>
  <c r="O313" s="1"/>
  <c r="P313" s="1"/>
  <c r="P339"/>
  <c r="N365"/>
  <c r="O365" s="1"/>
  <c r="P365" s="1"/>
  <c r="N369"/>
  <c r="O369" s="1"/>
  <c r="P369" s="1"/>
  <c r="N373"/>
  <c r="O373" s="1"/>
  <c r="P373" s="1"/>
  <c r="N407"/>
  <c r="O407" s="1"/>
  <c r="P407" s="1"/>
  <c r="N589"/>
  <c r="O589" s="1"/>
  <c r="P589" s="1"/>
  <c r="N698"/>
  <c r="O698" s="1"/>
  <c r="P698" s="1"/>
  <c r="N737"/>
  <c r="O737" s="1"/>
  <c r="P737" s="1"/>
  <c r="N745"/>
  <c r="O745" s="1"/>
  <c r="P745" s="1"/>
  <c r="N863"/>
  <c r="O863" s="1"/>
  <c r="P863" s="1"/>
  <c r="P867"/>
  <c r="N919"/>
  <c r="O919" s="1"/>
  <c r="P919" s="1"/>
  <c r="N974"/>
  <c r="O974" s="1"/>
  <c r="P974" s="1"/>
  <c r="N1029"/>
  <c r="O1029" s="1"/>
  <c r="P1029" s="1"/>
  <c r="O28"/>
  <c r="P28" s="1"/>
  <c r="O32"/>
  <c r="P32" s="1"/>
  <c r="O36"/>
  <c r="P36" s="1"/>
  <c r="O127"/>
  <c r="P127" s="1"/>
  <c r="O131"/>
  <c r="P131" s="1"/>
  <c r="O135"/>
  <c r="O220"/>
  <c r="P220" s="1"/>
  <c r="O224"/>
  <c r="P224" s="1"/>
  <c r="O228"/>
  <c r="P228" s="1"/>
  <c r="O317"/>
  <c r="P317" s="1"/>
  <c r="O321"/>
  <c r="P321" s="1"/>
  <c r="O325"/>
  <c r="P325" s="1"/>
  <c r="O29"/>
  <c r="P29" s="1"/>
  <c r="O31"/>
  <c r="P31" s="1"/>
  <c r="O33"/>
  <c r="P33" s="1"/>
  <c r="O35"/>
  <c r="P35" s="1"/>
  <c r="O37"/>
  <c r="P37" s="1"/>
  <c r="O39"/>
  <c r="O134"/>
  <c r="P134" s="1"/>
  <c r="O221"/>
  <c r="P221" s="1"/>
  <c r="O223"/>
  <c r="P223" s="1"/>
  <c r="O225"/>
  <c r="P225" s="1"/>
  <c r="O227"/>
  <c r="P227" s="1"/>
  <c r="O229"/>
  <c r="P229" s="1"/>
  <c r="O231"/>
  <c r="N403"/>
  <c r="O403" s="1"/>
  <c r="P403" s="1"/>
  <c r="N442"/>
  <c r="O442" s="1"/>
  <c r="P442" s="1"/>
  <c r="N446"/>
  <c r="O446" s="1"/>
  <c r="P446" s="1"/>
  <c r="N515"/>
  <c r="O515" s="1"/>
  <c r="P515" s="1"/>
  <c r="N532"/>
  <c r="O532" s="1"/>
  <c r="N536"/>
  <c r="O536" s="1"/>
  <c r="P536" s="1"/>
  <c r="N540"/>
  <c r="O540" s="1"/>
  <c r="P540" s="1"/>
  <c r="N591"/>
  <c r="O591" s="1"/>
  <c r="N628"/>
  <c r="O628" s="1"/>
  <c r="N636"/>
  <c r="O636" s="1"/>
  <c r="P636" s="1"/>
  <c r="N724"/>
  <c r="O724" s="1"/>
  <c r="N732"/>
  <c r="O732" s="1"/>
  <c r="P732" s="1"/>
  <c r="N773"/>
  <c r="O773" s="1"/>
  <c r="P773" s="1"/>
  <c r="N781"/>
  <c r="O781" s="1"/>
  <c r="P781" s="1"/>
  <c r="N837"/>
  <c r="O837" s="1"/>
  <c r="P837" s="1"/>
  <c r="P843"/>
  <c r="N884"/>
  <c r="O884" s="1"/>
  <c r="P884" s="1"/>
  <c r="N976"/>
  <c r="O976" s="1"/>
  <c r="P976" s="1"/>
  <c r="O984"/>
  <c r="P984" s="1"/>
  <c r="N984"/>
  <c r="N1111"/>
  <c r="O1111" s="1"/>
  <c r="P1111" s="1"/>
  <c r="N1117"/>
  <c r="O1117" s="1"/>
  <c r="P1117" s="1"/>
  <c r="N397"/>
  <c r="O397" s="1"/>
  <c r="P397" s="1"/>
  <c r="N411"/>
  <c r="O411" s="1"/>
  <c r="N462"/>
  <c r="O462" s="1"/>
  <c r="P462" s="1"/>
  <c r="N466"/>
  <c r="O466" s="1"/>
  <c r="P466" s="1"/>
  <c r="N470"/>
  <c r="O470" s="1"/>
  <c r="P470" s="1"/>
  <c r="N487"/>
  <c r="O487" s="1"/>
  <c r="P487" s="1"/>
  <c r="N491"/>
  <c r="O491" s="1"/>
  <c r="P491" s="1"/>
  <c r="N495"/>
  <c r="O495" s="1"/>
  <c r="N546"/>
  <c r="O546" s="1"/>
  <c r="P546" s="1"/>
  <c r="N550"/>
  <c r="O550" s="1"/>
  <c r="P550" s="1"/>
  <c r="N587"/>
  <c r="O587" s="1"/>
  <c r="P587" s="1"/>
  <c r="N632"/>
  <c r="O632" s="1"/>
  <c r="P632" s="1"/>
  <c r="P663"/>
  <c r="Q663" s="1"/>
  <c r="R663" s="1"/>
  <c r="N679"/>
  <c r="O679" s="1"/>
  <c r="P679" s="1"/>
  <c r="N687"/>
  <c r="O687" s="1"/>
  <c r="N728"/>
  <c r="O728" s="1"/>
  <c r="P728" s="1"/>
  <c r="N777"/>
  <c r="O777" s="1"/>
  <c r="P777" s="1"/>
  <c r="N822"/>
  <c r="O822" s="1"/>
  <c r="P822" s="1"/>
  <c r="N868"/>
  <c r="O868" s="1"/>
  <c r="N874"/>
  <c r="O874" s="1"/>
  <c r="P874" s="1"/>
  <c r="P951"/>
  <c r="N1019"/>
  <c r="O1019" s="1"/>
  <c r="P1019" s="1"/>
  <c r="N1027"/>
  <c r="O1027" s="1"/>
  <c r="P1027" s="1"/>
  <c r="O1035"/>
  <c r="N1035"/>
  <c r="N1078"/>
  <c r="O1078" s="1"/>
  <c r="P1078" s="1"/>
  <c r="N1109"/>
  <c r="O1109" s="1"/>
  <c r="P1109" s="1"/>
  <c r="N1119"/>
  <c r="O1119" s="1"/>
  <c r="N1121"/>
  <c r="O1121" s="1"/>
  <c r="P1121" s="1"/>
  <c r="N1129"/>
  <c r="O1129" s="1"/>
  <c r="P1129" s="1"/>
  <c r="O378"/>
  <c r="P378" s="1"/>
  <c r="O382"/>
  <c r="P382" s="1"/>
  <c r="O386"/>
  <c r="P386" s="1"/>
  <c r="O400"/>
  <c r="O414"/>
  <c r="P414" s="1"/>
  <c r="O418"/>
  <c r="P418" s="1"/>
  <c r="O498"/>
  <c r="P498" s="1"/>
  <c r="O502"/>
  <c r="P502" s="1"/>
  <c r="O506"/>
  <c r="P506" s="1"/>
  <c r="O602"/>
  <c r="P602" s="1"/>
  <c r="O649"/>
  <c r="P649" s="1"/>
  <c r="O784"/>
  <c r="P784" s="1"/>
  <c r="O788"/>
  <c r="P788" s="1"/>
  <c r="O792"/>
  <c r="P792" s="1"/>
  <c r="O834"/>
  <c r="P834" s="1"/>
  <c r="O377"/>
  <c r="P377" s="1"/>
  <c r="O379"/>
  <c r="P379" s="1"/>
  <c r="O381"/>
  <c r="P381" s="1"/>
  <c r="O383"/>
  <c r="P383" s="1"/>
  <c r="O385"/>
  <c r="P385" s="1"/>
  <c r="O387"/>
  <c r="O408"/>
  <c r="P408" s="1"/>
  <c r="O553"/>
  <c r="P553" s="1"/>
  <c r="O598"/>
  <c r="P598" s="1"/>
  <c r="O645"/>
  <c r="P645" s="1"/>
  <c r="O690"/>
  <c r="P690" s="1"/>
  <c r="N438"/>
  <c r="O438" s="1"/>
  <c r="P438" s="1"/>
  <c r="N448"/>
  <c r="O448" s="1"/>
  <c r="P448" s="1"/>
  <c r="N452"/>
  <c r="O452" s="1"/>
  <c r="P452" s="1"/>
  <c r="N456"/>
  <c r="O456" s="1"/>
  <c r="P456" s="1"/>
  <c r="N511"/>
  <c r="O511" s="1"/>
  <c r="P511" s="1"/>
  <c r="N519"/>
  <c r="O519" s="1"/>
  <c r="P567"/>
  <c r="N583"/>
  <c r="O583" s="1"/>
  <c r="P583" s="1"/>
  <c r="N683"/>
  <c r="O683" s="1"/>
  <c r="P683" s="1"/>
  <c r="N828"/>
  <c r="O828" s="1"/>
  <c r="P828" s="1"/>
  <c r="N841"/>
  <c r="O841" s="1"/>
  <c r="P841" s="1"/>
  <c r="N862"/>
  <c r="O862" s="1"/>
  <c r="P862" s="1"/>
  <c r="N876"/>
  <c r="O876" s="1"/>
  <c r="P876" s="1"/>
  <c r="N935"/>
  <c r="O935" s="1"/>
  <c r="P935" s="1"/>
  <c r="N1017"/>
  <c r="O1017" s="1"/>
  <c r="P1017" s="1"/>
  <c r="P1059"/>
  <c r="N364"/>
  <c r="O364" s="1"/>
  <c r="N366"/>
  <c r="O366" s="1"/>
  <c r="P366" s="1"/>
  <c r="N368"/>
  <c r="O368" s="1"/>
  <c r="P368" s="1"/>
  <c r="N370"/>
  <c r="O370" s="1"/>
  <c r="P370" s="1"/>
  <c r="N372"/>
  <c r="O372" s="1"/>
  <c r="P372" s="1"/>
  <c r="N374"/>
  <c r="O374" s="1"/>
  <c r="P374" s="1"/>
  <c r="N413"/>
  <c r="O413" s="1"/>
  <c r="P413" s="1"/>
  <c r="N417"/>
  <c r="O417" s="1"/>
  <c r="P417" s="1"/>
  <c r="N421"/>
  <c r="O421" s="1"/>
  <c r="P421" s="1"/>
  <c r="N497"/>
  <c r="O497" s="1"/>
  <c r="P497" s="1"/>
  <c r="N501"/>
  <c r="O501" s="1"/>
  <c r="P501" s="1"/>
  <c r="N505"/>
  <c r="O505" s="1"/>
  <c r="P505" s="1"/>
  <c r="N585"/>
  <c r="O585" s="1"/>
  <c r="P585" s="1"/>
  <c r="N630"/>
  <c r="O630" s="1"/>
  <c r="P630" s="1"/>
  <c r="N638"/>
  <c r="O638" s="1"/>
  <c r="P638" s="1"/>
  <c r="N677"/>
  <c r="O677" s="1"/>
  <c r="P677" s="1"/>
  <c r="N685"/>
  <c r="O685" s="1"/>
  <c r="P685" s="1"/>
  <c r="N726"/>
  <c r="O726" s="1"/>
  <c r="P726" s="1"/>
  <c r="N734"/>
  <c r="O734" s="1"/>
  <c r="P734" s="1"/>
  <c r="N775"/>
  <c r="O775" s="1"/>
  <c r="P775" s="1"/>
  <c r="N783"/>
  <c r="O783" s="1"/>
  <c r="N820"/>
  <c r="O820" s="1"/>
  <c r="N827"/>
  <c r="O827" s="1"/>
  <c r="P827" s="1"/>
  <c r="N831"/>
  <c r="O831" s="1"/>
  <c r="N886"/>
  <c r="O886" s="1"/>
  <c r="P886" s="1"/>
  <c r="N917"/>
  <c r="O917" s="1"/>
  <c r="P917" s="1"/>
  <c r="N927"/>
  <c r="O927" s="1"/>
  <c r="N929"/>
  <c r="O929" s="1"/>
  <c r="P929" s="1"/>
  <c r="N937"/>
  <c r="O937" s="1"/>
  <c r="P937" s="1"/>
  <c r="N966"/>
  <c r="O966" s="1"/>
  <c r="P966" s="1"/>
  <c r="N978"/>
  <c r="O978" s="1"/>
  <c r="P978" s="1"/>
  <c r="N986"/>
  <c r="O986" s="1"/>
  <c r="P986" s="1"/>
  <c r="N1068"/>
  <c r="O1068" s="1"/>
  <c r="P1068" s="1"/>
  <c r="N1076"/>
  <c r="O1076" s="1"/>
  <c r="P1076" s="1"/>
  <c r="N1127"/>
  <c r="O1127" s="1"/>
  <c r="P1127" s="1"/>
  <c r="O376"/>
  <c r="P376" s="1"/>
  <c r="O380"/>
  <c r="P380" s="1"/>
  <c r="O384"/>
  <c r="P384" s="1"/>
  <c r="O422"/>
  <c r="P422" s="1"/>
  <c r="O594"/>
  <c r="P594" s="1"/>
  <c r="O641"/>
  <c r="P641" s="1"/>
  <c r="O786"/>
  <c r="P786" s="1"/>
  <c r="O790"/>
  <c r="P790" s="1"/>
  <c r="O794"/>
  <c r="P794" s="1"/>
  <c r="O824"/>
  <c r="P824" s="1"/>
  <c r="O463"/>
  <c r="P463" s="1"/>
  <c r="O467"/>
  <c r="P467" s="1"/>
  <c r="O471"/>
  <c r="O547"/>
  <c r="P547" s="1"/>
  <c r="O551"/>
  <c r="P551" s="1"/>
  <c r="O596"/>
  <c r="P596" s="1"/>
  <c r="O643"/>
  <c r="P643" s="1"/>
  <c r="O651"/>
  <c r="O688"/>
  <c r="P688" s="1"/>
  <c r="N872"/>
  <c r="O872" s="1"/>
  <c r="P872" s="1"/>
  <c r="N882"/>
  <c r="O882" s="1"/>
  <c r="P882" s="1"/>
  <c r="N890"/>
  <c r="O890" s="1"/>
  <c r="P890" s="1"/>
  <c r="P903"/>
  <c r="N923"/>
  <c r="O923" s="1"/>
  <c r="P923" s="1"/>
  <c r="N933"/>
  <c r="O933" s="1"/>
  <c r="P933" s="1"/>
  <c r="N964"/>
  <c r="O964" s="1"/>
  <c r="N972"/>
  <c r="O972" s="1"/>
  <c r="P972" s="1"/>
  <c r="N982"/>
  <c r="O982" s="1"/>
  <c r="P982" s="1"/>
  <c r="N1015"/>
  <c r="O1015" s="1"/>
  <c r="P1015" s="1"/>
  <c r="N1023"/>
  <c r="O1023" s="1"/>
  <c r="N1025"/>
  <c r="O1025" s="1"/>
  <c r="P1025" s="1"/>
  <c r="N1033"/>
  <c r="O1033" s="1"/>
  <c r="P1033" s="1"/>
  <c r="N1064"/>
  <c r="O1064" s="1"/>
  <c r="P1064" s="1"/>
  <c r="N1074"/>
  <c r="O1074" s="1"/>
  <c r="P1074" s="1"/>
  <c r="N1082"/>
  <c r="O1082" s="1"/>
  <c r="P1082" s="1"/>
  <c r="P1095"/>
  <c r="N1115"/>
  <c r="O1115" s="1"/>
  <c r="P1115" s="1"/>
  <c r="N1125"/>
  <c r="O1125" s="1"/>
  <c r="P1125" s="1"/>
  <c r="O402"/>
  <c r="P402" s="1"/>
  <c r="O406"/>
  <c r="P406" s="1"/>
  <c r="O410"/>
  <c r="P410" s="1"/>
  <c r="O693"/>
  <c r="P693" s="1"/>
  <c r="O695"/>
  <c r="P695" s="1"/>
  <c r="O697"/>
  <c r="P697" s="1"/>
  <c r="O699"/>
  <c r="O736"/>
  <c r="P736" s="1"/>
  <c r="O738"/>
  <c r="P738" s="1"/>
  <c r="O740"/>
  <c r="P740" s="1"/>
  <c r="O742"/>
  <c r="P742" s="1"/>
  <c r="O744"/>
  <c r="P744" s="1"/>
  <c r="O746"/>
  <c r="P746" s="1"/>
  <c r="O785"/>
  <c r="P785" s="1"/>
  <c r="O787"/>
  <c r="P787" s="1"/>
  <c r="O789"/>
  <c r="P789" s="1"/>
  <c r="O791"/>
  <c r="P791" s="1"/>
  <c r="O793"/>
  <c r="P793" s="1"/>
  <c r="O795"/>
  <c r="O842"/>
  <c r="P842" s="1"/>
  <c r="N580"/>
  <c r="O580" s="1"/>
  <c r="N582"/>
  <c r="O582" s="1"/>
  <c r="P582" s="1"/>
  <c r="N584"/>
  <c r="O584" s="1"/>
  <c r="P584" s="1"/>
  <c r="N586"/>
  <c r="O586" s="1"/>
  <c r="P586" s="1"/>
  <c r="N588"/>
  <c r="O588" s="1"/>
  <c r="P588" s="1"/>
  <c r="N590"/>
  <c r="O590" s="1"/>
  <c r="P590" s="1"/>
  <c r="N629"/>
  <c r="O629" s="1"/>
  <c r="P629" s="1"/>
  <c r="N631"/>
  <c r="O631" s="1"/>
  <c r="P631" s="1"/>
  <c r="N633"/>
  <c r="O633" s="1"/>
  <c r="P633" s="1"/>
  <c r="N635"/>
  <c r="O635" s="1"/>
  <c r="P635" s="1"/>
  <c r="N637"/>
  <c r="O637" s="1"/>
  <c r="P637" s="1"/>
  <c r="N639"/>
  <c r="O639" s="1"/>
  <c r="N676"/>
  <c r="O676" s="1"/>
  <c r="N678"/>
  <c r="O678" s="1"/>
  <c r="P678" s="1"/>
  <c r="N680"/>
  <c r="O680" s="1"/>
  <c r="P680" s="1"/>
  <c r="N682"/>
  <c r="O682" s="1"/>
  <c r="P682" s="1"/>
  <c r="N684"/>
  <c r="O684" s="1"/>
  <c r="P684" s="1"/>
  <c r="N686"/>
  <c r="O686" s="1"/>
  <c r="P686" s="1"/>
  <c r="N725"/>
  <c r="O725" s="1"/>
  <c r="P725" s="1"/>
  <c r="N727"/>
  <c r="O727" s="1"/>
  <c r="P727" s="1"/>
  <c r="N729"/>
  <c r="O729" s="1"/>
  <c r="P729" s="1"/>
  <c r="N731"/>
  <c r="O731" s="1"/>
  <c r="P731" s="1"/>
  <c r="N733"/>
  <c r="O733" s="1"/>
  <c r="P733" s="1"/>
  <c r="N735"/>
  <c r="O735" s="1"/>
  <c r="P759"/>
  <c r="N772"/>
  <c r="O772" s="1"/>
  <c r="N774"/>
  <c r="O774" s="1"/>
  <c r="P774" s="1"/>
  <c r="N776"/>
  <c r="O776" s="1"/>
  <c r="P776" s="1"/>
  <c r="N778"/>
  <c r="O778" s="1"/>
  <c r="P778" s="1"/>
  <c r="N780"/>
  <c r="O780" s="1"/>
  <c r="P780" s="1"/>
  <c r="N782"/>
  <c r="O782" s="1"/>
  <c r="P782" s="1"/>
  <c r="N821"/>
  <c r="O821" s="1"/>
  <c r="P821" s="1"/>
  <c r="N823"/>
  <c r="O823" s="1"/>
  <c r="P823" s="1"/>
  <c r="N833"/>
  <c r="O833" s="1"/>
  <c r="P833" s="1"/>
  <c r="N858"/>
  <c r="O858" s="1"/>
  <c r="N870"/>
  <c r="O870" s="1"/>
  <c r="P870" s="1"/>
  <c r="N878"/>
  <c r="O878" s="1"/>
  <c r="P878" s="1"/>
  <c r="N880"/>
  <c r="O880" s="1"/>
  <c r="P880" s="1"/>
  <c r="N888"/>
  <c r="O888" s="1"/>
  <c r="P888" s="1"/>
  <c r="N921"/>
  <c r="O921" s="1"/>
  <c r="P921" s="1"/>
  <c r="N931"/>
  <c r="O931" s="1"/>
  <c r="P931" s="1"/>
  <c r="O939"/>
  <c r="N939"/>
  <c r="N970"/>
  <c r="O970" s="1"/>
  <c r="P970" s="1"/>
  <c r="N980"/>
  <c r="O980" s="1"/>
  <c r="P980" s="1"/>
  <c r="N1013"/>
  <c r="O1013" s="1"/>
  <c r="P1013" s="1"/>
  <c r="N1021"/>
  <c r="O1021" s="1"/>
  <c r="P1021" s="1"/>
  <c r="N1031"/>
  <c r="O1031" s="1"/>
  <c r="P1031" s="1"/>
  <c r="N1062"/>
  <c r="O1062" s="1"/>
  <c r="P1062" s="1"/>
  <c r="O1070"/>
  <c r="P1070" s="1"/>
  <c r="N1070"/>
  <c r="N1072"/>
  <c r="O1072" s="1"/>
  <c r="P1072" s="1"/>
  <c r="N1080"/>
  <c r="O1080" s="1"/>
  <c r="P1080" s="1"/>
  <c r="N1113"/>
  <c r="O1113" s="1"/>
  <c r="P1113" s="1"/>
  <c r="N1123"/>
  <c r="O1123" s="1"/>
  <c r="P1123" s="1"/>
  <c r="N1131"/>
  <c r="O1131" s="1"/>
  <c r="O401"/>
  <c r="P401" s="1"/>
  <c r="O405"/>
  <c r="P405" s="1"/>
  <c r="O409"/>
  <c r="P409" s="1"/>
  <c r="O437"/>
  <c r="O441"/>
  <c r="P441" s="1"/>
  <c r="O445"/>
  <c r="P445" s="1"/>
  <c r="O450"/>
  <c r="P450" s="1"/>
  <c r="N451"/>
  <c r="O451" s="1"/>
  <c r="P451" s="1"/>
  <c r="O454"/>
  <c r="P454" s="1"/>
  <c r="N455"/>
  <c r="O455" s="1"/>
  <c r="P455" s="1"/>
  <c r="O458"/>
  <c r="P458" s="1"/>
  <c r="N459"/>
  <c r="O459" s="1"/>
  <c r="O486"/>
  <c r="P486" s="1"/>
  <c r="O490"/>
  <c r="P490" s="1"/>
  <c r="O494"/>
  <c r="P494" s="1"/>
  <c r="N496"/>
  <c r="O496" s="1"/>
  <c r="P496" s="1"/>
  <c r="O499"/>
  <c r="P499" s="1"/>
  <c r="N500"/>
  <c r="O500" s="1"/>
  <c r="P500" s="1"/>
  <c r="O503"/>
  <c r="P503" s="1"/>
  <c r="N504"/>
  <c r="O504" s="1"/>
  <c r="P504" s="1"/>
  <c r="O507"/>
  <c r="O535"/>
  <c r="P535" s="1"/>
  <c r="O539"/>
  <c r="P539" s="1"/>
  <c r="O543"/>
  <c r="O544"/>
  <c r="P544" s="1"/>
  <c r="N545"/>
  <c r="O545" s="1"/>
  <c r="P545" s="1"/>
  <c r="O548"/>
  <c r="P548" s="1"/>
  <c r="N549"/>
  <c r="O549" s="1"/>
  <c r="P549" s="1"/>
  <c r="N552"/>
  <c r="O552" s="1"/>
  <c r="P552" s="1"/>
  <c r="N554"/>
  <c r="O554" s="1"/>
  <c r="P554" s="1"/>
  <c r="N593"/>
  <c r="O593" s="1"/>
  <c r="P593" s="1"/>
  <c r="N595"/>
  <c r="O595" s="1"/>
  <c r="P595" s="1"/>
  <c r="N597"/>
  <c r="O597" s="1"/>
  <c r="P597" s="1"/>
  <c r="N599"/>
  <c r="O599" s="1"/>
  <c r="P599" s="1"/>
  <c r="N601"/>
  <c r="O601" s="1"/>
  <c r="P601" s="1"/>
  <c r="N603"/>
  <c r="O603" s="1"/>
  <c r="N640"/>
  <c r="O640" s="1"/>
  <c r="P640" s="1"/>
  <c r="N642"/>
  <c r="O642" s="1"/>
  <c r="P642" s="1"/>
  <c r="N644"/>
  <c r="O644" s="1"/>
  <c r="P644" s="1"/>
  <c r="N646"/>
  <c r="O646" s="1"/>
  <c r="P646" s="1"/>
  <c r="N648"/>
  <c r="O648" s="1"/>
  <c r="P648" s="1"/>
  <c r="N650"/>
  <c r="O650" s="1"/>
  <c r="P650" s="1"/>
  <c r="N689"/>
  <c r="O689" s="1"/>
  <c r="P689" s="1"/>
  <c r="N691"/>
  <c r="O691" s="1"/>
  <c r="P691" s="1"/>
  <c r="O825"/>
  <c r="P825" s="1"/>
  <c r="O829"/>
  <c r="P829" s="1"/>
  <c r="O881"/>
  <c r="P881" s="1"/>
  <c r="O883"/>
  <c r="P883" s="1"/>
  <c r="O885"/>
  <c r="P885" s="1"/>
  <c r="O887"/>
  <c r="P887" s="1"/>
  <c r="O889"/>
  <c r="P889" s="1"/>
  <c r="O891"/>
  <c r="O928"/>
  <c r="P928" s="1"/>
  <c r="O930"/>
  <c r="P930" s="1"/>
  <c r="O932"/>
  <c r="P932" s="1"/>
  <c r="O934"/>
  <c r="P934" s="1"/>
  <c r="O936"/>
  <c r="P936" s="1"/>
  <c r="O938"/>
  <c r="P938" s="1"/>
  <c r="O977"/>
  <c r="P977" s="1"/>
  <c r="O979"/>
  <c r="P979" s="1"/>
  <c r="O981"/>
  <c r="P981" s="1"/>
  <c r="O983"/>
  <c r="P983" s="1"/>
  <c r="O985"/>
  <c r="P985" s="1"/>
  <c r="O987"/>
  <c r="O1024"/>
  <c r="P1024" s="1"/>
  <c r="O1026"/>
  <c r="P1026" s="1"/>
  <c r="O1028"/>
  <c r="P1028" s="1"/>
  <c r="O1030"/>
  <c r="P1030" s="1"/>
  <c r="O1032"/>
  <c r="P1032" s="1"/>
  <c r="O1034"/>
  <c r="P1034" s="1"/>
  <c r="O1073"/>
  <c r="P1073" s="1"/>
  <c r="O1075"/>
  <c r="P1075" s="1"/>
  <c r="O1077"/>
  <c r="P1077" s="1"/>
  <c r="O1079"/>
  <c r="P1079" s="1"/>
  <c r="O1081"/>
  <c r="P1081" s="1"/>
  <c r="O1083"/>
  <c r="O1120"/>
  <c r="P1120" s="1"/>
  <c r="O1122"/>
  <c r="P1122" s="1"/>
  <c r="O1124"/>
  <c r="P1124" s="1"/>
  <c r="O1126"/>
  <c r="P1126" s="1"/>
  <c r="O1128"/>
  <c r="P1128" s="1"/>
  <c r="O1130"/>
  <c r="P1130" s="1"/>
  <c r="N869"/>
  <c r="O869" s="1"/>
  <c r="P869" s="1"/>
  <c r="N871"/>
  <c r="O871" s="1"/>
  <c r="P871" s="1"/>
  <c r="N873"/>
  <c r="O873" s="1"/>
  <c r="P873" s="1"/>
  <c r="O875"/>
  <c r="P875" s="1"/>
  <c r="N875"/>
  <c r="N877"/>
  <c r="O877" s="1"/>
  <c r="P877" s="1"/>
  <c r="N879"/>
  <c r="O879" s="1"/>
  <c r="N916"/>
  <c r="O916" s="1"/>
  <c r="N918"/>
  <c r="O918" s="1"/>
  <c r="P918" s="1"/>
  <c r="N920"/>
  <c r="O920" s="1"/>
  <c r="P920" s="1"/>
  <c r="O922"/>
  <c r="P922" s="1"/>
  <c r="N922"/>
  <c r="N924"/>
  <c r="O924" s="1"/>
  <c r="P924" s="1"/>
  <c r="N926"/>
  <c r="O926" s="1"/>
  <c r="P926" s="1"/>
  <c r="N965"/>
  <c r="O965" s="1"/>
  <c r="P965" s="1"/>
  <c r="N967"/>
  <c r="O967" s="1"/>
  <c r="P967" s="1"/>
  <c r="N969"/>
  <c r="O969" s="1"/>
  <c r="P969" s="1"/>
  <c r="O971"/>
  <c r="P971" s="1"/>
  <c r="N971"/>
  <c r="N973"/>
  <c r="O973" s="1"/>
  <c r="P973" s="1"/>
  <c r="N975"/>
  <c r="O975" s="1"/>
  <c r="N1012"/>
  <c r="O1012" s="1"/>
  <c r="N1014"/>
  <c r="O1014" s="1"/>
  <c r="P1014" s="1"/>
  <c r="N1016"/>
  <c r="O1016" s="1"/>
  <c r="P1016" s="1"/>
  <c r="N1018"/>
  <c r="O1018" s="1"/>
  <c r="P1018" s="1"/>
  <c r="N1020"/>
  <c r="O1020" s="1"/>
  <c r="P1020" s="1"/>
  <c r="N1022"/>
  <c r="O1022" s="1"/>
  <c r="P1022" s="1"/>
  <c r="N1061"/>
  <c r="O1061" s="1"/>
  <c r="P1061" s="1"/>
  <c r="N1063"/>
  <c r="O1063" s="1"/>
  <c r="P1063" s="1"/>
  <c r="N1065"/>
  <c r="O1065" s="1"/>
  <c r="P1065" s="1"/>
  <c r="O1067"/>
  <c r="P1067" s="1"/>
  <c r="N1067"/>
  <c r="N1069"/>
  <c r="O1069" s="1"/>
  <c r="P1069" s="1"/>
  <c r="N1071"/>
  <c r="O1071" s="1"/>
  <c r="N1108"/>
  <c r="O1108" s="1"/>
  <c r="N1110"/>
  <c r="O1110" s="1"/>
  <c r="P1110" s="1"/>
  <c r="N1112"/>
  <c r="O1112" s="1"/>
  <c r="P1112" s="1"/>
  <c r="O1114"/>
  <c r="P1114" s="1"/>
  <c r="N1114"/>
  <c r="N1116"/>
  <c r="O1116" s="1"/>
  <c r="P1116" s="1"/>
  <c r="N1118"/>
  <c r="O1118" s="1"/>
  <c r="P1118" s="1"/>
  <c r="O826"/>
  <c r="P826" s="1"/>
  <c r="O830"/>
  <c r="P830" s="1"/>
  <c r="F23"/>
  <c r="G23" s="1"/>
  <c r="F37"/>
  <c r="G37" s="1"/>
  <c r="F16"/>
  <c r="G16" s="1"/>
  <c r="E19"/>
  <c r="F19" s="1"/>
  <c r="G19" s="1"/>
  <c r="F20"/>
  <c r="G20" s="1"/>
  <c r="E27"/>
  <c r="F27" s="1"/>
  <c r="G27" s="1"/>
  <c r="F28"/>
  <c r="G28" s="1"/>
  <c r="F29"/>
  <c r="G29" s="1"/>
  <c r="F30"/>
  <c r="G30" s="1"/>
  <c r="F31"/>
  <c r="G31" s="1"/>
  <c r="F32"/>
  <c r="G32" s="1"/>
  <c r="F33"/>
  <c r="G33" s="1"/>
  <c r="F36"/>
  <c r="G36" s="1"/>
  <c r="F43"/>
  <c r="G43" s="1"/>
  <c r="F45"/>
  <c r="G45" s="1"/>
  <c r="F78"/>
  <c r="G78" s="1"/>
  <c r="F92"/>
  <c r="G92" s="1"/>
  <c r="F97"/>
  <c r="G97" s="1"/>
  <c r="F99"/>
  <c r="G99" s="1"/>
  <c r="E124"/>
  <c r="F124" s="1"/>
  <c r="G124" s="1"/>
  <c r="F125"/>
  <c r="G125" s="1"/>
  <c r="F128"/>
  <c r="G128" s="1"/>
  <c r="E134"/>
  <c r="F134" s="1"/>
  <c r="G134" s="1"/>
  <c r="F138"/>
  <c r="G138" s="1"/>
  <c r="F143"/>
  <c r="G143" s="1"/>
  <c r="F145"/>
  <c r="G145" s="1"/>
  <c r="E176"/>
  <c r="F176" s="1"/>
  <c r="G176" s="1"/>
  <c r="F238"/>
  <c r="G238" s="1"/>
  <c r="F243"/>
  <c r="G243" s="1"/>
  <c r="E268"/>
  <c r="F268" s="1"/>
  <c r="G268" s="1"/>
  <c r="E271"/>
  <c r="F271" s="1"/>
  <c r="G271" s="1"/>
  <c r="F272"/>
  <c r="G272" s="1"/>
  <c r="E274"/>
  <c r="F274" s="1"/>
  <c r="G274" s="1"/>
  <c r="F275"/>
  <c r="G275" s="1"/>
  <c r="F278"/>
  <c r="G278" s="1"/>
  <c r="F281"/>
  <c r="G281" s="1"/>
  <c r="F283"/>
  <c r="G283" s="1"/>
  <c r="E318"/>
  <c r="F318" s="1"/>
  <c r="G318" s="1"/>
  <c r="E321"/>
  <c r="F321" s="1"/>
  <c r="G321" s="1"/>
  <c r="F322"/>
  <c r="G322" s="1"/>
  <c r="E324"/>
  <c r="F324" s="1"/>
  <c r="G324" s="1"/>
  <c r="F325"/>
  <c r="G325" s="1"/>
  <c r="F329"/>
  <c r="G329" s="1"/>
  <c r="F338"/>
  <c r="G338" s="1"/>
  <c r="F364"/>
  <c r="G364" s="1"/>
  <c r="E366"/>
  <c r="F366" s="1"/>
  <c r="G366" s="1"/>
  <c r="F367"/>
  <c r="G367" s="1"/>
  <c r="F370"/>
  <c r="G370" s="1"/>
  <c r="F376"/>
  <c r="G376" s="1"/>
  <c r="F381"/>
  <c r="G381" s="1"/>
  <c r="F383"/>
  <c r="G383" s="1"/>
  <c r="E413"/>
  <c r="F413" s="1"/>
  <c r="G413" s="1"/>
  <c r="F414"/>
  <c r="G414" s="1"/>
  <c r="E416"/>
  <c r="F416" s="1"/>
  <c r="G416" s="1"/>
  <c r="F417"/>
  <c r="G417" s="1"/>
  <c r="F427"/>
  <c r="G427" s="1"/>
  <c r="F429"/>
  <c r="G429" s="1"/>
  <c r="F476"/>
  <c r="G476" s="1"/>
  <c r="F481"/>
  <c r="G481" s="1"/>
  <c r="E508"/>
  <c r="F508" s="1"/>
  <c r="G508" s="1"/>
  <c r="F509"/>
  <c r="G509" s="1"/>
  <c r="E546"/>
  <c r="F546" s="1"/>
  <c r="G546" s="1"/>
  <c r="F547"/>
  <c r="G547" s="1"/>
  <c r="E550"/>
  <c r="F550" s="1"/>
  <c r="G550" s="1"/>
  <c r="F551"/>
  <c r="G551" s="1"/>
  <c r="E554"/>
  <c r="F554" s="1"/>
  <c r="G554" s="1"/>
  <c r="F555"/>
  <c r="G555" s="1"/>
  <c r="E594"/>
  <c r="F594" s="1"/>
  <c r="G594" s="1"/>
  <c r="F597"/>
  <c r="G597" s="1"/>
  <c r="E602"/>
  <c r="F602" s="1"/>
  <c r="G602" s="1"/>
  <c r="F611"/>
  <c r="G611" s="1"/>
  <c r="E702"/>
  <c r="F702" s="1"/>
  <c r="G702" s="1"/>
  <c r="F703"/>
  <c r="G703" s="1"/>
  <c r="E706"/>
  <c r="F706" s="1"/>
  <c r="G706" s="1"/>
  <c r="F707"/>
  <c r="G707" s="1"/>
  <c r="E710"/>
  <c r="F710" s="1"/>
  <c r="G710" s="1"/>
  <c r="F711"/>
  <c r="G711" s="1"/>
  <c r="F717"/>
  <c r="G717" s="1"/>
  <c r="F748"/>
  <c r="G748" s="1"/>
  <c r="E752"/>
  <c r="F752" s="1"/>
  <c r="G752" s="1"/>
  <c r="F755"/>
  <c r="G755" s="1"/>
  <c r="F761"/>
  <c r="G761" s="1"/>
  <c r="F770"/>
  <c r="G770" s="1"/>
  <c r="F787"/>
  <c r="G787" s="1"/>
  <c r="E791"/>
  <c r="F791" s="1"/>
  <c r="G791" s="1"/>
  <c r="E796"/>
  <c r="F796" s="1"/>
  <c r="G796" s="1"/>
  <c r="F797"/>
  <c r="G797" s="1"/>
  <c r="E800"/>
  <c r="F800" s="1"/>
  <c r="G800" s="1"/>
  <c r="F801"/>
  <c r="G801" s="1"/>
  <c r="E804"/>
  <c r="F804" s="1"/>
  <c r="G804" s="1"/>
  <c r="F805"/>
  <c r="G805" s="1"/>
  <c r="F880"/>
  <c r="G880" s="1"/>
  <c r="E885"/>
  <c r="F885" s="1"/>
  <c r="G885" s="1"/>
  <c r="E888"/>
  <c r="F888" s="1"/>
  <c r="G888" s="1"/>
  <c r="F889"/>
  <c r="G889" s="1"/>
  <c r="F893"/>
  <c r="G893" s="1"/>
  <c r="F897"/>
  <c r="G897" s="1"/>
  <c r="E935"/>
  <c r="F935" s="1"/>
  <c r="G935" s="1"/>
  <c r="E938"/>
  <c r="F938" s="1"/>
  <c r="G938" s="1"/>
  <c r="F977"/>
  <c r="G977" s="1"/>
  <c r="F985"/>
  <c r="G985" s="1"/>
  <c r="F1072"/>
  <c r="G1072" s="1"/>
  <c r="E1077"/>
  <c r="F1077" s="1"/>
  <c r="G1077" s="1"/>
  <c r="E1080"/>
  <c r="F1080" s="1"/>
  <c r="G1080" s="1"/>
  <c r="F1081"/>
  <c r="G1081" s="1"/>
  <c r="F1085"/>
  <c r="G1085" s="1"/>
  <c r="F1089"/>
  <c r="G1089" s="1"/>
  <c r="E1127"/>
  <c r="F1127" s="1"/>
  <c r="G1127" s="1"/>
  <c r="F17"/>
  <c r="G17" s="1"/>
  <c r="F21"/>
  <c r="G21" s="1"/>
  <c r="F25"/>
  <c r="G25" s="1"/>
  <c r="F34"/>
  <c r="G34" s="1"/>
  <c r="F41"/>
  <c r="G41" s="1"/>
  <c r="F50"/>
  <c r="G50" s="1"/>
  <c r="F76"/>
  <c r="G76" s="1"/>
  <c r="F79"/>
  <c r="G79" s="1"/>
  <c r="F82"/>
  <c r="G82" s="1"/>
  <c r="F88"/>
  <c r="G88" s="1"/>
  <c r="F93"/>
  <c r="G93" s="1"/>
  <c r="F95"/>
  <c r="G95" s="1"/>
  <c r="F126"/>
  <c r="G126" s="1"/>
  <c r="F129"/>
  <c r="G129" s="1"/>
  <c r="F132"/>
  <c r="G132" s="1"/>
  <c r="F139"/>
  <c r="G139" s="1"/>
  <c r="F141"/>
  <c r="G141" s="1"/>
  <c r="F174"/>
  <c r="G174" s="1"/>
  <c r="F188"/>
  <c r="G188" s="1"/>
  <c r="F193"/>
  <c r="G193" s="1"/>
  <c r="F195"/>
  <c r="G195" s="1"/>
  <c r="F221"/>
  <c r="G221" s="1"/>
  <c r="F224"/>
  <c r="G224" s="1"/>
  <c r="F234"/>
  <c r="G234" s="1"/>
  <c r="F239"/>
  <c r="G239" s="1"/>
  <c r="F241"/>
  <c r="G241" s="1"/>
  <c r="F276"/>
  <c r="G276" s="1"/>
  <c r="F288"/>
  <c r="G288" s="1"/>
  <c r="F316"/>
  <c r="G316" s="1"/>
  <c r="F334"/>
  <c r="G334" s="1"/>
  <c r="F339"/>
  <c r="G339" s="1"/>
  <c r="F371"/>
  <c r="G371" s="1"/>
  <c r="F377"/>
  <c r="G377" s="1"/>
  <c r="F379"/>
  <c r="G379" s="1"/>
  <c r="F418"/>
  <c r="G418" s="1"/>
  <c r="F460"/>
  <c r="G460" s="1"/>
  <c r="F463"/>
  <c r="G463" s="1"/>
  <c r="F466"/>
  <c r="G466" s="1"/>
  <c r="F472"/>
  <c r="G472" s="1"/>
  <c r="F477"/>
  <c r="G477" s="1"/>
  <c r="F479"/>
  <c r="G479" s="1"/>
  <c r="F510"/>
  <c r="G510" s="1"/>
  <c r="F532"/>
  <c r="G532" s="1"/>
  <c r="F536"/>
  <c r="G536" s="1"/>
  <c r="F540"/>
  <c r="G540" s="1"/>
  <c r="F544"/>
  <c r="G544" s="1"/>
  <c r="F548"/>
  <c r="G548" s="1"/>
  <c r="F552"/>
  <c r="G552" s="1"/>
  <c r="F561"/>
  <c r="G561" s="1"/>
  <c r="F598"/>
  <c r="G598" s="1"/>
  <c r="F615"/>
  <c r="G615" s="1"/>
  <c r="F657"/>
  <c r="G657" s="1"/>
  <c r="F700"/>
  <c r="G700" s="1"/>
  <c r="F713"/>
  <c r="G713" s="1"/>
  <c r="F745"/>
  <c r="G745" s="1"/>
  <c r="F756"/>
  <c r="G756" s="1"/>
  <c r="F765"/>
  <c r="G765" s="1"/>
  <c r="F798"/>
  <c r="G798" s="1"/>
  <c r="F802"/>
  <c r="G802" s="1"/>
  <c r="F806"/>
  <c r="G806" s="1"/>
  <c r="F835"/>
  <c r="G835" s="1"/>
  <c r="F838"/>
  <c r="G838" s="1"/>
  <c r="F847"/>
  <c r="G847" s="1"/>
  <c r="F851"/>
  <c r="G851" s="1"/>
  <c r="F855"/>
  <c r="G855" s="1"/>
  <c r="F894"/>
  <c r="G894" s="1"/>
  <c r="F997"/>
  <c r="G997" s="1"/>
  <c r="F1027"/>
  <c r="G1027" s="1"/>
  <c r="F1030"/>
  <c r="G1030" s="1"/>
  <c r="F1039"/>
  <c r="G1039" s="1"/>
  <c r="F1043"/>
  <c r="G1043" s="1"/>
  <c r="F1047"/>
  <c r="G1047" s="1"/>
  <c r="F1086"/>
  <c r="G1086" s="1"/>
  <c r="F6"/>
  <c r="G6" s="1"/>
  <c r="F8"/>
  <c r="G8" s="1"/>
  <c r="F10"/>
  <c r="G10" s="1"/>
  <c r="F12"/>
  <c r="G12" s="1"/>
  <c r="F14"/>
  <c r="G14" s="1"/>
  <c r="F18"/>
  <c r="G18" s="1"/>
  <c r="F22"/>
  <c r="G22" s="1"/>
  <c r="F26"/>
  <c r="G26" s="1"/>
  <c r="F46"/>
  <c r="G46" s="1"/>
  <c r="F51"/>
  <c r="G51" s="1"/>
  <c r="F80"/>
  <c r="G80" s="1"/>
  <c r="F83"/>
  <c r="G83" s="1"/>
  <c r="F89"/>
  <c r="G89" s="1"/>
  <c r="F91"/>
  <c r="G91" s="1"/>
  <c r="F130"/>
  <c r="G130" s="1"/>
  <c r="F133"/>
  <c r="G133" s="1"/>
  <c r="F172"/>
  <c r="G172" s="1"/>
  <c r="F175"/>
  <c r="G175" s="1"/>
  <c r="F178"/>
  <c r="G178" s="1"/>
  <c r="F184"/>
  <c r="G184" s="1"/>
  <c r="F189"/>
  <c r="G189" s="1"/>
  <c r="F191"/>
  <c r="G191" s="1"/>
  <c r="F222"/>
  <c r="G222" s="1"/>
  <c r="F225"/>
  <c r="G225" s="1"/>
  <c r="F228"/>
  <c r="G228" s="1"/>
  <c r="F235"/>
  <c r="G235" s="1"/>
  <c r="F237"/>
  <c r="G237" s="1"/>
  <c r="F270"/>
  <c r="G270" s="1"/>
  <c r="F284"/>
  <c r="G284" s="1"/>
  <c r="F289"/>
  <c r="G289" s="1"/>
  <c r="F291"/>
  <c r="G291" s="1"/>
  <c r="F317"/>
  <c r="G317" s="1"/>
  <c r="F320"/>
  <c r="G320" s="1"/>
  <c r="F412"/>
  <c r="G412" s="1"/>
  <c r="F430"/>
  <c r="G430" s="1"/>
  <c r="F435"/>
  <c r="G435" s="1"/>
  <c r="F464"/>
  <c r="G464" s="1"/>
  <c r="F467"/>
  <c r="G467" s="1"/>
  <c r="F470"/>
  <c r="G470" s="1"/>
  <c r="F473"/>
  <c r="G473" s="1"/>
  <c r="F475"/>
  <c r="G475" s="1"/>
  <c r="F545"/>
  <c r="G545" s="1"/>
  <c r="F549"/>
  <c r="G549" s="1"/>
  <c r="F553"/>
  <c r="G553" s="1"/>
  <c r="F556"/>
  <c r="G556" s="1"/>
  <c r="F593"/>
  <c r="G593" s="1"/>
  <c r="F601"/>
  <c r="G601" s="1"/>
  <c r="F643"/>
  <c r="G643" s="1"/>
  <c r="F648"/>
  <c r="G648" s="1"/>
  <c r="F689"/>
  <c r="G689" s="1"/>
  <c r="F697"/>
  <c r="G697" s="1"/>
  <c r="F701"/>
  <c r="G701" s="1"/>
  <c r="F705"/>
  <c r="G705" s="1"/>
  <c r="F737"/>
  <c r="G737" s="1"/>
  <c r="F769"/>
  <c r="G769" s="1"/>
  <c r="F795"/>
  <c r="G795" s="1"/>
  <c r="F799"/>
  <c r="G799" s="1"/>
  <c r="F803"/>
  <c r="G803" s="1"/>
  <c r="F807"/>
  <c r="G807" s="1"/>
  <c r="F839"/>
  <c r="G839" s="1"/>
  <c r="F844"/>
  <c r="G844" s="1"/>
  <c r="F848"/>
  <c r="G848" s="1"/>
  <c r="F852"/>
  <c r="G852" s="1"/>
  <c r="F898"/>
  <c r="G898" s="1"/>
  <c r="F934"/>
  <c r="G934" s="1"/>
  <c r="F937"/>
  <c r="G937" s="1"/>
  <c r="F940"/>
  <c r="G940" s="1"/>
  <c r="F981"/>
  <c r="G981" s="1"/>
  <c r="F998"/>
  <c r="G998" s="1"/>
  <c r="F1031"/>
  <c r="G1031" s="1"/>
  <c r="F1036"/>
  <c r="G1036" s="1"/>
  <c r="F1040"/>
  <c r="G1040" s="1"/>
  <c r="F1044"/>
  <c r="G1044" s="1"/>
  <c r="F1090"/>
  <c r="G1090" s="1"/>
  <c r="F1126"/>
  <c r="G1126" s="1"/>
  <c r="F1129"/>
  <c r="G1129" s="1"/>
  <c r="F1132"/>
  <c r="G1132" s="1"/>
  <c r="E5"/>
  <c r="F5" s="1"/>
  <c r="G5" s="1"/>
  <c r="E7"/>
  <c r="F7" s="1"/>
  <c r="G7" s="1"/>
  <c r="E9"/>
  <c r="F9" s="1"/>
  <c r="G9" s="1"/>
  <c r="E11"/>
  <c r="F11" s="1"/>
  <c r="G11" s="1"/>
  <c r="E13"/>
  <c r="F13" s="1"/>
  <c r="G13" s="1"/>
  <c r="E15"/>
  <c r="F15" s="1"/>
  <c r="G15" s="1"/>
  <c r="F42"/>
  <c r="G42" s="1"/>
  <c r="F47"/>
  <c r="G47" s="1"/>
  <c r="F49"/>
  <c r="G49" s="1"/>
  <c r="F142"/>
  <c r="G142" s="1"/>
  <c r="F147"/>
  <c r="G147" s="1"/>
  <c r="F185"/>
  <c r="G185" s="1"/>
  <c r="F187"/>
  <c r="G187" s="1"/>
  <c r="F233"/>
  <c r="G233" s="1"/>
  <c r="F242"/>
  <c r="G242" s="1"/>
  <c r="F280"/>
  <c r="G280" s="1"/>
  <c r="F285"/>
  <c r="G285" s="1"/>
  <c r="F287"/>
  <c r="G287" s="1"/>
  <c r="F331"/>
  <c r="G331" s="1"/>
  <c r="F333"/>
  <c r="G333" s="1"/>
  <c r="F380"/>
  <c r="G380" s="1"/>
  <c r="F385"/>
  <c r="G385" s="1"/>
  <c r="F387"/>
  <c r="G387" s="1"/>
  <c r="F426"/>
  <c r="G426" s="1"/>
  <c r="F431"/>
  <c r="G431" s="1"/>
  <c r="F433"/>
  <c r="G433" s="1"/>
  <c r="F480"/>
  <c r="G480" s="1"/>
  <c r="F533"/>
  <c r="G533" s="1"/>
  <c r="F537"/>
  <c r="G537" s="1"/>
  <c r="F541"/>
  <c r="G541" s="1"/>
  <c r="F560"/>
  <c r="G560" s="1"/>
  <c r="F607"/>
  <c r="G607" s="1"/>
  <c r="F614"/>
  <c r="G614" s="1"/>
  <c r="F721"/>
  <c r="G721" s="1"/>
  <c r="F902"/>
  <c r="G902" s="1"/>
  <c r="F944"/>
  <c r="G944" s="1"/>
  <c r="F946"/>
  <c r="G946" s="1"/>
  <c r="F948"/>
  <c r="G948" s="1"/>
  <c r="F990"/>
  <c r="G990" s="1"/>
  <c r="F992"/>
  <c r="G992" s="1"/>
  <c r="F994"/>
  <c r="G994" s="1"/>
  <c r="F996"/>
  <c r="G996" s="1"/>
  <c r="F1094"/>
  <c r="G1094" s="1"/>
  <c r="F1136"/>
  <c r="G1136" s="1"/>
  <c r="F1138"/>
  <c r="G1138" s="1"/>
  <c r="F1140"/>
  <c r="G1140" s="1"/>
  <c r="G135"/>
  <c r="G231"/>
  <c r="G39"/>
  <c r="G423"/>
  <c r="G327"/>
  <c r="G759"/>
  <c r="E621"/>
  <c r="F621" s="1"/>
  <c r="G621" s="1"/>
  <c r="E666"/>
  <c r="F666" s="1"/>
  <c r="G666" s="1"/>
  <c r="E674"/>
  <c r="F674" s="1"/>
  <c r="G674" s="1"/>
  <c r="E694"/>
  <c r="F694" s="1"/>
  <c r="G694" s="1"/>
  <c r="G987"/>
  <c r="E55"/>
  <c r="F55" s="1"/>
  <c r="G55" s="1"/>
  <c r="E59"/>
  <c r="F59" s="1"/>
  <c r="G59" s="1"/>
  <c r="E63"/>
  <c r="F63" s="1"/>
  <c r="E100"/>
  <c r="F100" s="1"/>
  <c r="E104"/>
  <c r="F104" s="1"/>
  <c r="G104" s="1"/>
  <c r="E110"/>
  <c r="F110" s="1"/>
  <c r="G110" s="1"/>
  <c r="E149"/>
  <c r="F149" s="1"/>
  <c r="G149" s="1"/>
  <c r="E151"/>
  <c r="F151" s="1"/>
  <c r="G151" s="1"/>
  <c r="E155"/>
  <c r="F155" s="1"/>
  <c r="G155" s="1"/>
  <c r="E159"/>
  <c r="F159" s="1"/>
  <c r="E196"/>
  <c r="F196" s="1"/>
  <c r="G196" s="1"/>
  <c r="E200"/>
  <c r="F200" s="1"/>
  <c r="G200" s="1"/>
  <c r="E204"/>
  <c r="F204" s="1"/>
  <c r="G204" s="1"/>
  <c r="E247"/>
  <c r="F247" s="1"/>
  <c r="G247" s="1"/>
  <c r="E251"/>
  <c r="F251" s="1"/>
  <c r="G251" s="1"/>
  <c r="E255"/>
  <c r="F255" s="1"/>
  <c r="E294"/>
  <c r="F294" s="1"/>
  <c r="G294" s="1"/>
  <c r="E298"/>
  <c r="F298" s="1"/>
  <c r="G298" s="1"/>
  <c r="E300"/>
  <c r="F300" s="1"/>
  <c r="G300" s="1"/>
  <c r="E343"/>
  <c r="F343" s="1"/>
  <c r="G343" s="1"/>
  <c r="E347"/>
  <c r="F347" s="1"/>
  <c r="G347" s="1"/>
  <c r="E351"/>
  <c r="F351" s="1"/>
  <c r="E390"/>
  <c r="F390" s="1"/>
  <c r="G390" s="1"/>
  <c r="E394"/>
  <c r="F394" s="1"/>
  <c r="G394" s="1"/>
  <c r="E398"/>
  <c r="F398" s="1"/>
  <c r="G398" s="1"/>
  <c r="E439"/>
  <c r="F439" s="1"/>
  <c r="G439" s="1"/>
  <c r="E443"/>
  <c r="F443" s="1"/>
  <c r="G443" s="1"/>
  <c r="E447"/>
  <c r="F447" s="1"/>
  <c r="G471"/>
  <c r="E484"/>
  <c r="F484" s="1"/>
  <c r="E490"/>
  <c r="F490" s="1"/>
  <c r="G490" s="1"/>
  <c r="E494"/>
  <c r="F494" s="1"/>
  <c r="G494" s="1"/>
  <c r="E520"/>
  <c r="F520" s="1"/>
  <c r="G520" s="1"/>
  <c r="E623"/>
  <c r="F623" s="1"/>
  <c r="G623" s="1"/>
  <c r="E723"/>
  <c r="F723" s="1"/>
  <c r="E774"/>
  <c r="F774" s="1"/>
  <c r="G774" s="1"/>
  <c r="E957"/>
  <c r="F957" s="1"/>
  <c r="G957" s="1"/>
  <c r="E52"/>
  <c r="F52" s="1"/>
  <c r="E54"/>
  <c r="F54" s="1"/>
  <c r="G54" s="1"/>
  <c r="E56"/>
  <c r="F56" s="1"/>
  <c r="G56" s="1"/>
  <c r="E58"/>
  <c r="F58" s="1"/>
  <c r="G58" s="1"/>
  <c r="E60"/>
  <c r="F60" s="1"/>
  <c r="G60" s="1"/>
  <c r="E62"/>
  <c r="F62" s="1"/>
  <c r="G62" s="1"/>
  <c r="E101"/>
  <c r="F101" s="1"/>
  <c r="G101" s="1"/>
  <c r="E103"/>
  <c r="F103" s="1"/>
  <c r="G103" s="1"/>
  <c r="E105"/>
  <c r="F105" s="1"/>
  <c r="G105" s="1"/>
  <c r="E107"/>
  <c r="F107" s="1"/>
  <c r="G107" s="1"/>
  <c r="E109"/>
  <c r="F109" s="1"/>
  <c r="G109" s="1"/>
  <c r="E111"/>
  <c r="F111" s="1"/>
  <c r="E148"/>
  <c r="F148" s="1"/>
  <c r="E150"/>
  <c r="F150" s="1"/>
  <c r="G150" s="1"/>
  <c r="E152"/>
  <c r="F152" s="1"/>
  <c r="G152" s="1"/>
  <c r="E154"/>
  <c r="F154" s="1"/>
  <c r="G154" s="1"/>
  <c r="E156"/>
  <c r="F156" s="1"/>
  <c r="G156" s="1"/>
  <c r="E158"/>
  <c r="F158" s="1"/>
  <c r="G158" s="1"/>
  <c r="E197"/>
  <c r="F197" s="1"/>
  <c r="G197" s="1"/>
  <c r="E199"/>
  <c r="F199" s="1"/>
  <c r="G199" s="1"/>
  <c r="E201"/>
  <c r="F201" s="1"/>
  <c r="G201" s="1"/>
  <c r="E203"/>
  <c r="F203" s="1"/>
  <c r="G203" s="1"/>
  <c r="E205"/>
  <c r="F205" s="1"/>
  <c r="G205" s="1"/>
  <c r="E207"/>
  <c r="F207" s="1"/>
  <c r="E244"/>
  <c r="F244" s="1"/>
  <c r="E246"/>
  <c r="F246" s="1"/>
  <c r="G246" s="1"/>
  <c r="E248"/>
  <c r="F248" s="1"/>
  <c r="G248" s="1"/>
  <c r="E250"/>
  <c r="F250" s="1"/>
  <c r="G250" s="1"/>
  <c r="E252"/>
  <c r="F252" s="1"/>
  <c r="G252" s="1"/>
  <c r="E254"/>
  <c r="F254" s="1"/>
  <c r="G254" s="1"/>
  <c r="E293"/>
  <c r="F293" s="1"/>
  <c r="G293" s="1"/>
  <c r="E295"/>
  <c r="F295" s="1"/>
  <c r="G295" s="1"/>
  <c r="E297"/>
  <c r="F297" s="1"/>
  <c r="G297" s="1"/>
  <c r="E299"/>
  <c r="F299" s="1"/>
  <c r="G299" s="1"/>
  <c r="E301"/>
  <c r="F301" s="1"/>
  <c r="G301" s="1"/>
  <c r="E303"/>
  <c r="F303" s="1"/>
  <c r="E340"/>
  <c r="F340" s="1"/>
  <c r="E342"/>
  <c r="F342" s="1"/>
  <c r="G342" s="1"/>
  <c r="E344"/>
  <c r="F344" s="1"/>
  <c r="G344" s="1"/>
  <c r="E346"/>
  <c r="F346" s="1"/>
  <c r="G346" s="1"/>
  <c r="E348"/>
  <c r="F348" s="1"/>
  <c r="G348" s="1"/>
  <c r="E350"/>
  <c r="F350" s="1"/>
  <c r="G350" s="1"/>
  <c r="E389"/>
  <c r="F389" s="1"/>
  <c r="G389" s="1"/>
  <c r="E391"/>
  <c r="F391" s="1"/>
  <c r="G391" s="1"/>
  <c r="E393"/>
  <c r="F393" s="1"/>
  <c r="G393" s="1"/>
  <c r="E395"/>
  <c r="F395" s="1"/>
  <c r="G395" s="1"/>
  <c r="E397"/>
  <c r="F397" s="1"/>
  <c r="G397" s="1"/>
  <c r="E399"/>
  <c r="F399" s="1"/>
  <c r="E436"/>
  <c r="F436" s="1"/>
  <c r="E438"/>
  <c r="F438" s="1"/>
  <c r="G438" s="1"/>
  <c r="E440"/>
  <c r="F440" s="1"/>
  <c r="G440" s="1"/>
  <c r="E442"/>
  <c r="F442" s="1"/>
  <c r="G442" s="1"/>
  <c r="E444"/>
  <c r="F444" s="1"/>
  <c r="G444" s="1"/>
  <c r="E446"/>
  <c r="F446" s="1"/>
  <c r="G446" s="1"/>
  <c r="E485"/>
  <c r="F485" s="1"/>
  <c r="G485" s="1"/>
  <c r="E487"/>
  <c r="F487" s="1"/>
  <c r="G487" s="1"/>
  <c r="E489"/>
  <c r="F489" s="1"/>
  <c r="G489" s="1"/>
  <c r="E491"/>
  <c r="F491" s="1"/>
  <c r="G491" s="1"/>
  <c r="E493"/>
  <c r="F493" s="1"/>
  <c r="G493" s="1"/>
  <c r="E495"/>
  <c r="F495" s="1"/>
  <c r="E534"/>
  <c r="F534" s="1"/>
  <c r="G534" s="1"/>
  <c r="E538"/>
  <c r="F538" s="1"/>
  <c r="G538" s="1"/>
  <c r="E542"/>
  <c r="F542" s="1"/>
  <c r="G542" s="1"/>
  <c r="E559"/>
  <c r="F559" s="1"/>
  <c r="G559" s="1"/>
  <c r="E563"/>
  <c r="F563" s="1"/>
  <c r="E567"/>
  <c r="F567" s="1"/>
  <c r="G603"/>
  <c r="E619"/>
  <c r="F619" s="1"/>
  <c r="G619" s="1"/>
  <c r="E627"/>
  <c r="F627" s="1"/>
  <c r="E664"/>
  <c r="F664" s="1"/>
  <c r="G664" s="1"/>
  <c r="E672"/>
  <c r="F672" s="1"/>
  <c r="G672" s="1"/>
  <c r="E719"/>
  <c r="F719" s="1"/>
  <c r="G719" s="1"/>
  <c r="E781"/>
  <c r="F781" s="1"/>
  <c r="G781" s="1"/>
  <c r="E868"/>
  <c r="F868" s="1"/>
  <c r="G868" s="1"/>
  <c r="E876"/>
  <c r="F876" s="1"/>
  <c r="G876" s="1"/>
  <c r="E917"/>
  <c r="F917" s="1"/>
  <c r="G917" s="1"/>
  <c r="E925"/>
  <c r="F925" s="1"/>
  <c r="G925" s="1"/>
  <c r="E1060"/>
  <c r="F1060" s="1"/>
  <c r="G1060" s="1"/>
  <c r="E1068"/>
  <c r="F1068" s="1"/>
  <c r="G1068" s="1"/>
  <c r="E1109"/>
  <c r="F1109" s="1"/>
  <c r="G1109" s="1"/>
  <c r="E1117"/>
  <c r="F1117" s="1"/>
  <c r="G1117" s="1"/>
  <c r="F574"/>
  <c r="G574" s="1"/>
  <c r="F589"/>
  <c r="G589" s="1"/>
  <c r="F681"/>
  <c r="G681" s="1"/>
  <c r="F744"/>
  <c r="G744" s="1"/>
  <c r="E3"/>
  <c r="F3" s="1"/>
  <c r="G3" s="1"/>
  <c r="E67"/>
  <c r="F67" s="1"/>
  <c r="G67" s="1"/>
  <c r="E71"/>
  <c r="F71" s="1"/>
  <c r="G71" s="1"/>
  <c r="E75"/>
  <c r="F75" s="1"/>
  <c r="E114"/>
  <c r="F114" s="1"/>
  <c r="G114" s="1"/>
  <c r="E116"/>
  <c r="F116" s="1"/>
  <c r="G116" s="1"/>
  <c r="E120"/>
  <c r="F120" s="1"/>
  <c r="G120" s="1"/>
  <c r="E163"/>
  <c r="F163" s="1"/>
  <c r="G163" s="1"/>
  <c r="E167"/>
  <c r="F167" s="1"/>
  <c r="G167" s="1"/>
  <c r="E171"/>
  <c r="F171" s="1"/>
  <c r="E210"/>
  <c r="F210" s="1"/>
  <c r="G210" s="1"/>
  <c r="E214"/>
  <c r="F214" s="1"/>
  <c r="G214" s="1"/>
  <c r="E218"/>
  <c r="F218" s="1"/>
  <c r="G218" s="1"/>
  <c r="E259"/>
  <c r="F259" s="1"/>
  <c r="G259" s="1"/>
  <c r="E263"/>
  <c r="F263" s="1"/>
  <c r="G263" s="1"/>
  <c r="E267"/>
  <c r="F267" s="1"/>
  <c r="E304"/>
  <c r="F304" s="1"/>
  <c r="G304" s="1"/>
  <c r="E308"/>
  <c r="F308" s="1"/>
  <c r="G308" s="1"/>
  <c r="E312"/>
  <c r="F312" s="1"/>
  <c r="G312" s="1"/>
  <c r="E355"/>
  <c r="F355" s="1"/>
  <c r="G355" s="1"/>
  <c r="E359"/>
  <c r="F359" s="1"/>
  <c r="G359" s="1"/>
  <c r="E363"/>
  <c r="F363" s="1"/>
  <c r="E402"/>
  <c r="F402" s="1"/>
  <c r="G402" s="1"/>
  <c r="E404"/>
  <c r="F404" s="1"/>
  <c r="G404" s="1"/>
  <c r="E408"/>
  <c r="F408" s="1"/>
  <c r="G408" s="1"/>
  <c r="E449"/>
  <c r="F449" s="1"/>
  <c r="G449" s="1"/>
  <c r="E453"/>
  <c r="F453" s="1"/>
  <c r="G453" s="1"/>
  <c r="E457"/>
  <c r="F457" s="1"/>
  <c r="G457" s="1"/>
  <c r="E498"/>
  <c r="F498" s="1"/>
  <c r="G498" s="1"/>
  <c r="E502"/>
  <c r="F502" s="1"/>
  <c r="G502" s="1"/>
  <c r="E506"/>
  <c r="F506" s="1"/>
  <c r="G506" s="1"/>
  <c r="F515"/>
  <c r="G515" s="1"/>
  <c r="F519"/>
  <c r="E525"/>
  <c r="F525" s="1"/>
  <c r="G525" s="1"/>
  <c r="E529"/>
  <c r="F529" s="1"/>
  <c r="G529" s="1"/>
  <c r="E580"/>
  <c r="F580" s="1"/>
  <c r="G580" s="1"/>
  <c r="F585"/>
  <c r="G585" s="1"/>
  <c r="F630"/>
  <c r="G630" s="1"/>
  <c r="F638"/>
  <c r="G638" s="1"/>
  <c r="F677"/>
  <c r="G677" s="1"/>
  <c r="F685"/>
  <c r="G685" s="1"/>
  <c r="F736"/>
  <c r="G736" s="1"/>
  <c r="E816"/>
  <c r="F816" s="1"/>
  <c r="G816" s="1"/>
  <c r="E1002"/>
  <c r="F1002" s="1"/>
  <c r="G1002" s="1"/>
  <c r="E53"/>
  <c r="F53" s="1"/>
  <c r="G53" s="1"/>
  <c r="E57"/>
  <c r="F57" s="1"/>
  <c r="G57" s="1"/>
  <c r="E61"/>
  <c r="F61" s="1"/>
  <c r="G61" s="1"/>
  <c r="E102"/>
  <c r="F102" s="1"/>
  <c r="G102" s="1"/>
  <c r="E106"/>
  <c r="F106" s="1"/>
  <c r="G106" s="1"/>
  <c r="E108"/>
  <c r="F108" s="1"/>
  <c r="G108" s="1"/>
  <c r="E153"/>
  <c r="F153" s="1"/>
  <c r="G153" s="1"/>
  <c r="E157"/>
  <c r="F157" s="1"/>
  <c r="G157" s="1"/>
  <c r="G183"/>
  <c r="E198"/>
  <c r="F198" s="1"/>
  <c r="G198" s="1"/>
  <c r="E202"/>
  <c r="F202" s="1"/>
  <c r="G202" s="1"/>
  <c r="E206"/>
  <c r="F206" s="1"/>
  <c r="G206" s="1"/>
  <c r="E245"/>
  <c r="F245" s="1"/>
  <c r="G245" s="1"/>
  <c r="E249"/>
  <c r="F249"/>
  <c r="G249" s="1"/>
  <c r="E253"/>
  <c r="F253" s="1"/>
  <c r="G253" s="1"/>
  <c r="E292"/>
  <c r="F292" s="1"/>
  <c r="E296"/>
  <c r="F296" s="1"/>
  <c r="G296" s="1"/>
  <c r="E302"/>
  <c r="F302" s="1"/>
  <c r="G302" s="1"/>
  <c r="E341"/>
  <c r="F341" s="1"/>
  <c r="G341" s="1"/>
  <c r="E345"/>
  <c r="F345" s="1"/>
  <c r="G345" s="1"/>
  <c r="E349"/>
  <c r="F349" s="1"/>
  <c r="G349" s="1"/>
  <c r="G375"/>
  <c r="E388"/>
  <c r="F388" s="1"/>
  <c r="G388" s="1"/>
  <c r="E392"/>
  <c r="F392" s="1"/>
  <c r="G392" s="1"/>
  <c r="E396"/>
  <c r="F396" s="1"/>
  <c r="G396" s="1"/>
  <c r="E437"/>
  <c r="F437" s="1"/>
  <c r="G437" s="1"/>
  <c r="E441"/>
  <c r="F441" s="1"/>
  <c r="G441" s="1"/>
  <c r="E445"/>
  <c r="F445" s="1"/>
  <c r="G445" s="1"/>
  <c r="E486"/>
  <c r="F486" s="1"/>
  <c r="G486" s="1"/>
  <c r="E488"/>
  <c r="F488" s="1"/>
  <c r="G488" s="1"/>
  <c r="E492"/>
  <c r="F492" s="1"/>
  <c r="G492" s="1"/>
  <c r="E514"/>
  <c r="F514" s="1"/>
  <c r="G514" s="1"/>
  <c r="E518"/>
  <c r="F518" s="1"/>
  <c r="G518" s="1"/>
  <c r="E524"/>
  <c r="F524" s="1"/>
  <c r="G524" s="1"/>
  <c r="E528"/>
  <c r="F528" s="1"/>
  <c r="G528" s="1"/>
  <c r="G663"/>
  <c r="E668"/>
  <c r="F668" s="1"/>
  <c r="G668" s="1"/>
  <c r="E715"/>
  <c r="F715" s="1"/>
  <c r="G715" s="1"/>
  <c r="E569"/>
  <c r="F569" s="1"/>
  <c r="G569" s="1"/>
  <c r="E573"/>
  <c r="F573" s="1"/>
  <c r="G573" s="1"/>
  <c r="E577"/>
  <c r="F577" s="1"/>
  <c r="G577" s="1"/>
  <c r="E617"/>
  <c r="F617" s="1"/>
  <c r="G617" s="1"/>
  <c r="E625"/>
  <c r="F625" s="1"/>
  <c r="G625" s="1"/>
  <c r="E670"/>
  <c r="F670" s="1"/>
  <c r="G670" s="1"/>
  <c r="E690"/>
  <c r="F690" s="1"/>
  <c r="G690" s="1"/>
  <c r="E698"/>
  <c r="F698" s="1"/>
  <c r="G698" s="1"/>
  <c r="E779"/>
  <c r="F779" s="1"/>
  <c r="G779" s="1"/>
  <c r="E808"/>
  <c r="F808" s="1"/>
  <c r="F814"/>
  <c r="G814" s="1"/>
  <c r="E814"/>
  <c r="E859"/>
  <c r="F859" s="1"/>
  <c r="G859" s="1"/>
  <c r="E865"/>
  <c r="F865" s="1"/>
  <c r="G865" s="1"/>
  <c r="E874"/>
  <c r="F874" s="1"/>
  <c r="G874" s="1"/>
  <c r="E912"/>
  <c r="F912" s="1"/>
  <c r="G912" s="1"/>
  <c r="E923"/>
  <c r="F923" s="1"/>
  <c r="G923" s="1"/>
  <c r="E1051"/>
  <c r="F1051" s="1"/>
  <c r="G1051" s="1"/>
  <c r="E1057"/>
  <c r="F1057" s="1"/>
  <c r="G1057" s="1"/>
  <c r="E1066"/>
  <c r="F1066" s="1"/>
  <c r="G1066" s="1"/>
  <c r="E1104"/>
  <c r="F1104" s="1"/>
  <c r="G1104" s="1"/>
  <c r="E1115"/>
  <c r="F1115" s="1"/>
  <c r="G1115" s="1"/>
  <c r="F65"/>
  <c r="G65" s="1"/>
  <c r="F69"/>
  <c r="G69" s="1"/>
  <c r="F73"/>
  <c r="G73" s="1"/>
  <c r="F112"/>
  <c r="G112" s="1"/>
  <c r="F118"/>
  <c r="G118" s="1"/>
  <c r="F122"/>
  <c r="G122" s="1"/>
  <c r="F161"/>
  <c r="G161" s="1"/>
  <c r="F165"/>
  <c r="G165" s="1"/>
  <c r="F169"/>
  <c r="G169" s="1"/>
  <c r="F208"/>
  <c r="G208" s="1"/>
  <c r="F212"/>
  <c r="G212" s="1"/>
  <c r="F216"/>
  <c r="G216" s="1"/>
  <c r="F257"/>
  <c r="G257" s="1"/>
  <c r="F261"/>
  <c r="G261" s="1"/>
  <c r="F265"/>
  <c r="G265" s="1"/>
  <c r="F306"/>
  <c r="G306" s="1"/>
  <c r="F310"/>
  <c r="G310" s="1"/>
  <c r="F314"/>
  <c r="G314" s="1"/>
  <c r="F353"/>
  <c r="G353" s="1"/>
  <c r="F357"/>
  <c r="G357" s="1"/>
  <c r="F361"/>
  <c r="G361" s="1"/>
  <c r="F400"/>
  <c r="G400" s="1"/>
  <c r="F406"/>
  <c r="G406" s="1"/>
  <c r="F410"/>
  <c r="G410" s="1"/>
  <c r="F451"/>
  <c r="G451" s="1"/>
  <c r="F455"/>
  <c r="G455" s="1"/>
  <c r="F459"/>
  <c r="F496"/>
  <c r="G496" s="1"/>
  <c r="F500"/>
  <c r="G500" s="1"/>
  <c r="F504"/>
  <c r="G504" s="1"/>
  <c r="F521"/>
  <c r="G521" s="1"/>
  <c r="F587"/>
  <c r="G587" s="1"/>
  <c r="F632"/>
  <c r="G632" s="1"/>
  <c r="F679"/>
  <c r="G679" s="1"/>
  <c r="F687"/>
  <c r="F740"/>
  <c r="G740" s="1"/>
  <c r="F570"/>
  <c r="G570" s="1"/>
  <c r="F578"/>
  <c r="G578" s="1"/>
  <c r="F634"/>
  <c r="G634" s="1"/>
  <c r="F64"/>
  <c r="G64" s="1"/>
  <c r="F66"/>
  <c r="G66" s="1"/>
  <c r="F68"/>
  <c r="G68" s="1"/>
  <c r="F70"/>
  <c r="G70" s="1"/>
  <c r="F72"/>
  <c r="G72" s="1"/>
  <c r="F74"/>
  <c r="G74" s="1"/>
  <c r="F113"/>
  <c r="G113" s="1"/>
  <c r="F115"/>
  <c r="G115" s="1"/>
  <c r="F117"/>
  <c r="G117" s="1"/>
  <c r="F119"/>
  <c r="G119" s="1"/>
  <c r="F121"/>
  <c r="G121" s="1"/>
  <c r="F123"/>
  <c r="F160"/>
  <c r="G160" s="1"/>
  <c r="F162"/>
  <c r="G162" s="1"/>
  <c r="F164"/>
  <c r="G164" s="1"/>
  <c r="F166"/>
  <c r="G166" s="1"/>
  <c r="F168"/>
  <c r="G168" s="1"/>
  <c r="F170"/>
  <c r="G170" s="1"/>
  <c r="F209"/>
  <c r="G209" s="1"/>
  <c r="F211"/>
  <c r="G211" s="1"/>
  <c r="F213"/>
  <c r="G213" s="1"/>
  <c r="F215"/>
  <c r="G215" s="1"/>
  <c r="F217"/>
  <c r="G217" s="1"/>
  <c r="F219"/>
  <c r="F256"/>
  <c r="G256" s="1"/>
  <c r="F258"/>
  <c r="G258" s="1"/>
  <c r="F260"/>
  <c r="G260" s="1"/>
  <c r="F262"/>
  <c r="G262" s="1"/>
  <c r="F264"/>
  <c r="G264" s="1"/>
  <c r="F266"/>
  <c r="G266" s="1"/>
  <c r="F305"/>
  <c r="G305" s="1"/>
  <c r="F307"/>
  <c r="G307" s="1"/>
  <c r="F309"/>
  <c r="G309" s="1"/>
  <c r="F311"/>
  <c r="G311" s="1"/>
  <c r="F313"/>
  <c r="G313" s="1"/>
  <c r="F315"/>
  <c r="F352"/>
  <c r="G352" s="1"/>
  <c r="F354"/>
  <c r="G354" s="1"/>
  <c r="F356"/>
  <c r="G356" s="1"/>
  <c r="F358"/>
  <c r="G358" s="1"/>
  <c r="F360"/>
  <c r="G360" s="1"/>
  <c r="F362"/>
  <c r="G362" s="1"/>
  <c r="F401"/>
  <c r="G401" s="1"/>
  <c r="F403"/>
  <c r="G403" s="1"/>
  <c r="F405"/>
  <c r="G405" s="1"/>
  <c r="F407"/>
  <c r="G407" s="1"/>
  <c r="F409"/>
  <c r="G409" s="1"/>
  <c r="F411"/>
  <c r="F448"/>
  <c r="G448" s="1"/>
  <c r="F450"/>
  <c r="G450" s="1"/>
  <c r="F452"/>
  <c r="G452" s="1"/>
  <c r="F454"/>
  <c r="G454" s="1"/>
  <c r="F456"/>
  <c r="G456" s="1"/>
  <c r="F458"/>
  <c r="G458" s="1"/>
  <c r="F497"/>
  <c r="G497" s="1"/>
  <c r="F499"/>
  <c r="G499" s="1"/>
  <c r="F501"/>
  <c r="G501" s="1"/>
  <c r="F503"/>
  <c r="G503" s="1"/>
  <c r="F505"/>
  <c r="G505" s="1"/>
  <c r="F507"/>
  <c r="F535"/>
  <c r="G535" s="1"/>
  <c r="F539"/>
  <c r="G539" s="1"/>
  <c r="F543"/>
  <c r="F583"/>
  <c r="G583" s="1"/>
  <c r="F591"/>
  <c r="F628"/>
  <c r="G628" s="1"/>
  <c r="F636"/>
  <c r="G636" s="1"/>
  <c r="F683"/>
  <c r="G683" s="1"/>
  <c r="E616"/>
  <c r="F616" s="1"/>
  <c r="E618"/>
  <c r="F618" s="1"/>
  <c r="G618" s="1"/>
  <c r="E620"/>
  <c r="F620" s="1"/>
  <c r="G620" s="1"/>
  <c r="E622"/>
  <c r="F622" s="1"/>
  <c r="G622" s="1"/>
  <c r="E624"/>
  <c r="F624" s="1"/>
  <c r="G624" s="1"/>
  <c r="E626"/>
  <c r="F626" s="1"/>
  <c r="G626" s="1"/>
  <c r="E665"/>
  <c r="F665" s="1"/>
  <c r="E667"/>
  <c r="F667" s="1"/>
  <c r="G667" s="1"/>
  <c r="E669"/>
  <c r="F669" s="1"/>
  <c r="G669" s="1"/>
  <c r="E671"/>
  <c r="F671" s="1"/>
  <c r="G671" s="1"/>
  <c r="E673"/>
  <c r="F673" s="1"/>
  <c r="G673" s="1"/>
  <c r="E675"/>
  <c r="F675" s="1"/>
  <c r="E739"/>
  <c r="F739" s="1"/>
  <c r="G739" s="1"/>
  <c r="E743"/>
  <c r="F743" s="1"/>
  <c r="G743" s="1"/>
  <c r="E747"/>
  <c r="F747" s="1"/>
  <c r="E760"/>
  <c r="F760" s="1"/>
  <c r="E764"/>
  <c r="F764" s="1"/>
  <c r="G764" s="1"/>
  <c r="E768"/>
  <c r="F768" s="1"/>
  <c r="G768" s="1"/>
  <c r="E783"/>
  <c r="F783" s="1"/>
  <c r="F810"/>
  <c r="G810" s="1"/>
  <c r="E810"/>
  <c r="E818"/>
  <c r="F818" s="1"/>
  <c r="G818" s="1"/>
  <c r="E820"/>
  <c r="F820" s="1"/>
  <c r="G820" s="1"/>
  <c r="E857"/>
  <c r="F857" s="1"/>
  <c r="G857" s="1"/>
  <c r="E867"/>
  <c r="F867" s="1"/>
  <c r="E870"/>
  <c r="F870" s="1"/>
  <c r="G870" s="1"/>
  <c r="E878"/>
  <c r="F878" s="1"/>
  <c r="G878" s="1"/>
  <c r="E904"/>
  <c r="F904" s="1"/>
  <c r="E910"/>
  <c r="F910" s="1"/>
  <c r="G910" s="1"/>
  <c r="E919"/>
  <c r="F919" s="1"/>
  <c r="G919" s="1"/>
  <c r="E927"/>
  <c r="F927" s="1"/>
  <c r="G999"/>
  <c r="E1049"/>
  <c r="F1049" s="1"/>
  <c r="G1049" s="1"/>
  <c r="E1059"/>
  <c r="F1059" s="1"/>
  <c r="E1062"/>
  <c r="F1062" s="1"/>
  <c r="G1062" s="1"/>
  <c r="E1070"/>
  <c r="F1070" s="1"/>
  <c r="G1070" s="1"/>
  <c r="E1096"/>
  <c r="F1096" s="1"/>
  <c r="E1102"/>
  <c r="F1102" s="1"/>
  <c r="G1102" s="1"/>
  <c r="E1111"/>
  <c r="F1111" s="1"/>
  <c r="G1111" s="1"/>
  <c r="E1119"/>
  <c r="F1119" s="1"/>
  <c r="F513"/>
  <c r="G513" s="1"/>
  <c r="F517"/>
  <c r="G517" s="1"/>
  <c r="F522"/>
  <c r="G522" s="1"/>
  <c r="F526"/>
  <c r="G526" s="1"/>
  <c r="F530"/>
  <c r="G530" s="1"/>
  <c r="F558"/>
  <c r="G558" s="1"/>
  <c r="F562"/>
  <c r="G562" s="1"/>
  <c r="F566"/>
  <c r="G566" s="1"/>
  <c r="F571"/>
  <c r="G571" s="1"/>
  <c r="F575"/>
  <c r="G575" s="1"/>
  <c r="F579"/>
  <c r="F712"/>
  <c r="G712" s="1"/>
  <c r="F716"/>
  <c r="G716" s="1"/>
  <c r="F720"/>
  <c r="G720" s="1"/>
  <c r="F726"/>
  <c r="G726" s="1"/>
  <c r="F730"/>
  <c r="G730" s="1"/>
  <c r="F734"/>
  <c r="G734" s="1"/>
  <c r="E725"/>
  <c r="F725" s="1"/>
  <c r="G725" s="1"/>
  <c r="E729"/>
  <c r="F729" s="1"/>
  <c r="G729" s="1"/>
  <c r="E733"/>
  <c r="F733" s="1"/>
  <c r="G733" s="1"/>
  <c r="E777"/>
  <c r="F777" s="1"/>
  <c r="G777" s="1"/>
  <c r="E812"/>
  <c r="F812" s="1"/>
  <c r="G812" s="1"/>
  <c r="E822"/>
  <c r="F822" s="1"/>
  <c r="G822" s="1"/>
  <c r="E872"/>
  <c r="F872" s="1"/>
  <c r="G872" s="1"/>
  <c r="G891"/>
  <c r="E921"/>
  <c r="F921" s="1"/>
  <c r="G921" s="1"/>
  <c r="E959"/>
  <c r="F959" s="1"/>
  <c r="G959" s="1"/>
  <c r="E1004"/>
  <c r="F1004" s="1"/>
  <c r="G1004" s="1"/>
  <c r="E1010"/>
  <c r="F1010" s="1"/>
  <c r="G1010" s="1"/>
  <c r="E1064"/>
  <c r="F1064" s="1"/>
  <c r="G1064" s="1"/>
  <c r="G1083"/>
  <c r="E1113"/>
  <c r="F1113" s="1"/>
  <c r="G1113" s="1"/>
  <c r="F523"/>
  <c r="G523" s="1"/>
  <c r="F527"/>
  <c r="G527" s="1"/>
  <c r="F531"/>
  <c r="F568"/>
  <c r="G568" s="1"/>
  <c r="F572"/>
  <c r="G572" s="1"/>
  <c r="F576"/>
  <c r="G576" s="1"/>
  <c r="F582"/>
  <c r="G582" s="1"/>
  <c r="F584"/>
  <c r="G584" s="1"/>
  <c r="F586"/>
  <c r="G586" s="1"/>
  <c r="F588"/>
  <c r="G588" s="1"/>
  <c r="F590"/>
  <c r="G590" s="1"/>
  <c r="F629"/>
  <c r="G629" s="1"/>
  <c r="F631"/>
  <c r="G631" s="1"/>
  <c r="F633"/>
  <c r="G633" s="1"/>
  <c r="F635"/>
  <c r="G635" s="1"/>
  <c r="F637"/>
  <c r="G637" s="1"/>
  <c r="F639"/>
  <c r="F676"/>
  <c r="G676" s="1"/>
  <c r="F678"/>
  <c r="G678" s="1"/>
  <c r="F680"/>
  <c r="G680" s="1"/>
  <c r="F682"/>
  <c r="G682" s="1"/>
  <c r="F684"/>
  <c r="G684" s="1"/>
  <c r="F686"/>
  <c r="G686" s="1"/>
  <c r="F691"/>
  <c r="G691" s="1"/>
  <c r="F695"/>
  <c r="G695" s="1"/>
  <c r="F699"/>
  <c r="F775"/>
  <c r="G775" s="1"/>
  <c r="E861"/>
  <c r="F861" s="1"/>
  <c r="G861" s="1"/>
  <c r="E906"/>
  <c r="F906" s="1"/>
  <c r="G906" s="1"/>
  <c r="E914"/>
  <c r="F914" s="1"/>
  <c r="G914" s="1"/>
  <c r="E953"/>
  <c r="F953" s="1"/>
  <c r="G953" s="1"/>
  <c r="E961"/>
  <c r="F961" s="1"/>
  <c r="G961" s="1"/>
  <c r="E1006"/>
  <c r="F1006" s="1"/>
  <c r="G1006" s="1"/>
  <c r="E1053"/>
  <c r="F1053" s="1"/>
  <c r="G1053" s="1"/>
  <c r="E1098"/>
  <c r="F1098" s="1"/>
  <c r="G1098" s="1"/>
  <c r="E1106"/>
  <c r="F1106" s="1"/>
  <c r="G1106" s="1"/>
  <c r="F714"/>
  <c r="G714" s="1"/>
  <c r="F718"/>
  <c r="G718" s="1"/>
  <c r="F722"/>
  <c r="G722" s="1"/>
  <c r="F727"/>
  <c r="G727" s="1"/>
  <c r="F731"/>
  <c r="G731" s="1"/>
  <c r="F735"/>
  <c r="F763"/>
  <c r="G763" s="1"/>
  <c r="F767"/>
  <c r="G767" s="1"/>
  <c r="F771"/>
  <c r="F772"/>
  <c r="G772" s="1"/>
  <c r="F776"/>
  <c r="G776" s="1"/>
  <c r="F778"/>
  <c r="G778" s="1"/>
  <c r="F780"/>
  <c r="G780" s="1"/>
  <c r="F782"/>
  <c r="G782" s="1"/>
  <c r="F821"/>
  <c r="G821" s="1"/>
  <c r="F823"/>
  <c r="G823" s="1"/>
  <c r="F825"/>
  <c r="G825" s="1"/>
  <c r="F827"/>
  <c r="G827" s="1"/>
  <c r="F829"/>
  <c r="G829" s="1"/>
  <c r="F831"/>
  <c r="F964"/>
  <c r="G964" s="1"/>
  <c r="F966"/>
  <c r="G966" s="1"/>
  <c r="F968"/>
  <c r="G968" s="1"/>
  <c r="F970"/>
  <c r="G970" s="1"/>
  <c r="F972"/>
  <c r="G972" s="1"/>
  <c r="F974"/>
  <c r="G974" s="1"/>
  <c r="F1013"/>
  <c r="G1013" s="1"/>
  <c r="F1015"/>
  <c r="G1015" s="1"/>
  <c r="F1017"/>
  <c r="G1017" s="1"/>
  <c r="F1019"/>
  <c r="G1019" s="1"/>
  <c r="F1021"/>
  <c r="G1021" s="1"/>
  <c r="F1023"/>
  <c r="E809"/>
  <c r="F809" s="1"/>
  <c r="G809" s="1"/>
  <c r="E811"/>
  <c r="F811" s="1"/>
  <c r="G811" s="1"/>
  <c r="E813"/>
  <c r="F813" s="1"/>
  <c r="G813" s="1"/>
  <c r="E815"/>
  <c r="F815" s="1"/>
  <c r="G815" s="1"/>
  <c r="E817"/>
  <c r="F817" s="1"/>
  <c r="G817" s="1"/>
  <c r="E819"/>
  <c r="F819" s="1"/>
  <c r="E863"/>
  <c r="F863" s="1"/>
  <c r="G863" s="1"/>
  <c r="G903"/>
  <c r="E908"/>
  <c r="F908" s="1"/>
  <c r="G908" s="1"/>
  <c r="E955"/>
  <c r="F955" s="1"/>
  <c r="G955" s="1"/>
  <c r="E963"/>
  <c r="F963" s="1"/>
  <c r="E1000"/>
  <c r="F1000" s="1"/>
  <c r="E1008"/>
  <c r="F1008" s="1"/>
  <c r="G1008" s="1"/>
  <c r="E1055"/>
  <c r="F1055" s="1"/>
  <c r="G1055" s="1"/>
  <c r="G1095"/>
  <c r="E1100"/>
  <c r="F1100" s="1"/>
  <c r="G1100" s="1"/>
  <c r="F724"/>
  <c r="G724" s="1"/>
  <c r="F728"/>
  <c r="G728" s="1"/>
  <c r="F732"/>
  <c r="G732" s="1"/>
  <c r="F773"/>
  <c r="G773" s="1"/>
  <c r="F824"/>
  <c r="G824" s="1"/>
  <c r="F826"/>
  <c r="G826" s="1"/>
  <c r="F828"/>
  <c r="G828" s="1"/>
  <c r="F830"/>
  <c r="G830" s="1"/>
  <c r="F869"/>
  <c r="G869" s="1"/>
  <c r="F871"/>
  <c r="G871" s="1"/>
  <c r="F873"/>
  <c r="G873" s="1"/>
  <c r="F875"/>
  <c r="G875" s="1"/>
  <c r="F877"/>
  <c r="G877" s="1"/>
  <c r="F879"/>
  <c r="F916"/>
  <c r="G916" s="1"/>
  <c r="F918"/>
  <c r="G918" s="1"/>
  <c r="F920"/>
  <c r="G920" s="1"/>
  <c r="F922"/>
  <c r="G922" s="1"/>
  <c r="F924"/>
  <c r="G924" s="1"/>
  <c r="F926"/>
  <c r="G926" s="1"/>
  <c r="F965"/>
  <c r="G965" s="1"/>
  <c r="F967"/>
  <c r="G967" s="1"/>
  <c r="F969"/>
  <c r="G969" s="1"/>
  <c r="F971"/>
  <c r="G971" s="1"/>
  <c r="F973"/>
  <c r="G973" s="1"/>
  <c r="F975"/>
  <c r="F1012"/>
  <c r="G1012" s="1"/>
  <c r="F1014"/>
  <c r="G1014" s="1"/>
  <c r="F1016"/>
  <c r="G1016" s="1"/>
  <c r="F1018"/>
  <c r="G1018" s="1"/>
  <c r="F1020"/>
  <c r="G1020" s="1"/>
  <c r="F1022"/>
  <c r="G1022" s="1"/>
  <c r="F1061"/>
  <c r="G1061" s="1"/>
  <c r="F1063"/>
  <c r="G1063" s="1"/>
  <c r="F1065"/>
  <c r="G1065" s="1"/>
  <c r="F1067"/>
  <c r="G1067" s="1"/>
  <c r="F1069"/>
  <c r="G1069" s="1"/>
  <c r="F1071"/>
  <c r="F1108"/>
  <c r="G1108" s="1"/>
  <c r="F1110"/>
  <c r="G1110" s="1"/>
  <c r="F1112"/>
  <c r="G1112" s="1"/>
  <c r="F1114"/>
  <c r="G1114" s="1"/>
  <c r="F1116"/>
  <c r="G1116" s="1"/>
  <c r="F1118"/>
  <c r="G1118" s="1"/>
  <c r="G843"/>
  <c r="E856"/>
  <c r="F856" s="1"/>
  <c r="E858"/>
  <c r="F858" s="1"/>
  <c r="G858" s="1"/>
  <c r="E860"/>
  <c r="F860" s="1"/>
  <c r="G860" s="1"/>
  <c r="E862"/>
  <c r="F862" s="1"/>
  <c r="G862" s="1"/>
  <c r="E864"/>
  <c r="F864" s="1"/>
  <c r="G864" s="1"/>
  <c r="E866"/>
  <c r="F866" s="1"/>
  <c r="G866" s="1"/>
  <c r="E905"/>
  <c r="F905" s="1"/>
  <c r="G905" s="1"/>
  <c r="E907"/>
  <c r="F907" s="1"/>
  <c r="G907" s="1"/>
  <c r="E909"/>
  <c r="F909" s="1"/>
  <c r="G909" s="1"/>
  <c r="E911"/>
  <c r="F911" s="1"/>
  <c r="G911" s="1"/>
  <c r="E913"/>
  <c r="F913" s="1"/>
  <c r="G913" s="1"/>
  <c r="E915"/>
  <c r="F915" s="1"/>
  <c r="G939"/>
  <c r="E952"/>
  <c r="F952" s="1"/>
  <c r="E954"/>
  <c r="F954" s="1"/>
  <c r="G954" s="1"/>
  <c r="E956"/>
  <c r="F956" s="1"/>
  <c r="G956" s="1"/>
  <c r="E958"/>
  <c r="F958" s="1"/>
  <c r="G958" s="1"/>
  <c r="E960"/>
  <c r="F960" s="1"/>
  <c r="G960" s="1"/>
  <c r="E962"/>
  <c r="F962" s="1"/>
  <c r="G962" s="1"/>
  <c r="E1001"/>
  <c r="F1001" s="1"/>
  <c r="G1001" s="1"/>
  <c r="E1003"/>
  <c r="F1003" s="1"/>
  <c r="G1003" s="1"/>
  <c r="E1005"/>
  <c r="F1005" s="1"/>
  <c r="G1005" s="1"/>
  <c r="E1007"/>
  <c r="F1007" s="1"/>
  <c r="G1007" s="1"/>
  <c r="E1009"/>
  <c r="F1009" s="1"/>
  <c r="G1009" s="1"/>
  <c r="E1011"/>
  <c r="F1011" s="1"/>
  <c r="G1035"/>
  <c r="E1048"/>
  <c r="F1048" s="1"/>
  <c r="E1050"/>
  <c r="F1050" s="1"/>
  <c r="G1050" s="1"/>
  <c r="E1052"/>
  <c r="F1052" s="1"/>
  <c r="G1052" s="1"/>
  <c r="E1054"/>
  <c r="F1054" s="1"/>
  <c r="G1054" s="1"/>
  <c r="E1056"/>
  <c r="F1056" s="1"/>
  <c r="G1056" s="1"/>
  <c r="E1058"/>
  <c r="F1058" s="1"/>
  <c r="G1058" s="1"/>
  <c r="E1097"/>
  <c r="F1097" s="1"/>
  <c r="G1097" s="1"/>
  <c r="E1099"/>
  <c r="F1099" s="1"/>
  <c r="G1099" s="1"/>
  <c r="E1101"/>
  <c r="F1101" s="1"/>
  <c r="G1101" s="1"/>
  <c r="E1103"/>
  <c r="F1103" s="1"/>
  <c r="G1103" s="1"/>
  <c r="E1105"/>
  <c r="F1105" s="1"/>
  <c r="G1105" s="1"/>
  <c r="E1107"/>
  <c r="F1107" s="1"/>
  <c r="Y915" l="1"/>
  <c r="Z915" s="1"/>
  <c r="Y63"/>
  <c r="Z63" s="1"/>
  <c r="Y771"/>
  <c r="Z771" s="1"/>
  <c r="Y423"/>
  <c r="Z423" s="1"/>
  <c r="Y339"/>
  <c r="Z339" s="1"/>
  <c r="Y39"/>
  <c r="Z39" s="1"/>
  <c r="Y579"/>
  <c r="Z579" s="1"/>
  <c r="X219"/>
  <c r="Y219" s="1"/>
  <c r="Z219" s="1"/>
  <c r="Y3"/>
  <c r="Z3" s="1"/>
  <c r="X1075"/>
  <c r="X1120"/>
  <c r="Y1119" s="1"/>
  <c r="Z1119" s="1"/>
  <c r="X891"/>
  <c r="Y891" s="1"/>
  <c r="Z891" s="1"/>
  <c r="X784"/>
  <c r="Y783" s="1"/>
  <c r="Z783" s="1"/>
  <c r="X651"/>
  <c r="Y651" s="1"/>
  <c r="Z651" s="1"/>
  <c r="X1035"/>
  <c r="Y1035" s="1"/>
  <c r="Z1035" s="1"/>
  <c r="X451"/>
  <c r="Y447" s="1"/>
  <c r="Z447" s="1"/>
  <c r="X759"/>
  <c r="Y759" s="1"/>
  <c r="Z759" s="1"/>
  <c r="X496"/>
  <c r="X1095"/>
  <c r="Y1095" s="1"/>
  <c r="Z1095" s="1"/>
  <c r="X663"/>
  <c r="Y663" s="1"/>
  <c r="Z663" s="1"/>
  <c r="X833"/>
  <c r="Y831" s="1"/>
  <c r="Z831" s="1"/>
  <c r="X844"/>
  <c r="X999"/>
  <c r="Y999" s="1"/>
  <c r="Z999" s="1"/>
  <c r="X928"/>
  <c r="Y927" s="1"/>
  <c r="Z927" s="1"/>
  <c r="X737"/>
  <c r="Y735" s="1"/>
  <c r="Z735" s="1"/>
  <c r="X1107"/>
  <c r="Y1107" s="1"/>
  <c r="Z1107" s="1"/>
  <c r="X688"/>
  <c r="Y687" s="1"/>
  <c r="Z687" s="1"/>
  <c r="X207"/>
  <c r="Y207" s="1"/>
  <c r="Z207" s="1"/>
  <c r="Y1131"/>
  <c r="Z1131" s="1"/>
  <c r="Y255"/>
  <c r="Z255" s="1"/>
  <c r="Y507"/>
  <c r="Z507" s="1"/>
  <c r="Y99"/>
  <c r="Z99" s="1"/>
  <c r="Y159"/>
  <c r="Z159" s="1"/>
  <c r="X796"/>
  <c r="Y795" s="1"/>
  <c r="Z795" s="1"/>
  <c r="X880"/>
  <c r="Y879" s="1"/>
  <c r="Z879" s="1"/>
  <c r="X567"/>
  <c r="Y567" s="1"/>
  <c r="Z567" s="1"/>
  <c r="X148"/>
  <c r="Y147" s="1"/>
  <c r="Z147" s="1"/>
  <c r="X303"/>
  <c r="Y303" s="1"/>
  <c r="Z303" s="1"/>
  <c r="X15"/>
  <c r="Y15" s="1"/>
  <c r="Z15" s="1"/>
  <c r="X977"/>
  <c r="X459"/>
  <c r="Y459" s="1"/>
  <c r="Z459" s="1"/>
  <c r="X111"/>
  <c r="Y111" s="1"/>
  <c r="Z111" s="1"/>
  <c r="X352"/>
  <c r="Y351" s="1"/>
  <c r="Z351" s="1"/>
  <c r="X315"/>
  <c r="Y315" s="1"/>
  <c r="Z315" s="1"/>
  <c r="X700"/>
  <c r="Y699" s="1"/>
  <c r="Z699" s="1"/>
  <c r="X1024"/>
  <c r="Y1023" s="1"/>
  <c r="Z1023" s="1"/>
  <c r="X940"/>
  <c r="Y939" s="1"/>
  <c r="Z939" s="1"/>
  <c r="X641"/>
  <c r="Y639" s="1"/>
  <c r="Z639" s="1"/>
  <c r="X747"/>
  <c r="Y747" s="1"/>
  <c r="Z747" s="1"/>
  <c r="X594"/>
  <c r="Y591" s="1"/>
  <c r="Z591" s="1"/>
  <c r="X545"/>
  <c r="Y543" s="1"/>
  <c r="Z543" s="1"/>
  <c r="X244"/>
  <c r="Y603"/>
  <c r="Z603" s="1"/>
  <c r="X855"/>
  <c r="Y855" s="1"/>
  <c r="Z855" s="1"/>
  <c r="X1083"/>
  <c r="Y1083" s="1"/>
  <c r="Z1083" s="1"/>
  <c r="X471"/>
  <c r="Y471" s="1"/>
  <c r="Z471" s="1"/>
  <c r="X75"/>
  <c r="Y75" s="1"/>
  <c r="Z75" s="1"/>
  <c r="X951"/>
  <c r="Y951" s="1"/>
  <c r="Z951" s="1"/>
  <c r="X197"/>
  <c r="Y195" s="1"/>
  <c r="Z195" s="1"/>
  <c r="X435"/>
  <c r="Y435" s="1"/>
  <c r="Z435" s="1"/>
  <c r="X411"/>
  <c r="Y411" s="1"/>
  <c r="Z411" s="1"/>
  <c r="X327"/>
  <c r="Y327" s="1"/>
  <c r="Z327" s="1"/>
  <c r="X27"/>
  <c r="Y27" s="1"/>
  <c r="Z27" s="1"/>
  <c r="X123"/>
  <c r="Y123" s="1"/>
  <c r="Z123" s="1"/>
  <c r="X867"/>
  <c r="Y867" s="1"/>
  <c r="Z867" s="1"/>
  <c r="X267"/>
  <c r="Y267" s="1"/>
  <c r="Z267" s="1"/>
  <c r="X1059"/>
  <c r="Y1059" s="1"/>
  <c r="Z1059" s="1"/>
  <c r="X807"/>
  <c r="Y807" s="1"/>
  <c r="Z807" s="1"/>
  <c r="X615"/>
  <c r="Y615" s="1"/>
  <c r="Z615" s="1"/>
  <c r="X675"/>
  <c r="Y675" s="1"/>
  <c r="Z675" s="1"/>
  <c r="X555"/>
  <c r="Y555" s="1"/>
  <c r="Z555" s="1"/>
  <c r="X399"/>
  <c r="Y399" s="1"/>
  <c r="Z399" s="1"/>
  <c r="X293"/>
  <c r="Y291" s="1"/>
  <c r="Z291" s="1"/>
  <c r="X519"/>
  <c r="Y519" s="1"/>
  <c r="Z519" s="1"/>
  <c r="X231"/>
  <c r="Y231" s="1"/>
  <c r="Z231" s="1"/>
  <c r="X135"/>
  <c r="Y135" s="1"/>
  <c r="Z135" s="1"/>
  <c r="Y1071"/>
  <c r="Z1071" s="1"/>
  <c r="Y975"/>
  <c r="Z975" s="1"/>
  <c r="X1047"/>
  <c r="Y1047" s="1"/>
  <c r="Z1047" s="1"/>
  <c r="X903"/>
  <c r="Y903" s="1"/>
  <c r="Z903" s="1"/>
  <c r="X711"/>
  <c r="Y711" s="1"/>
  <c r="Z711" s="1"/>
  <c r="X819"/>
  <c r="Y819" s="1"/>
  <c r="Z819" s="1"/>
  <c r="X363"/>
  <c r="Y363" s="1"/>
  <c r="Z363" s="1"/>
  <c r="X171"/>
  <c r="Y171" s="1"/>
  <c r="Z171" s="1"/>
  <c r="X627"/>
  <c r="Y627" s="1"/>
  <c r="Z627" s="1"/>
  <c r="X483"/>
  <c r="Y483" s="1"/>
  <c r="Z483" s="1"/>
  <c r="Y987"/>
  <c r="Z987" s="1"/>
  <c r="Y843"/>
  <c r="Z843" s="1"/>
  <c r="Y495"/>
  <c r="Z495" s="1"/>
  <c r="Y243"/>
  <c r="Z243" s="1"/>
  <c r="Y387"/>
  <c r="Z387" s="1"/>
  <c r="Y51"/>
  <c r="Z51" s="1"/>
  <c r="Q951"/>
  <c r="R951" s="1"/>
  <c r="H183"/>
  <c r="I183" s="1"/>
  <c r="Q999"/>
  <c r="R999" s="1"/>
  <c r="P11"/>
  <c r="Q3" s="1"/>
  <c r="R3" s="1"/>
  <c r="P291"/>
  <c r="Q291" s="1"/>
  <c r="R291" s="1"/>
  <c r="P356"/>
  <c r="Q351" s="1"/>
  <c r="R351" s="1"/>
  <c r="P90"/>
  <c r="P809"/>
  <c r="Q807" s="1"/>
  <c r="R807" s="1"/>
  <c r="P280"/>
  <c r="Q279" s="1"/>
  <c r="R279" s="1"/>
  <c r="P620"/>
  <c r="Q615" s="1"/>
  <c r="R615" s="1"/>
  <c r="P910"/>
  <c r="Q903" s="1"/>
  <c r="R903" s="1"/>
  <c r="P844"/>
  <c r="Q843" s="1"/>
  <c r="R843" s="1"/>
  <c r="P762"/>
  <c r="Q759" s="1"/>
  <c r="R759" s="1"/>
  <c r="Q1095"/>
  <c r="R1095" s="1"/>
  <c r="H1131"/>
  <c r="I1131" s="1"/>
  <c r="H1083"/>
  <c r="I1083" s="1"/>
  <c r="H375"/>
  <c r="I375" s="1"/>
  <c r="H279"/>
  <c r="I279" s="1"/>
  <c r="H471"/>
  <c r="I471" s="1"/>
  <c r="H87"/>
  <c r="I87" s="1"/>
  <c r="H987"/>
  <c r="I987" s="1"/>
  <c r="H15"/>
  <c r="I15" s="1"/>
  <c r="Q339"/>
  <c r="R339" s="1"/>
  <c r="Q87"/>
  <c r="R87" s="1"/>
  <c r="Q51"/>
  <c r="R51" s="1"/>
  <c r="Q711"/>
  <c r="R711" s="1"/>
  <c r="Q567"/>
  <c r="R567" s="1"/>
  <c r="H1035"/>
  <c r="I1035" s="1"/>
  <c r="H843"/>
  <c r="I843" s="1"/>
  <c r="H891"/>
  <c r="I891" s="1"/>
  <c r="H3"/>
  <c r="I3" s="1"/>
  <c r="H603"/>
  <c r="I603" s="1"/>
  <c r="H327"/>
  <c r="I327" s="1"/>
  <c r="Q1047"/>
  <c r="R1047" s="1"/>
  <c r="H939"/>
  <c r="I939" s="1"/>
  <c r="H651"/>
  <c r="I651" s="1"/>
  <c r="H231"/>
  <c r="I231" s="1"/>
  <c r="P916"/>
  <c r="Q915" s="1"/>
  <c r="R915" s="1"/>
  <c r="P603"/>
  <c r="Q603" s="1"/>
  <c r="R603" s="1"/>
  <c r="P1131"/>
  <c r="Q1131" s="1"/>
  <c r="R1131" s="1"/>
  <c r="P772"/>
  <c r="Q771" s="1"/>
  <c r="R771" s="1"/>
  <c r="P639"/>
  <c r="Q639" s="1"/>
  <c r="R639" s="1"/>
  <c r="P364"/>
  <c r="Q363" s="1"/>
  <c r="R363" s="1"/>
  <c r="P868"/>
  <c r="Q867" s="1"/>
  <c r="R867" s="1"/>
  <c r="P687"/>
  <c r="Q687" s="1"/>
  <c r="R687" s="1"/>
  <c r="P64"/>
  <c r="Q63" s="1"/>
  <c r="R63" s="1"/>
  <c r="P123"/>
  <c r="Q123" s="1"/>
  <c r="R123" s="1"/>
  <c r="P735"/>
  <c r="Q735" s="1"/>
  <c r="R735" s="1"/>
  <c r="P580"/>
  <c r="P1023"/>
  <c r="Q1023" s="1"/>
  <c r="R1023" s="1"/>
  <c r="P964"/>
  <c r="Q963" s="1"/>
  <c r="R963" s="1"/>
  <c r="P519"/>
  <c r="Q519" s="1"/>
  <c r="R519" s="1"/>
  <c r="P1119"/>
  <c r="Q1119" s="1"/>
  <c r="R1119" s="1"/>
  <c r="P724"/>
  <c r="Q723" s="1"/>
  <c r="R723" s="1"/>
  <c r="P219"/>
  <c r="Q219" s="1"/>
  <c r="R219" s="1"/>
  <c r="P555"/>
  <c r="Q555" s="1"/>
  <c r="R555" s="1"/>
  <c r="P160"/>
  <c r="Q159" s="1"/>
  <c r="R159" s="1"/>
  <c r="P1060"/>
  <c r="Q1059" s="1"/>
  <c r="R1059" s="1"/>
  <c r="Q207"/>
  <c r="R207" s="1"/>
  <c r="P927"/>
  <c r="Q927" s="1"/>
  <c r="R927" s="1"/>
  <c r="P532"/>
  <c r="P256"/>
  <c r="Q255" s="1"/>
  <c r="R255" s="1"/>
  <c r="P171"/>
  <c r="Q171" s="1"/>
  <c r="R171" s="1"/>
  <c r="P831"/>
  <c r="Q831" s="1"/>
  <c r="R831" s="1"/>
  <c r="P495"/>
  <c r="Q495" s="1"/>
  <c r="R495" s="1"/>
  <c r="P628"/>
  <c r="Q627" s="1"/>
  <c r="R627" s="1"/>
  <c r="P375"/>
  <c r="Q375" s="1"/>
  <c r="R375" s="1"/>
  <c r="P747"/>
  <c r="Q747" s="1"/>
  <c r="R747" s="1"/>
  <c r="P27"/>
  <c r="Q27" s="1"/>
  <c r="R27" s="1"/>
  <c r="P447"/>
  <c r="Q447" s="1"/>
  <c r="R447" s="1"/>
  <c r="P1071"/>
  <c r="Q1071" s="1"/>
  <c r="R1071" s="1"/>
  <c r="P879"/>
  <c r="Q879" s="1"/>
  <c r="R879" s="1"/>
  <c r="P891"/>
  <c r="Q891" s="1"/>
  <c r="R891" s="1"/>
  <c r="P939"/>
  <c r="Q939" s="1"/>
  <c r="R939" s="1"/>
  <c r="P16"/>
  <c r="Q15" s="1"/>
  <c r="R15" s="1"/>
  <c r="P267"/>
  <c r="Q267" s="1"/>
  <c r="R267" s="1"/>
  <c r="P112"/>
  <c r="Q111" s="1"/>
  <c r="R111" s="1"/>
  <c r="P987"/>
  <c r="Q987" s="1"/>
  <c r="R987" s="1"/>
  <c r="P471"/>
  <c r="Q471" s="1"/>
  <c r="R471" s="1"/>
  <c r="P231"/>
  <c r="Q231" s="1"/>
  <c r="R231" s="1"/>
  <c r="Q531"/>
  <c r="R531" s="1"/>
  <c r="Q483"/>
  <c r="R483" s="1"/>
  <c r="P507"/>
  <c r="Q507" s="1"/>
  <c r="R507" s="1"/>
  <c r="P459"/>
  <c r="Q459" s="1"/>
  <c r="R459" s="1"/>
  <c r="P387"/>
  <c r="Q387" s="1"/>
  <c r="R387" s="1"/>
  <c r="P39"/>
  <c r="Q39" s="1"/>
  <c r="R39" s="1"/>
  <c r="P315"/>
  <c r="Q315" s="1"/>
  <c r="R315" s="1"/>
  <c r="P1108"/>
  <c r="Q1107" s="1"/>
  <c r="R1107" s="1"/>
  <c r="P1012"/>
  <c r="Q1011" s="1"/>
  <c r="R1011" s="1"/>
  <c r="P1083"/>
  <c r="Q1083" s="1"/>
  <c r="R1083" s="1"/>
  <c r="P699"/>
  <c r="Q699" s="1"/>
  <c r="R699" s="1"/>
  <c r="P651"/>
  <c r="Q651" s="1"/>
  <c r="R651" s="1"/>
  <c r="P783"/>
  <c r="Q783" s="1"/>
  <c r="R783" s="1"/>
  <c r="P135"/>
  <c r="Q135" s="1"/>
  <c r="R135" s="1"/>
  <c r="P327"/>
  <c r="Q327" s="1"/>
  <c r="R327" s="1"/>
  <c r="P304"/>
  <c r="Q303" s="1"/>
  <c r="R303" s="1"/>
  <c r="P75"/>
  <c r="Q75" s="1"/>
  <c r="R75" s="1"/>
  <c r="P975"/>
  <c r="Q975" s="1"/>
  <c r="R975" s="1"/>
  <c r="P820"/>
  <c r="Q819" s="1"/>
  <c r="R819" s="1"/>
  <c r="P1035"/>
  <c r="Q1035" s="1"/>
  <c r="R1035" s="1"/>
  <c r="P411"/>
  <c r="Q411" s="1"/>
  <c r="R411" s="1"/>
  <c r="P543"/>
  <c r="Q543" s="1"/>
  <c r="R543" s="1"/>
  <c r="P437"/>
  <c r="Q435" s="1"/>
  <c r="R435" s="1"/>
  <c r="P858"/>
  <c r="Q855" s="1"/>
  <c r="R855" s="1"/>
  <c r="P676"/>
  <c r="Q675" s="1"/>
  <c r="R675" s="1"/>
  <c r="P795"/>
  <c r="Q795" s="1"/>
  <c r="R795" s="1"/>
  <c r="P400"/>
  <c r="Q399" s="1"/>
  <c r="R399" s="1"/>
  <c r="P591"/>
  <c r="Q591" s="1"/>
  <c r="R591" s="1"/>
  <c r="P183"/>
  <c r="Q183" s="1"/>
  <c r="R183" s="1"/>
  <c r="Q579"/>
  <c r="R579" s="1"/>
  <c r="H39"/>
  <c r="I39" s="1"/>
  <c r="H27"/>
  <c r="I27" s="1"/>
  <c r="H423"/>
  <c r="I423" s="1"/>
  <c r="H135"/>
  <c r="I135" s="1"/>
  <c r="H711"/>
  <c r="I711" s="1"/>
  <c r="H795"/>
  <c r="I795" s="1"/>
  <c r="G1048"/>
  <c r="H1047" s="1"/>
  <c r="I1047" s="1"/>
  <c r="G856"/>
  <c r="H855" s="1"/>
  <c r="I855" s="1"/>
  <c r="G1000"/>
  <c r="G1059"/>
  <c r="H1059" s="1"/>
  <c r="I1059" s="1"/>
  <c r="G904"/>
  <c r="G340"/>
  <c r="H339" s="1"/>
  <c r="I339" s="1"/>
  <c r="G148"/>
  <c r="H147" s="1"/>
  <c r="I147" s="1"/>
  <c r="G159"/>
  <c r="H159" s="1"/>
  <c r="I159" s="1"/>
  <c r="G1011"/>
  <c r="H1011" s="1"/>
  <c r="I1011" s="1"/>
  <c r="G267"/>
  <c r="H267" s="1"/>
  <c r="I267" s="1"/>
  <c r="G627"/>
  <c r="H627" s="1"/>
  <c r="I627" s="1"/>
  <c r="G255"/>
  <c r="H255" s="1"/>
  <c r="I255" s="1"/>
  <c r="G867"/>
  <c r="H867" s="1"/>
  <c r="I867" s="1"/>
  <c r="G616"/>
  <c r="H615" s="1"/>
  <c r="I615" s="1"/>
  <c r="G363"/>
  <c r="H363" s="1"/>
  <c r="I363" s="1"/>
  <c r="G171"/>
  <c r="H171" s="1"/>
  <c r="I171" s="1"/>
  <c r="G447"/>
  <c r="H447" s="1"/>
  <c r="I447" s="1"/>
  <c r="G100"/>
  <c r="H99" s="1"/>
  <c r="I99" s="1"/>
  <c r="H387"/>
  <c r="I387" s="1"/>
  <c r="G63"/>
  <c r="H63" s="1"/>
  <c r="I63" s="1"/>
  <c r="G1096"/>
  <c r="H1095" s="1"/>
  <c r="I1095" s="1"/>
  <c r="G747"/>
  <c r="H747" s="1"/>
  <c r="I747" s="1"/>
  <c r="G665"/>
  <c r="G808"/>
  <c r="H807" s="1"/>
  <c r="I807" s="1"/>
  <c r="G292"/>
  <c r="H291" s="1"/>
  <c r="I291" s="1"/>
  <c r="G760"/>
  <c r="H759" s="1"/>
  <c r="I759" s="1"/>
  <c r="G675"/>
  <c r="H675" s="1"/>
  <c r="I675" s="1"/>
  <c r="G563"/>
  <c r="G436"/>
  <c r="H435" s="1"/>
  <c r="I435" s="1"/>
  <c r="G244"/>
  <c r="H243" s="1"/>
  <c r="I243" s="1"/>
  <c r="G52"/>
  <c r="H51" s="1"/>
  <c r="I51" s="1"/>
  <c r="G484"/>
  <c r="H483" s="1"/>
  <c r="I483" s="1"/>
  <c r="G351"/>
  <c r="H351" s="1"/>
  <c r="I351" s="1"/>
  <c r="H555"/>
  <c r="I555" s="1"/>
  <c r="H195"/>
  <c r="I195" s="1"/>
  <c r="G1107"/>
  <c r="H1107" s="1"/>
  <c r="I1107" s="1"/>
  <c r="G952"/>
  <c r="H951" s="1"/>
  <c r="I951" s="1"/>
  <c r="G915"/>
  <c r="H915" s="1"/>
  <c r="I915" s="1"/>
  <c r="G1071"/>
  <c r="H1071" s="1"/>
  <c r="I1071" s="1"/>
  <c r="G975"/>
  <c r="H975" s="1"/>
  <c r="I975" s="1"/>
  <c r="G879"/>
  <c r="H879" s="1"/>
  <c r="I879" s="1"/>
  <c r="G963"/>
  <c r="H963" s="1"/>
  <c r="I963" s="1"/>
  <c r="G927"/>
  <c r="H927" s="1"/>
  <c r="I927" s="1"/>
  <c r="G783"/>
  <c r="H783" s="1"/>
  <c r="I783" s="1"/>
  <c r="G315"/>
  <c r="H315" s="1"/>
  <c r="I315" s="1"/>
  <c r="G459"/>
  <c r="H459" s="1"/>
  <c r="I459" s="1"/>
  <c r="G567"/>
  <c r="H567" s="1"/>
  <c r="I567" s="1"/>
  <c r="G495"/>
  <c r="H495" s="1"/>
  <c r="I495" s="1"/>
  <c r="G399"/>
  <c r="H399" s="1"/>
  <c r="I399" s="1"/>
  <c r="G303"/>
  <c r="H303" s="1"/>
  <c r="I303" s="1"/>
  <c r="G207"/>
  <c r="H207" s="1"/>
  <c r="I207" s="1"/>
  <c r="G111"/>
  <c r="H111" s="1"/>
  <c r="I111" s="1"/>
  <c r="G723"/>
  <c r="H723" s="1"/>
  <c r="I723" s="1"/>
  <c r="G819"/>
  <c r="H819" s="1"/>
  <c r="I819" s="1"/>
  <c r="G831"/>
  <c r="H831" s="1"/>
  <c r="I831" s="1"/>
  <c r="G639"/>
  <c r="H639" s="1"/>
  <c r="I639" s="1"/>
  <c r="G543"/>
  <c r="H543" s="1"/>
  <c r="I543" s="1"/>
  <c r="G411"/>
  <c r="H411" s="1"/>
  <c r="I411" s="1"/>
  <c r="G687"/>
  <c r="H687" s="1"/>
  <c r="I687" s="1"/>
  <c r="G519"/>
  <c r="H519" s="1"/>
  <c r="I519" s="1"/>
  <c r="G75"/>
  <c r="H75" s="1"/>
  <c r="I75" s="1"/>
  <c r="G1023"/>
  <c r="H1023" s="1"/>
  <c r="I1023" s="1"/>
  <c r="G771"/>
  <c r="H771" s="1"/>
  <c r="I771" s="1"/>
  <c r="G699"/>
  <c r="H699" s="1"/>
  <c r="I699" s="1"/>
  <c r="G579"/>
  <c r="H579" s="1"/>
  <c r="I579" s="1"/>
  <c r="G1119"/>
  <c r="H1119" s="1"/>
  <c r="I1119" s="1"/>
  <c r="G507"/>
  <c r="H507" s="1"/>
  <c r="I507" s="1"/>
  <c r="G123"/>
  <c r="H123" s="1"/>
  <c r="I123" s="1"/>
  <c r="G735"/>
  <c r="H735" s="1"/>
  <c r="I735" s="1"/>
  <c r="G531"/>
  <c r="H531" s="1"/>
  <c r="I531" s="1"/>
  <c r="G591"/>
  <c r="H591" s="1"/>
  <c r="I591" s="1"/>
  <c r="G219"/>
  <c r="H219" s="1"/>
  <c r="I219" s="1"/>
  <c r="H903"/>
  <c r="I903" s="1"/>
  <c r="H999"/>
  <c r="I999" s="1"/>
  <c r="H663"/>
  <c r="I663" s="1"/>
</calcChain>
</file>

<file path=xl/sharedStrings.xml><?xml version="1.0" encoding="utf-8"?>
<sst xmlns="http://schemas.openxmlformats.org/spreadsheetml/2006/main" count="81" uniqueCount="46">
  <si>
    <t>CMCC-CMS-total amount of CO2 exchange per year(t*10^6)</t>
    <phoneticPr fontId="2" type="noConversion"/>
  </si>
  <si>
    <t>MRI-CGCM3-total amount of CO2 exchange per year(t*10^6)</t>
    <phoneticPr fontId="2" type="noConversion"/>
  </si>
  <si>
    <t>SD</t>
    <phoneticPr fontId="2" type="noConversion"/>
  </si>
  <si>
    <t>Mean</t>
    <phoneticPr fontId="2" type="noConversion"/>
  </si>
  <si>
    <t>Mean+SD</t>
    <phoneticPr fontId="2" type="noConversion"/>
  </si>
  <si>
    <t>Mean-SD</t>
    <phoneticPr fontId="2" type="noConversion"/>
  </si>
  <si>
    <t>0cm soil temperature ℃</t>
    <phoneticPr fontId="1" type="noConversion"/>
  </si>
  <si>
    <t>10cm soil temperature ℃</t>
    <phoneticPr fontId="1" type="noConversion"/>
  </si>
  <si>
    <t>T0-10cm ℃</t>
    <phoneticPr fontId="1" type="noConversion"/>
  </si>
  <si>
    <t>RMSE</t>
    <phoneticPr fontId="2" type="noConversion"/>
  </si>
  <si>
    <t>Time</t>
    <phoneticPr fontId="1" type="noConversion"/>
  </si>
  <si>
    <t>RMSE</t>
    <phoneticPr fontId="1" type="noConversion"/>
  </si>
  <si>
    <t>Time</t>
    <phoneticPr fontId="8" type="noConversion"/>
  </si>
  <si>
    <r>
      <t>T0cm(</t>
    </r>
    <r>
      <rPr>
        <sz val="11"/>
        <color theme="1"/>
        <rFont val="宋体"/>
        <family val="3"/>
        <charset val="134"/>
      </rPr>
      <t>℃</t>
    </r>
    <r>
      <rPr>
        <sz val="11"/>
        <color theme="1"/>
        <rFont val="Times New Roman"/>
        <family val="1"/>
      </rPr>
      <t>)</t>
    </r>
    <phoneticPr fontId="8" type="noConversion"/>
  </si>
  <si>
    <r>
      <t>T10cm(</t>
    </r>
    <r>
      <rPr>
        <sz val="11"/>
        <color theme="1"/>
        <rFont val="宋体"/>
        <family val="3"/>
        <charset val="134"/>
      </rPr>
      <t>℃</t>
    </r>
    <r>
      <rPr>
        <sz val="11"/>
        <color theme="1"/>
        <rFont val="Times New Roman"/>
        <family val="1"/>
      </rPr>
      <t>)</t>
    </r>
    <phoneticPr fontId="8" type="noConversion"/>
  </si>
  <si>
    <t>Measured soil temperature in winter</t>
    <phoneticPr fontId="1" type="noConversion"/>
  </si>
  <si>
    <t>Measured soil temperature in spring</t>
    <phoneticPr fontId="1" type="noConversion"/>
  </si>
  <si>
    <t>Measured soil temperature in summer</t>
    <phoneticPr fontId="1" type="noConversion"/>
  </si>
  <si>
    <t>Measured soil temperature in autumn</t>
    <phoneticPr fontId="1" type="noConversion"/>
  </si>
  <si>
    <t>Year</t>
    <phoneticPr fontId="1" type="noConversion"/>
  </si>
  <si>
    <t>Month</t>
    <phoneticPr fontId="1" type="noConversion"/>
  </si>
  <si>
    <r>
      <rPr>
        <sz val="11"/>
        <color theme="1"/>
        <rFont val="宋体"/>
        <family val="3"/>
        <charset val="134"/>
        <scheme val="minor"/>
      </rPr>
      <t>Total monthly CO2 flux（</t>
    </r>
    <r>
      <rPr>
        <sz val="11"/>
        <color theme="1"/>
        <rFont val="宋体"/>
        <family val="2"/>
        <charset val="134"/>
        <scheme val="minor"/>
      </rPr>
      <t>u</t>
    </r>
    <r>
      <rPr>
        <sz val="11"/>
        <color indexed="8"/>
        <rFont val="宋体"/>
        <family val="3"/>
        <charset val="134"/>
      </rPr>
      <t>mol/m2month）</t>
    </r>
    <phoneticPr fontId="8" type="noConversion"/>
  </si>
  <si>
    <r>
      <rPr>
        <sz val="11"/>
        <color theme="1"/>
        <rFont val="宋体"/>
        <family val="3"/>
        <charset val="134"/>
        <scheme val="minor"/>
      </rPr>
      <t>Total annual CO2 flux（</t>
    </r>
    <r>
      <rPr>
        <sz val="11"/>
        <color theme="1"/>
        <rFont val="宋体"/>
        <family val="2"/>
        <charset val="134"/>
        <scheme val="minor"/>
      </rPr>
      <t>u</t>
    </r>
    <r>
      <rPr>
        <sz val="11"/>
        <color indexed="8"/>
        <rFont val="宋体"/>
        <family val="3"/>
        <charset val="134"/>
      </rPr>
      <t>mol/m2year）</t>
    </r>
    <phoneticPr fontId="8" type="noConversion"/>
  </si>
  <si>
    <t>MIROC5-total amount of CO2 exchange per year(t*10^6)</t>
    <phoneticPr fontId="2" type="noConversion"/>
  </si>
  <si>
    <t>Amount of CO2 exchange per year（t）</t>
    <phoneticPr fontId="8" type="noConversion"/>
  </si>
  <si>
    <t>T0-10cm（℃）</t>
    <phoneticPr fontId="8" type="noConversion"/>
  </si>
  <si>
    <t>MIROC5</t>
    <phoneticPr fontId="1" type="noConversion"/>
  </si>
  <si>
    <t>CMCC-CMS</t>
    <phoneticPr fontId="1" type="noConversion"/>
  </si>
  <si>
    <t>MRI-CGCM3</t>
    <phoneticPr fontId="1" type="noConversion"/>
  </si>
  <si>
    <t>MIROC5-T0cm℃</t>
    <phoneticPr fontId="2" type="noConversion"/>
  </si>
  <si>
    <t>CMCC-CMS-T0cm℃</t>
    <phoneticPr fontId="2" type="noConversion"/>
  </si>
  <si>
    <t>MRI-CGCM3-T0cm℃</t>
    <phoneticPr fontId="2" type="noConversion"/>
  </si>
  <si>
    <t>HadGEM-AO-T0cm℃</t>
    <phoneticPr fontId="2" type="noConversion"/>
  </si>
  <si>
    <r>
      <t>HadGEM2-ES</t>
    </r>
    <r>
      <rPr>
        <b/>
        <sz val="11"/>
        <color rgb="FFFF0000"/>
        <rFont val="宋体"/>
        <family val="3"/>
        <charset val="134"/>
        <scheme val="minor"/>
      </rPr>
      <t>-T0cm℃</t>
    </r>
    <phoneticPr fontId="2" type="noConversion"/>
  </si>
  <si>
    <t>inmcm4-T0cm℃</t>
    <phoneticPr fontId="2" type="noConversion"/>
  </si>
  <si>
    <t>IPSL-CM5A-LR-T0cm℃</t>
    <phoneticPr fontId="2" type="noConversion"/>
  </si>
  <si>
    <t>MPI-ESM-LR-T0cm℃</t>
    <phoneticPr fontId="2" type="noConversion"/>
  </si>
  <si>
    <t>T0cm observed in the Tazhong℃</t>
    <phoneticPr fontId="2" type="noConversion"/>
  </si>
  <si>
    <t>MIROC5-T0cm(After correction with measured temperature)℃</t>
    <phoneticPr fontId="2" type="noConversion"/>
  </si>
  <si>
    <t>CMCC-CMS-T0cm(After correction with measured temperature)℃</t>
    <phoneticPr fontId="2" type="noConversion"/>
  </si>
  <si>
    <t>MRI-CGCM3-T0cm(After correction with measured temperature)℃</t>
    <phoneticPr fontId="2" type="noConversion"/>
  </si>
  <si>
    <t>MIROC5-T0cm(After correction with measured temperature)℃</t>
    <phoneticPr fontId="8" type="noConversion"/>
  </si>
  <si>
    <t>MIROC5-T10cm(After correction)℃</t>
    <phoneticPr fontId="8" type="noConversion"/>
  </si>
  <si>
    <t>CMCC-CMS-T10cm(After correction)℃</t>
    <phoneticPr fontId="2" type="noConversion"/>
  </si>
  <si>
    <t>MRI-CGCM3-T10cm(After correction)℃</t>
    <phoneticPr fontId="2" type="noConversion"/>
  </si>
  <si>
    <t>CMCC-CMS-T0cm℃</t>
    <phoneticPr fontId="8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</si>
</sst>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11"/>
      <color rgb="FFFF0000"/>
      <name val="宋体"/>
      <family val="2"/>
      <charset val="134"/>
      <scheme val="minor"/>
    </font>
    <font>
      <sz val="11"/>
      <color rgb="FFFF0000"/>
      <name val="宋体"/>
      <charset val="134"/>
      <scheme val="minor"/>
    </font>
    <font>
      <sz val="9"/>
      <name val="Times New Roman"/>
      <family val="1"/>
    </font>
    <font>
      <sz val="11"/>
      <color rgb="FFFF0000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3" borderId="0" xfId="0" applyFill="1">
      <alignment vertical="center"/>
    </xf>
    <xf numFmtId="0" fontId="0" fillId="2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0" fillId="6" borderId="0" xfId="0" applyFill="1">
      <alignment vertical="center"/>
    </xf>
    <xf numFmtId="0" fontId="0" fillId="0" borderId="0" xfId="0" applyFill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0" fillId="0" borderId="0" xfId="0" applyFill="1">
      <alignment vertical="center"/>
    </xf>
    <xf numFmtId="0" fontId="0" fillId="7" borderId="0" xfId="0" applyFill="1">
      <alignment vertical="center"/>
    </xf>
    <xf numFmtId="0" fontId="12" fillId="7" borderId="0" xfId="0" applyFont="1" applyFill="1">
      <alignment vertical="center"/>
    </xf>
    <xf numFmtId="0" fontId="0" fillId="8" borderId="0" xfId="0" applyFill="1">
      <alignment vertical="center"/>
    </xf>
    <xf numFmtId="0" fontId="12" fillId="8" borderId="0" xfId="0" applyFont="1" applyFill="1">
      <alignment vertical="center"/>
    </xf>
    <xf numFmtId="0" fontId="0" fillId="9" borderId="0" xfId="0" applyFill="1">
      <alignment vertical="center"/>
    </xf>
    <xf numFmtId="0" fontId="12" fillId="9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9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/>
    <c:plotArea>
      <c:layout/>
      <c:scatterChart>
        <c:scatterStyle val="lineMarker"/>
        <c:ser>
          <c:idx val="0"/>
          <c:order val="0"/>
          <c:tx>
            <c:strRef>
              <c:f>'Selected mode'!$L$1</c:f>
              <c:strCache>
                <c:ptCount val="1"/>
                <c:pt idx="0">
                  <c:v>T0cm observed in the Tazhong℃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2258748906386723"/>
                  <c:y val="-5.2018081073199184E-2"/>
                </c:manualLayout>
              </c:layout>
              <c:numFmt formatCode="General" sourceLinked="0"/>
            </c:trendlineLbl>
          </c:trendline>
          <c:xVal>
            <c:numRef>
              <c:f>'Selected mode'!$B$2:$B$148</c:f>
              <c:numCache>
                <c:formatCode>General</c:formatCode>
                <c:ptCount val="147"/>
                <c:pt idx="0">
                  <c:v>-2.1872619628906249</c:v>
                </c:pt>
                <c:pt idx="1">
                  <c:v>2.9236083984375001</c:v>
                </c:pt>
                <c:pt idx="2">
                  <c:v>9.9715820312499996</c:v>
                </c:pt>
                <c:pt idx="3">
                  <c:v>17.304956054687501</c:v>
                </c:pt>
                <c:pt idx="4">
                  <c:v>23.404687500000001</c:v>
                </c:pt>
                <c:pt idx="5">
                  <c:v>29.294000244140626</c:v>
                </c:pt>
                <c:pt idx="6">
                  <c:v>29.029809570312501</c:v>
                </c:pt>
                <c:pt idx="7">
                  <c:v>29.307061767578126</c:v>
                </c:pt>
                <c:pt idx="8">
                  <c:v>22.638665771484376</c:v>
                </c:pt>
                <c:pt idx="9">
                  <c:v>12.92843017578125</c:v>
                </c:pt>
                <c:pt idx="10">
                  <c:v>4.9546142578124996</c:v>
                </c:pt>
                <c:pt idx="11">
                  <c:v>-1.0217651367187499</c:v>
                </c:pt>
                <c:pt idx="12">
                  <c:v>-3.8472351074218749</c:v>
                </c:pt>
                <c:pt idx="13">
                  <c:v>2.7177062988281251</c:v>
                </c:pt>
                <c:pt idx="14">
                  <c:v>11.044580078125</c:v>
                </c:pt>
                <c:pt idx="15">
                  <c:v>19.019494628906251</c:v>
                </c:pt>
                <c:pt idx="16">
                  <c:v>24.434411621093751</c:v>
                </c:pt>
                <c:pt idx="17">
                  <c:v>27.829064941406251</c:v>
                </c:pt>
                <c:pt idx="18">
                  <c:v>32.416802978515626</c:v>
                </c:pt>
                <c:pt idx="19">
                  <c:v>27.227044677734376</c:v>
                </c:pt>
                <c:pt idx="20">
                  <c:v>22.179559326171876</c:v>
                </c:pt>
                <c:pt idx="21">
                  <c:v>14.0686279296875</c:v>
                </c:pt>
                <c:pt idx="22">
                  <c:v>6.9172302246093746</c:v>
                </c:pt>
                <c:pt idx="23">
                  <c:v>1.5475402832031251</c:v>
                </c:pt>
                <c:pt idx="24">
                  <c:v>-0.86585083007812502</c:v>
                </c:pt>
                <c:pt idx="25">
                  <c:v>6.4377075195312496</c:v>
                </c:pt>
                <c:pt idx="26">
                  <c:v>7.8323608398437496</c:v>
                </c:pt>
                <c:pt idx="27">
                  <c:v>19.992120361328126</c:v>
                </c:pt>
                <c:pt idx="28">
                  <c:v>23.047021484375001</c:v>
                </c:pt>
                <c:pt idx="29">
                  <c:v>30.065148925781251</c:v>
                </c:pt>
                <c:pt idx="30">
                  <c:v>32.206567382812501</c:v>
                </c:pt>
                <c:pt idx="31">
                  <c:v>27.772149658203126</c:v>
                </c:pt>
                <c:pt idx="32">
                  <c:v>21.075463867187501</c:v>
                </c:pt>
                <c:pt idx="33">
                  <c:v>12.726007080078125</c:v>
                </c:pt>
                <c:pt idx="34">
                  <c:v>6.2084594726562496</c:v>
                </c:pt>
                <c:pt idx="35">
                  <c:v>2.0952697753906251</c:v>
                </c:pt>
                <c:pt idx="36">
                  <c:v>-0.67200317382812502</c:v>
                </c:pt>
                <c:pt idx="37">
                  <c:v>5.0731445312499996</c:v>
                </c:pt>
                <c:pt idx="38">
                  <c:v>8.1509338378906246</c:v>
                </c:pt>
                <c:pt idx="39">
                  <c:v>21.495324707031251</c:v>
                </c:pt>
                <c:pt idx="40">
                  <c:v>25.978356933593751</c:v>
                </c:pt>
                <c:pt idx="41">
                  <c:v>28.202813720703126</c:v>
                </c:pt>
                <c:pt idx="42">
                  <c:v>31.994561767578126</c:v>
                </c:pt>
                <c:pt idx="43">
                  <c:v>28.284814453125001</c:v>
                </c:pt>
                <c:pt idx="44">
                  <c:v>20.693719482421876</c:v>
                </c:pt>
                <c:pt idx="45">
                  <c:v>14.910272216796875</c:v>
                </c:pt>
                <c:pt idx="46">
                  <c:v>6.9016052246093746</c:v>
                </c:pt>
                <c:pt idx="47">
                  <c:v>0.92769775390624998</c:v>
                </c:pt>
                <c:pt idx="48">
                  <c:v>-0.88086547851562502</c:v>
                </c:pt>
                <c:pt idx="49">
                  <c:v>1.9974304199218751</c:v>
                </c:pt>
                <c:pt idx="50">
                  <c:v>12.2385498046875</c:v>
                </c:pt>
                <c:pt idx="51">
                  <c:v>21.399163818359376</c:v>
                </c:pt>
                <c:pt idx="52">
                  <c:v>24.352044677734376</c:v>
                </c:pt>
                <c:pt idx="53">
                  <c:v>30.039727783203126</c:v>
                </c:pt>
                <c:pt idx="54">
                  <c:v>31.102166748046876</c:v>
                </c:pt>
                <c:pt idx="55">
                  <c:v>27.625695800781251</c:v>
                </c:pt>
                <c:pt idx="56">
                  <c:v>20.505853271484376</c:v>
                </c:pt>
                <c:pt idx="57">
                  <c:v>12.906365966796875</c:v>
                </c:pt>
                <c:pt idx="58">
                  <c:v>6.5855041503906246</c:v>
                </c:pt>
                <c:pt idx="59">
                  <c:v>0.93413696289062498</c:v>
                </c:pt>
                <c:pt idx="60">
                  <c:v>-3.7839416503906249</c:v>
                </c:pt>
                <c:pt idx="61">
                  <c:v>3.2667480468750001</c:v>
                </c:pt>
                <c:pt idx="62">
                  <c:v>9.4924560546874996</c:v>
                </c:pt>
                <c:pt idx="63">
                  <c:v>16.040185546875001</c:v>
                </c:pt>
                <c:pt idx="64">
                  <c:v>22.588067626953126</c:v>
                </c:pt>
                <c:pt idx="65">
                  <c:v>29.344232177734376</c:v>
                </c:pt>
                <c:pt idx="66">
                  <c:v>30.554437255859376</c:v>
                </c:pt>
                <c:pt idx="67">
                  <c:v>27.889031982421876</c:v>
                </c:pt>
                <c:pt idx="68">
                  <c:v>23.089715576171876</c:v>
                </c:pt>
                <c:pt idx="69">
                  <c:v>12.4099365234375</c:v>
                </c:pt>
                <c:pt idx="70">
                  <c:v>6.5398498535156246</c:v>
                </c:pt>
                <c:pt idx="71">
                  <c:v>2.1462646484375001</c:v>
                </c:pt>
                <c:pt idx="72">
                  <c:v>2.4245544433593751</c:v>
                </c:pt>
                <c:pt idx="73">
                  <c:v>4.7198425292968746</c:v>
                </c:pt>
                <c:pt idx="74">
                  <c:v>11.327203369140625</c:v>
                </c:pt>
                <c:pt idx="75">
                  <c:v>17.473352050781251</c:v>
                </c:pt>
                <c:pt idx="76">
                  <c:v>22.938653564453126</c:v>
                </c:pt>
                <c:pt idx="77">
                  <c:v>31.060845947265626</c:v>
                </c:pt>
                <c:pt idx="78">
                  <c:v>32.166436767578126</c:v>
                </c:pt>
                <c:pt idx="79">
                  <c:v>27.536370849609376</c:v>
                </c:pt>
                <c:pt idx="80">
                  <c:v>22.915155029296876</c:v>
                </c:pt>
                <c:pt idx="81">
                  <c:v>13.34078369140625</c:v>
                </c:pt>
                <c:pt idx="82">
                  <c:v>5.8919006347656246</c:v>
                </c:pt>
                <c:pt idx="83">
                  <c:v>-0.31802978515625002</c:v>
                </c:pt>
                <c:pt idx="84">
                  <c:v>1.2931152343750001</c:v>
                </c:pt>
                <c:pt idx="85">
                  <c:v>5.3803344726562496</c:v>
                </c:pt>
                <c:pt idx="86">
                  <c:v>7.9922729492187496</c:v>
                </c:pt>
                <c:pt idx="87">
                  <c:v>18.815576171875001</c:v>
                </c:pt>
                <c:pt idx="88">
                  <c:v>23.835412597656251</c:v>
                </c:pt>
                <c:pt idx="89">
                  <c:v>28.032800292968751</c:v>
                </c:pt>
                <c:pt idx="90">
                  <c:v>31.449975585937501</c:v>
                </c:pt>
                <c:pt idx="91">
                  <c:v>28.052636718750001</c:v>
                </c:pt>
                <c:pt idx="92">
                  <c:v>21.477258300781251</c:v>
                </c:pt>
                <c:pt idx="93">
                  <c:v>11.91488037109375</c:v>
                </c:pt>
                <c:pt idx="94">
                  <c:v>6.4967895507812496</c:v>
                </c:pt>
                <c:pt idx="95">
                  <c:v>0.51421508789062498</c:v>
                </c:pt>
                <c:pt idx="96">
                  <c:v>-1.9093688964843749</c:v>
                </c:pt>
                <c:pt idx="97">
                  <c:v>5.0010925292968746</c:v>
                </c:pt>
                <c:pt idx="98">
                  <c:v>11.280908203125</c:v>
                </c:pt>
                <c:pt idx="99">
                  <c:v>17.473809814453126</c:v>
                </c:pt>
                <c:pt idx="100">
                  <c:v>25.363732910156251</c:v>
                </c:pt>
                <c:pt idx="101">
                  <c:v>27.784082031250001</c:v>
                </c:pt>
                <c:pt idx="102">
                  <c:v>30.218713378906251</c:v>
                </c:pt>
                <c:pt idx="103">
                  <c:v>28.708673095703126</c:v>
                </c:pt>
                <c:pt idx="104">
                  <c:v>21.146356201171876</c:v>
                </c:pt>
                <c:pt idx="105">
                  <c:v>12.369073486328125</c:v>
                </c:pt>
                <c:pt idx="106">
                  <c:v>5.5640502929687496</c:v>
                </c:pt>
                <c:pt idx="107">
                  <c:v>-3.9810241699218749</c:v>
                </c:pt>
                <c:pt idx="108">
                  <c:v>-2.5319885253906249</c:v>
                </c:pt>
                <c:pt idx="109">
                  <c:v>4.1090637207031246</c:v>
                </c:pt>
                <c:pt idx="110">
                  <c:v>11.58468017578125</c:v>
                </c:pt>
                <c:pt idx="111">
                  <c:v>21.218072509765626</c:v>
                </c:pt>
                <c:pt idx="112">
                  <c:v>25.601098632812501</c:v>
                </c:pt>
                <c:pt idx="113">
                  <c:v>30.151757812500001</c:v>
                </c:pt>
                <c:pt idx="114">
                  <c:v>31.332360839843751</c:v>
                </c:pt>
                <c:pt idx="115">
                  <c:v>27.702050781250001</c:v>
                </c:pt>
                <c:pt idx="116">
                  <c:v>22.382592773437501</c:v>
                </c:pt>
                <c:pt idx="117">
                  <c:v>14.8254638671875</c:v>
                </c:pt>
                <c:pt idx="118">
                  <c:v>7.1287475585937496</c:v>
                </c:pt>
                <c:pt idx="119">
                  <c:v>0.19091186523437501</c:v>
                </c:pt>
                <c:pt idx="120">
                  <c:v>-0.35846557617187502</c:v>
                </c:pt>
                <c:pt idx="121">
                  <c:v>5.9357238769531246</c:v>
                </c:pt>
                <c:pt idx="122">
                  <c:v>12.98360595703125</c:v>
                </c:pt>
                <c:pt idx="123">
                  <c:v>19.571435546875001</c:v>
                </c:pt>
                <c:pt idx="124">
                  <c:v>25.653924560546876</c:v>
                </c:pt>
                <c:pt idx="125">
                  <c:v>28.281335449218751</c:v>
                </c:pt>
                <c:pt idx="126">
                  <c:v>31.710687255859376</c:v>
                </c:pt>
                <c:pt idx="127">
                  <c:v>28.296197509765626</c:v>
                </c:pt>
                <c:pt idx="128">
                  <c:v>20.513604736328126</c:v>
                </c:pt>
                <c:pt idx="129">
                  <c:v>12.800592041015625</c:v>
                </c:pt>
                <c:pt idx="130">
                  <c:v>6.1480651855468746</c:v>
                </c:pt>
                <c:pt idx="131">
                  <c:v>-0.53977050781250002</c:v>
                </c:pt>
                <c:pt idx="132">
                  <c:v>-1.0237487792968749</c:v>
                </c:pt>
                <c:pt idx="133">
                  <c:v>4.4785400390624996</c:v>
                </c:pt>
                <c:pt idx="134">
                  <c:v>9.1063476562499996</c:v>
                </c:pt>
                <c:pt idx="135">
                  <c:v>16.157067871093751</c:v>
                </c:pt>
                <c:pt idx="136">
                  <c:v>24.988610839843751</c:v>
                </c:pt>
                <c:pt idx="137">
                  <c:v>31.179010009765626</c:v>
                </c:pt>
                <c:pt idx="138">
                  <c:v>30.420465087890626</c:v>
                </c:pt>
                <c:pt idx="139">
                  <c:v>28.877496337890626</c:v>
                </c:pt>
                <c:pt idx="140">
                  <c:v>23.028497314453126</c:v>
                </c:pt>
                <c:pt idx="141">
                  <c:v>12.208642578125</c:v>
                </c:pt>
                <c:pt idx="142">
                  <c:v>3.9346252441406251</c:v>
                </c:pt>
                <c:pt idx="143">
                  <c:v>-1.4968017578124999</c:v>
                </c:pt>
              </c:numCache>
            </c:numRef>
          </c:xVal>
          <c:yVal>
            <c:numRef>
              <c:f>'Selected mode'!$L$2:$L$148</c:f>
              <c:numCache>
                <c:formatCode>General</c:formatCode>
                <c:ptCount val="147"/>
                <c:pt idx="0">
                  <c:v>-9.7930107526881773</c:v>
                </c:pt>
                <c:pt idx="1">
                  <c:v>2.4163690476190487</c:v>
                </c:pt>
                <c:pt idx="2">
                  <c:v>11.698521505376348</c:v>
                </c:pt>
                <c:pt idx="3">
                  <c:v>22.246944444444441</c:v>
                </c:pt>
                <c:pt idx="4">
                  <c:v>30.521102150537626</c:v>
                </c:pt>
                <c:pt idx="5">
                  <c:v>34.388055555555539</c:v>
                </c:pt>
                <c:pt idx="6">
                  <c:v>35.803897849462402</c:v>
                </c:pt>
                <c:pt idx="7">
                  <c:v>36.08991935483872</c:v>
                </c:pt>
                <c:pt idx="8">
                  <c:v>27.256944444444439</c:v>
                </c:pt>
                <c:pt idx="9">
                  <c:v>18.316263440860208</c:v>
                </c:pt>
                <c:pt idx="10">
                  <c:v>5.692361111111115</c:v>
                </c:pt>
                <c:pt idx="11">
                  <c:v>-6.8096774193548404</c:v>
                </c:pt>
                <c:pt idx="12">
                  <c:v>-8.273252688172045</c:v>
                </c:pt>
                <c:pt idx="13">
                  <c:v>3.5962797619047624</c:v>
                </c:pt>
                <c:pt idx="14">
                  <c:v>11.742741935483876</c:v>
                </c:pt>
                <c:pt idx="15">
                  <c:v>24.238333333333312</c:v>
                </c:pt>
                <c:pt idx="16">
                  <c:v>31.062768817204297</c:v>
                </c:pt>
                <c:pt idx="17">
                  <c:v>35.177500000000016</c:v>
                </c:pt>
                <c:pt idx="18">
                  <c:v>36.861424731182801</c:v>
                </c:pt>
                <c:pt idx="19">
                  <c:v>35.500403225806409</c:v>
                </c:pt>
                <c:pt idx="20">
                  <c:v>26.879305555555533</c:v>
                </c:pt>
                <c:pt idx="21">
                  <c:v>14.834139784946252</c:v>
                </c:pt>
                <c:pt idx="22">
                  <c:v>3.6815277777777826</c:v>
                </c:pt>
                <c:pt idx="23">
                  <c:v>-5.4969086021505413</c:v>
                </c:pt>
                <c:pt idx="24">
                  <c:v>-11.258198924731182</c:v>
                </c:pt>
                <c:pt idx="25">
                  <c:v>-7.1685344827586182</c:v>
                </c:pt>
                <c:pt idx="26">
                  <c:v>14.872580645161278</c:v>
                </c:pt>
                <c:pt idx="27">
                  <c:v>22.376666666666665</c:v>
                </c:pt>
                <c:pt idx="28">
                  <c:v>31.614247311827945</c:v>
                </c:pt>
                <c:pt idx="29">
                  <c:v>36.253611111111134</c:v>
                </c:pt>
                <c:pt idx="30">
                  <c:v>36.76572580645157</c:v>
                </c:pt>
                <c:pt idx="31">
                  <c:v>33.407123655913978</c:v>
                </c:pt>
                <c:pt idx="32">
                  <c:v>27.030277777777755</c:v>
                </c:pt>
                <c:pt idx="33">
                  <c:v>14.996908602150528</c:v>
                </c:pt>
                <c:pt idx="34">
                  <c:v>2.4319444444444396</c:v>
                </c:pt>
                <c:pt idx="35">
                  <c:v>-5.4983870967741932</c:v>
                </c:pt>
                <c:pt idx="36">
                  <c:v>-7.1951612903225852</c:v>
                </c:pt>
                <c:pt idx="37">
                  <c:v>3.2729166666666654</c:v>
                </c:pt>
                <c:pt idx="38">
                  <c:v>13.150000000000025</c:v>
                </c:pt>
                <c:pt idx="39">
                  <c:v>24.051111111111116</c:v>
                </c:pt>
                <c:pt idx="40">
                  <c:v>29.760349462365564</c:v>
                </c:pt>
                <c:pt idx="41">
                  <c:v>34.673333333333325</c:v>
                </c:pt>
                <c:pt idx="42">
                  <c:v>35.820295698924703</c:v>
                </c:pt>
                <c:pt idx="43">
                  <c:v>34.310752688171974</c:v>
                </c:pt>
                <c:pt idx="44">
                  <c:v>27.399861111111122</c:v>
                </c:pt>
                <c:pt idx="45">
                  <c:v>15.757795698924708</c:v>
                </c:pt>
                <c:pt idx="46">
                  <c:v>1.085555555555558</c:v>
                </c:pt>
                <c:pt idx="47">
                  <c:v>-6.5153225806451731</c:v>
                </c:pt>
                <c:pt idx="48">
                  <c:v>-5.7293010752688129</c:v>
                </c:pt>
                <c:pt idx="49">
                  <c:v>1.4071428571428573</c:v>
                </c:pt>
                <c:pt idx="50">
                  <c:v>12.898118279569898</c:v>
                </c:pt>
                <c:pt idx="51">
                  <c:v>20.862361111111106</c:v>
                </c:pt>
                <c:pt idx="52">
                  <c:v>28.112634408602158</c:v>
                </c:pt>
                <c:pt idx="53">
                  <c:v>34.603472222222244</c:v>
                </c:pt>
                <c:pt idx="54">
                  <c:v>36.260215053763396</c:v>
                </c:pt>
                <c:pt idx="55">
                  <c:v>35.808602150537673</c:v>
                </c:pt>
                <c:pt idx="56">
                  <c:v>26.875972222222249</c:v>
                </c:pt>
                <c:pt idx="57">
                  <c:v>16.434139784946222</c:v>
                </c:pt>
                <c:pt idx="58">
                  <c:v>2.526249999999997</c:v>
                </c:pt>
                <c:pt idx="59">
                  <c:v>-8.252419354838711</c:v>
                </c:pt>
                <c:pt idx="60">
                  <c:v>-13.3858870967742</c:v>
                </c:pt>
                <c:pt idx="61">
                  <c:v>0.64598214285714328</c:v>
                </c:pt>
                <c:pt idx="62">
                  <c:v>8.5458333333333307</c:v>
                </c:pt>
                <c:pt idx="63">
                  <c:v>23.952222222222204</c:v>
                </c:pt>
                <c:pt idx="64">
                  <c:v>29.827553763440871</c:v>
                </c:pt>
                <c:pt idx="65">
                  <c:v>35.459999999999987</c:v>
                </c:pt>
                <c:pt idx="66">
                  <c:v>36.9721774193548</c:v>
                </c:pt>
                <c:pt idx="67">
                  <c:v>35.330645161290306</c:v>
                </c:pt>
                <c:pt idx="68">
                  <c:v>27.81097222222224</c:v>
                </c:pt>
                <c:pt idx="69">
                  <c:v>16.346102150537643</c:v>
                </c:pt>
                <c:pt idx="70">
                  <c:v>4.3729166666666588</c:v>
                </c:pt>
                <c:pt idx="71">
                  <c:v>-8.2651881720430076</c:v>
                </c:pt>
                <c:pt idx="72">
                  <c:v>-10.332930107526892</c:v>
                </c:pt>
                <c:pt idx="73">
                  <c:v>-0.75373563218390771</c:v>
                </c:pt>
                <c:pt idx="74">
                  <c:v>10.933736559139781</c:v>
                </c:pt>
                <c:pt idx="75">
                  <c:v>23.25430555555554</c:v>
                </c:pt>
                <c:pt idx="76">
                  <c:v>30.67526881720427</c:v>
                </c:pt>
                <c:pt idx="77">
                  <c:v>32.559583333333329</c:v>
                </c:pt>
                <c:pt idx="78">
                  <c:v>35.802419354838683</c:v>
                </c:pt>
                <c:pt idx="79">
                  <c:v>35.291532258064507</c:v>
                </c:pt>
                <c:pt idx="80">
                  <c:v>27.262916666666651</c:v>
                </c:pt>
                <c:pt idx="81">
                  <c:v>13.573387096774184</c:v>
                </c:pt>
                <c:pt idx="82">
                  <c:v>-0.11013888888888954</c:v>
                </c:pt>
                <c:pt idx="83">
                  <c:v>-7.7404569892473161</c:v>
                </c:pt>
                <c:pt idx="84">
                  <c:v>-7.9659946236559147</c:v>
                </c:pt>
                <c:pt idx="85">
                  <c:v>1.5470238095238098</c:v>
                </c:pt>
                <c:pt idx="86">
                  <c:v>15.147715053763442</c:v>
                </c:pt>
                <c:pt idx="87">
                  <c:v>24.153611111111111</c:v>
                </c:pt>
                <c:pt idx="88">
                  <c:v>30.352284946236566</c:v>
                </c:pt>
                <c:pt idx="89">
                  <c:v>32.825833333333335</c:v>
                </c:pt>
                <c:pt idx="90">
                  <c:v>36.918817204301078</c:v>
                </c:pt>
                <c:pt idx="91">
                  <c:v>36.745026881720428</c:v>
                </c:pt>
                <c:pt idx="92">
                  <c:v>27.432916666666674</c:v>
                </c:pt>
                <c:pt idx="93">
                  <c:v>16.934677419354845</c:v>
                </c:pt>
                <c:pt idx="94">
                  <c:v>0.93388888888888988</c:v>
                </c:pt>
                <c:pt idx="95">
                  <c:v>-7.4737903225806459</c:v>
                </c:pt>
                <c:pt idx="96">
                  <c:v>-8.2701612903225836</c:v>
                </c:pt>
                <c:pt idx="97">
                  <c:v>-1.5898809523809525</c:v>
                </c:pt>
                <c:pt idx="98">
                  <c:v>10.627284946236559</c:v>
                </c:pt>
                <c:pt idx="99">
                  <c:v>21.229166666666664</c:v>
                </c:pt>
                <c:pt idx="100">
                  <c:v>26.031317204301079</c:v>
                </c:pt>
                <c:pt idx="101">
                  <c:v>31.697638888888896</c:v>
                </c:pt>
                <c:pt idx="102">
                  <c:v>35.348790322580648</c:v>
                </c:pt>
                <c:pt idx="103">
                  <c:v>33.861021505376343</c:v>
                </c:pt>
                <c:pt idx="104">
                  <c:v>26.018888888888888</c:v>
                </c:pt>
                <c:pt idx="105">
                  <c:v>15.394354838709678</c:v>
                </c:pt>
                <c:pt idx="106">
                  <c:v>1.7222222222222221</c:v>
                </c:pt>
                <c:pt idx="107">
                  <c:v>-9.3782258064516153</c:v>
                </c:pt>
                <c:pt idx="108">
                  <c:v>-6.3581989247311812</c:v>
                </c:pt>
                <c:pt idx="109">
                  <c:v>1.1578869047619056</c:v>
                </c:pt>
                <c:pt idx="110">
                  <c:v>13.082258064516129</c:v>
                </c:pt>
                <c:pt idx="111">
                  <c:v>22.919444444444448</c:v>
                </c:pt>
                <c:pt idx="112">
                  <c:v>29.736693548387095</c:v>
                </c:pt>
                <c:pt idx="113">
                  <c:v>31.774861111111118</c:v>
                </c:pt>
                <c:pt idx="114">
                  <c:v>36.941801075268813</c:v>
                </c:pt>
                <c:pt idx="115">
                  <c:v>34.365591397849457</c:v>
                </c:pt>
                <c:pt idx="116">
                  <c:v>24.654027777777785</c:v>
                </c:pt>
                <c:pt idx="117">
                  <c:v>14.985349462365589</c:v>
                </c:pt>
                <c:pt idx="118">
                  <c:v>3.6963888888888889</c:v>
                </c:pt>
                <c:pt idx="119">
                  <c:v>-6.9466397849462362</c:v>
                </c:pt>
                <c:pt idx="120">
                  <c:v>-7.7877688172043005</c:v>
                </c:pt>
                <c:pt idx="121">
                  <c:v>-1.3589080459770122</c:v>
                </c:pt>
                <c:pt idx="122">
                  <c:v>13.524731182795698</c:v>
                </c:pt>
                <c:pt idx="123">
                  <c:v>23.315138888888889</c:v>
                </c:pt>
                <c:pt idx="124">
                  <c:v>27.701881720430105</c:v>
                </c:pt>
                <c:pt idx="125">
                  <c:v>36.454166666666673</c:v>
                </c:pt>
                <c:pt idx="126">
                  <c:v>36.342741935483872</c:v>
                </c:pt>
                <c:pt idx="127">
                  <c:v>30.669354838709673</c:v>
                </c:pt>
                <c:pt idx="128">
                  <c:v>27.978750000000002</c:v>
                </c:pt>
                <c:pt idx="129">
                  <c:v>13.933736559139785</c:v>
                </c:pt>
                <c:pt idx="130">
                  <c:v>1.0022222222222219</c:v>
                </c:pt>
                <c:pt idx="131">
                  <c:v>-5.1993055555555543</c:v>
                </c:pt>
                <c:pt idx="132">
                  <c:v>-9.7301075268817225</c:v>
                </c:pt>
                <c:pt idx="133">
                  <c:v>1.9483630952380953</c:v>
                </c:pt>
                <c:pt idx="134">
                  <c:v>11.411424731182796</c:v>
                </c:pt>
                <c:pt idx="135">
                  <c:v>22.531944444444449</c:v>
                </c:pt>
                <c:pt idx="136">
                  <c:v>29.469892473118279</c:v>
                </c:pt>
                <c:pt idx="137">
                  <c:v>33.920555555555552</c:v>
                </c:pt>
                <c:pt idx="138">
                  <c:v>36.450134408602153</c:v>
                </c:pt>
                <c:pt idx="139">
                  <c:v>33.049193548387102</c:v>
                </c:pt>
                <c:pt idx="140">
                  <c:v>27.048888888888886</c:v>
                </c:pt>
                <c:pt idx="141">
                  <c:v>13.811290322580644</c:v>
                </c:pt>
                <c:pt idx="142">
                  <c:v>2.1084722222222223</c:v>
                </c:pt>
                <c:pt idx="143">
                  <c:v>-5.4241935483870982</c:v>
                </c:pt>
              </c:numCache>
            </c:numRef>
          </c:yVal>
        </c:ser>
        <c:axId val="174562688"/>
        <c:axId val="174576768"/>
      </c:scatterChart>
      <c:valAx>
        <c:axId val="174562688"/>
        <c:scaling>
          <c:orientation val="minMax"/>
        </c:scaling>
        <c:axPos val="b"/>
        <c:numFmt formatCode="General" sourceLinked="1"/>
        <c:tickLblPos val="nextTo"/>
        <c:crossAx val="174576768"/>
        <c:crosses val="autoZero"/>
        <c:crossBetween val="midCat"/>
      </c:valAx>
      <c:valAx>
        <c:axId val="174576768"/>
        <c:scaling>
          <c:orientation val="minMax"/>
        </c:scaling>
        <c:axPos val="l"/>
        <c:majorGridlines/>
        <c:numFmt formatCode="General" sourceLinked="1"/>
        <c:tickLblPos val="nextTo"/>
        <c:crossAx val="17456268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/>
    <c:plotArea>
      <c:layout/>
      <c:scatterChart>
        <c:scatterStyle val="lineMarker"/>
        <c:ser>
          <c:idx val="0"/>
          <c:order val="0"/>
          <c:tx>
            <c:strRef>
              <c:f>'Selected mode'!$L$1</c:f>
              <c:strCache>
                <c:ptCount val="1"/>
                <c:pt idx="0">
                  <c:v>T0cm observed in the Tazhong℃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0453083989501326"/>
                  <c:y val="-5.6545640128317295E-2"/>
                </c:manualLayout>
              </c:layout>
              <c:numFmt formatCode="General" sourceLinked="0"/>
            </c:trendlineLbl>
          </c:trendline>
          <c:xVal>
            <c:numRef>
              <c:f>'Selected mode'!$C$2:$C$148</c:f>
              <c:numCache>
                <c:formatCode>General</c:formatCode>
                <c:ptCount val="147"/>
                <c:pt idx="0">
                  <c:v>-9.7836975097656254</c:v>
                </c:pt>
                <c:pt idx="1">
                  <c:v>-4.0282958984375004</c:v>
                </c:pt>
                <c:pt idx="2">
                  <c:v>2.0986877441406251</c:v>
                </c:pt>
                <c:pt idx="3">
                  <c:v>17.759759521484376</c:v>
                </c:pt>
                <c:pt idx="4">
                  <c:v>25.391290283203126</c:v>
                </c:pt>
                <c:pt idx="5">
                  <c:v>30.892724609375001</c:v>
                </c:pt>
                <c:pt idx="6">
                  <c:v>31.117333984375001</c:v>
                </c:pt>
                <c:pt idx="7">
                  <c:v>28.754663085937501</c:v>
                </c:pt>
                <c:pt idx="8">
                  <c:v>19.376306152343751</c:v>
                </c:pt>
                <c:pt idx="9">
                  <c:v>9.6854797363281246</c:v>
                </c:pt>
                <c:pt idx="10">
                  <c:v>0.64626464843749998</c:v>
                </c:pt>
                <c:pt idx="11">
                  <c:v>-7.8584045410156254</c:v>
                </c:pt>
                <c:pt idx="12">
                  <c:v>-8.5971435546875004</c:v>
                </c:pt>
                <c:pt idx="13">
                  <c:v>-9.1833496093749994E-2</c:v>
                </c:pt>
                <c:pt idx="14">
                  <c:v>6.5637145996093746</c:v>
                </c:pt>
                <c:pt idx="15">
                  <c:v>15.399652099609375</c:v>
                </c:pt>
                <c:pt idx="16">
                  <c:v>22.078485107421876</c:v>
                </c:pt>
                <c:pt idx="17">
                  <c:v>30.318597412109376</c:v>
                </c:pt>
                <c:pt idx="18">
                  <c:v>34.895074462890626</c:v>
                </c:pt>
                <c:pt idx="19">
                  <c:v>28.548547363281251</c:v>
                </c:pt>
                <c:pt idx="20">
                  <c:v>21.685388183593751</c:v>
                </c:pt>
                <c:pt idx="21">
                  <c:v>10.17916259765625</c:v>
                </c:pt>
                <c:pt idx="22">
                  <c:v>-0.12174072265624999</c:v>
                </c:pt>
                <c:pt idx="23">
                  <c:v>-7.1475585937500004</c:v>
                </c:pt>
                <c:pt idx="24">
                  <c:v>-8.5587829589843754</c:v>
                </c:pt>
                <c:pt idx="25">
                  <c:v>-4.6800598144531254</c:v>
                </c:pt>
                <c:pt idx="26">
                  <c:v>4.7131286621093746</c:v>
                </c:pt>
                <c:pt idx="27">
                  <c:v>15.19124755859375</c:v>
                </c:pt>
                <c:pt idx="28">
                  <c:v>23.975457763671876</c:v>
                </c:pt>
                <c:pt idx="29">
                  <c:v>31.133447265625001</c:v>
                </c:pt>
                <c:pt idx="30">
                  <c:v>31.539086914062501</c:v>
                </c:pt>
                <c:pt idx="31">
                  <c:v>30.268823242187501</c:v>
                </c:pt>
                <c:pt idx="32">
                  <c:v>19.570886230468751</c:v>
                </c:pt>
                <c:pt idx="33">
                  <c:v>10.213525390625</c:v>
                </c:pt>
                <c:pt idx="34">
                  <c:v>-0.10755004882812499</c:v>
                </c:pt>
                <c:pt idx="35">
                  <c:v>-11.6713623046875</c:v>
                </c:pt>
                <c:pt idx="36">
                  <c:v>-9.2521423339843754</c:v>
                </c:pt>
                <c:pt idx="37">
                  <c:v>-0.18057861328124999</c:v>
                </c:pt>
                <c:pt idx="38">
                  <c:v>3.5318237304687501</c:v>
                </c:pt>
                <c:pt idx="39">
                  <c:v>14.393701171875</c:v>
                </c:pt>
                <c:pt idx="40">
                  <c:v>23.869958496093751</c:v>
                </c:pt>
                <c:pt idx="41">
                  <c:v>29.976770019531251</c:v>
                </c:pt>
                <c:pt idx="42">
                  <c:v>33.127801513671876</c:v>
                </c:pt>
                <c:pt idx="43">
                  <c:v>30.049432373046876</c:v>
                </c:pt>
                <c:pt idx="44">
                  <c:v>20.753198242187501</c:v>
                </c:pt>
                <c:pt idx="45">
                  <c:v>10.97799072265625</c:v>
                </c:pt>
                <c:pt idx="46">
                  <c:v>0.24361572265625001</c:v>
                </c:pt>
                <c:pt idx="47">
                  <c:v>-4.4216064453125004</c:v>
                </c:pt>
                <c:pt idx="48">
                  <c:v>-4.7572082519531254</c:v>
                </c:pt>
                <c:pt idx="49">
                  <c:v>-3.3196472167968749</c:v>
                </c:pt>
                <c:pt idx="50">
                  <c:v>6.7536560058593746</c:v>
                </c:pt>
                <c:pt idx="51">
                  <c:v>17.526788330078126</c:v>
                </c:pt>
                <c:pt idx="52">
                  <c:v>25.378961181640626</c:v>
                </c:pt>
                <c:pt idx="53">
                  <c:v>30.420953369140626</c:v>
                </c:pt>
                <c:pt idx="54">
                  <c:v>32.496118164062501</c:v>
                </c:pt>
                <c:pt idx="55">
                  <c:v>29.143304443359376</c:v>
                </c:pt>
                <c:pt idx="56">
                  <c:v>23.069787597656251</c:v>
                </c:pt>
                <c:pt idx="57">
                  <c:v>10.5940185546875</c:v>
                </c:pt>
                <c:pt idx="58">
                  <c:v>2.4977355957031251</c:v>
                </c:pt>
                <c:pt idx="59">
                  <c:v>-5.3782104492187504</c:v>
                </c:pt>
                <c:pt idx="60">
                  <c:v>-7.6892150878906254</c:v>
                </c:pt>
                <c:pt idx="61">
                  <c:v>-3.5188964843749999</c:v>
                </c:pt>
                <c:pt idx="62">
                  <c:v>3.6423278808593751</c:v>
                </c:pt>
                <c:pt idx="63">
                  <c:v>16.051843261718751</c:v>
                </c:pt>
                <c:pt idx="64">
                  <c:v>21.515863037109376</c:v>
                </c:pt>
                <c:pt idx="65">
                  <c:v>30.296197509765626</c:v>
                </c:pt>
                <c:pt idx="66">
                  <c:v>33.110925292968751</c:v>
                </c:pt>
                <c:pt idx="67">
                  <c:v>29.788812255859376</c:v>
                </c:pt>
                <c:pt idx="68">
                  <c:v>19.269433593750001</c:v>
                </c:pt>
                <c:pt idx="69">
                  <c:v>11.762322998046875</c:v>
                </c:pt>
                <c:pt idx="70">
                  <c:v>1.5817199707031251</c:v>
                </c:pt>
                <c:pt idx="71">
                  <c:v>-6.2367004394531254</c:v>
                </c:pt>
                <c:pt idx="72">
                  <c:v>-7.5974182128906254</c:v>
                </c:pt>
                <c:pt idx="73">
                  <c:v>-7.0207580566406254</c:v>
                </c:pt>
                <c:pt idx="74">
                  <c:v>3.9943481445312501</c:v>
                </c:pt>
                <c:pt idx="75">
                  <c:v>16.830651855468751</c:v>
                </c:pt>
                <c:pt idx="76">
                  <c:v>24.310357666015626</c:v>
                </c:pt>
                <c:pt idx="77">
                  <c:v>31.287286376953126</c:v>
                </c:pt>
                <c:pt idx="78">
                  <c:v>33.201135253906251</c:v>
                </c:pt>
                <c:pt idx="79">
                  <c:v>29.027124023437501</c:v>
                </c:pt>
                <c:pt idx="80">
                  <c:v>21.339532470703126</c:v>
                </c:pt>
                <c:pt idx="81">
                  <c:v>11.261041259765625</c:v>
                </c:pt>
                <c:pt idx="82">
                  <c:v>-1.1626647949218749</c:v>
                </c:pt>
                <c:pt idx="83">
                  <c:v>-4.2877868652343754</c:v>
                </c:pt>
                <c:pt idx="84">
                  <c:v>-7.3931945800781254</c:v>
                </c:pt>
                <c:pt idx="85">
                  <c:v>0.43279418945312498</c:v>
                </c:pt>
                <c:pt idx="86">
                  <c:v>12.65419921875</c:v>
                </c:pt>
                <c:pt idx="87">
                  <c:v>17.643823242187501</c:v>
                </c:pt>
                <c:pt idx="88">
                  <c:v>24.165612792968751</c:v>
                </c:pt>
                <c:pt idx="89">
                  <c:v>30.165521240234376</c:v>
                </c:pt>
                <c:pt idx="90">
                  <c:v>33.775079345703126</c:v>
                </c:pt>
                <c:pt idx="91">
                  <c:v>27.503167724609376</c:v>
                </c:pt>
                <c:pt idx="92">
                  <c:v>18.152093505859376</c:v>
                </c:pt>
                <c:pt idx="93">
                  <c:v>12.34139404296875</c:v>
                </c:pt>
                <c:pt idx="94">
                  <c:v>1.0920654296875001</c:v>
                </c:pt>
                <c:pt idx="95">
                  <c:v>-7.6267456054687504</c:v>
                </c:pt>
                <c:pt idx="96">
                  <c:v>-7.9704650878906254</c:v>
                </c:pt>
                <c:pt idx="97">
                  <c:v>-1.1774353027343749</c:v>
                </c:pt>
                <c:pt idx="98">
                  <c:v>7.7324768066406246</c:v>
                </c:pt>
                <c:pt idx="99">
                  <c:v>14.379052734375</c:v>
                </c:pt>
                <c:pt idx="100">
                  <c:v>21.740533447265626</c:v>
                </c:pt>
                <c:pt idx="101">
                  <c:v>32.295190429687501</c:v>
                </c:pt>
                <c:pt idx="102">
                  <c:v>34.826409912109376</c:v>
                </c:pt>
                <c:pt idx="103">
                  <c:v>30.039208984375001</c:v>
                </c:pt>
                <c:pt idx="104">
                  <c:v>19.547113037109376</c:v>
                </c:pt>
                <c:pt idx="105">
                  <c:v>12.5644775390625</c:v>
                </c:pt>
                <c:pt idx="106">
                  <c:v>0.97228393554687498</c:v>
                </c:pt>
                <c:pt idx="107">
                  <c:v>-8.1246704101562504</c:v>
                </c:pt>
                <c:pt idx="108">
                  <c:v>-10.463934326171875</c:v>
                </c:pt>
                <c:pt idx="109">
                  <c:v>1.1723876953125001</c:v>
                </c:pt>
                <c:pt idx="110">
                  <c:v>5.7584777832031246</c:v>
                </c:pt>
                <c:pt idx="111">
                  <c:v>15.441522216796875</c:v>
                </c:pt>
                <c:pt idx="112">
                  <c:v>23.738336181640626</c:v>
                </c:pt>
                <c:pt idx="113">
                  <c:v>29.895135498046876</c:v>
                </c:pt>
                <c:pt idx="114">
                  <c:v>34.286584472656251</c:v>
                </c:pt>
                <c:pt idx="115">
                  <c:v>31.072106933593751</c:v>
                </c:pt>
                <c:pt idx="116">
                  <c:v>19.863641357421876</c:v>
                </c:pt>
                <c:pt idx="117">
                  <c:v>13.481500244140625</c:v>
                </c:pt>
                <c:pt idx="118">
                  <c:v>4.8490844726562496</c:v>
                </c:pt>
                <c:pt idx="119">
                  <c:v>-6.6479553222656254</c:v>
                </c:pt>
                <c:pt idx="120">
                  <c:v>-6.0857299804687504</c:v>
                </c:pt>
                <c:pt idx="121">
                  <c:v>-1.7214111328124999</c:v>
                </c:pt>
                <c:pt idx="122">
                  <c:v>8.4709411621093746</c:v>
                </c:pt>
                <c:pt idx="123">
                  <c:v>18.578363037109376</c:v>
                </c:pt>
                <c:pt idx="124">
                  <c:v>26.337396240234376</c:v>
                </c:pt>
                <c:pt idx="125">
                  <c:v>29.247094726562501</c:v>
                </c:pt>
                <c:pt idx="126">
                  <c:v>32.711083984375001</c:v>
                </c:pt>
                <c:pt idx="127">
                  <c:v>29.675653076171876</c:v>
                </c:pt>
                <c:pt idx="128">
                  <c:v>20.927423095703126</c:v>
                </c:pt>
                <c:pt idx="129">
                  <c:v>9.9217773437499996</c:v>
                </c:pt>
                <c:pt idx="130">
                  <c:v>-0.67462768554687502</c:v>
                </c:pt>
                <c:pt idx="131">
                  <c:v>-6.8254455566406254</c:v>
                </c:pt>
                <c:pt idx="132">
                  <c:v>-10.668280029296875</c:v>
                </c:pt>
                <c:pt idx="133">
                  <c:v>-2.8017639160156249</c:v>
                </c:pt>
                <c:pt idx="134">
                  <c:v>3.5457092285156251</c:v>
                </c:pt>
                <c:pt idx="135">
                  <c:v>12.72738037109375</c:v>
                </c:pt>
                <c:pt idx="136">
                  <c:v>23.453088378906251</c:v>
                </c:pt>
                <c:pt idx="137">
                  <c:v>32.803216552734376</c:v>
                </c:pt>
                <c:pt idx="138">
                  <c:v>33.651300048828126</c:v>
                </c:pt>
                <c:pt idx="139">
                  <c:v>30.485681152343751</c:v>
                </c:pt>
                <c:pt idx="140">
                  <c:v>19.708123779296876</c:v>
                </c:pt>
                <c:pt idx="141">
                  <c:v>11.462884521484375</c:v>
                </c:pt>
                <c:pt idx="142">
                  <c:v>1.0202575683593751</c:v>
                </c:pt>
                <c:pt idx="143">
                  <c:v>-3.4300292968749999</c:v>
                </c:pt>
              </c:numCache>
            </c:numRef>
          </c:xVal>
          <c:yVal>
            <c:numRef>
              <c:f>'Selected mode'!$L$2:$L$148</c:f>
              <c:numCache>
                <c:formatCode>General</c:formatCode>
                <c:ptCount val="147"/>
                <c:pt idx="0">
                  <c:v>-9.7930107526881773</c:v>
                </c:pt>
                <c:pt idx="1">
                  <c:v>2.4163690476190487</c:v>
                </c:pt>
                <c:pt idx="2">
                  <c:v>11.698521505376348</c:v>
                </c:pt>
                <c:pt idx="3">
                  <c:v>22.246944444444441</c:v>
                </c:pt>
                <c:pt idx="4">
                  <c:v>30.521102150537626</c:v>
                </c:pt>
                <c:pt idx="5">
                  <c:v>34.388055555555539</c:v>
                </c:pt>
                <c:pt idx="6">
                  <c:v>35.803897849462402</c:v>
                </c:pt>
                <c:pt idx="7">
                  <c:v>36.08991935483872</c:v>
                </c:pt>
                <c:pt idx="8">
                  <c:v>27.256944444444439</c:v>
                </c:pt>
                <c:pt idx="9">
                  <c:v>18.316263440860208</c:v>
                </c:pt>
                <c:pt idx="10">
                  <c:v>5.692361111111115</c:v>
                </c:pt>
                <c:pt idx="11">
                  <c:v>-6.8096774193548404</c:v>
                </c:pt>
                <c:pt idx="12">
                  <c:v>-8.273252688172045</c:v>
                </c:pt>
                <c:pt idx="13">
                  <c:v>3.5962797619047624</c:v>
                </c:pt>
                <c:pt idx="14">
                  <c:v>11.742741935483876</c:v>
                </c:pt>
                <c:pt idx="15">
                  <c:v>24.238333333333312</c:v>
                </c:pt>
                <c:pt idx="16">
                  <c:v>31.062768817204297</c:v>
                </c:pt>
                <c:pt idx="17">
                  <c:v>35.177500000000016</c:v>
                </c:pt>
                <c:pt idx="18">
                  <c:v>36.861424731182801</c:v>
                </c:pt>
                <c:pt idx="19">
                  <c:v>35.500403225806409</c:v>
                </c:pt>
                <c:pt idx="20">
                  <c:v>26.879305555555533</c:v>
                </c:pt>
                <c:pt idx="21">
                  <c:v>14.834139784946252</c:v>
                </c:pt>
                <c:pt idx="22">
                  <c:v>3.6815277777777826</c:v>
                </c:pt>
                <c:pt idx="23">
                  <c:v>-5.4969086021505413</c:v>
                </c:pt>
                <c:pt idx="24">
                  <c:v>-11.258198924731182</c:v>
                </c:pt>
                <c:pt idx="25">
                  <c:v>-7.1685344827586182</c:v>
                </c:pt>
                <c:pt idx="26">
                  <c:v>14.872580645161278</c:v>
                </c:pt>
                <c:pt idx="27">
                  <c:v>22.376666666666665</c:v>
                </c:pt>
                <c:pt idx="28">
                  <c:v>31.614247311827945</c:v>
                </c:pt>
                <c:pt idx="29">
                  <c:v>36.253611111111134</c:v>
                </c:pt>
                <c:pt idx="30">
                  <c:v>36.76572580645157</c:v>
                </c:pt>
                <c:pt idx="31">
                  <c:v>33.407123655913978</c:v>
                </c:pt>
                <c:pt idx="32">
                  <c:v>27.030277777777755</c:v>
                </c:pt>
                <c:pt idx="33">
                  <c:v>14.996908602150528</c:v>
                </c:pt>
                <c:pt idx="34">
                  <c:v>2.4319444444444396</c:v>
                </c:pt>
                <c:pt idx="35">
                  <c:v>-5.4983870967741932</c:v>
                </c:pt>
                <c:pt idx="36">
                  <c:v>-7.1951612903225852</c:v>
                </c:pt>
                <c:pt idx="37">
                  <c:v>3.2729166666666654</c:v>
                </c:pt>
                <c:pt idx="38">
                  <c:v>13.150000000000025</c:v>
                </c:pt>
                <c:pt idx="39">
                  <c:v>24.051111111111116</c:v>
                </c:pt>
                <c:pt idx="40">
                  <c:v>29.760349462365564</c:v>
                </c:pt>
                <c:pt idx="41">
                  <c:v>34.673333333333325</c:v>
                </c:pt>
                <c:pt idx="42">
                  <c:v>35.820295698924703</c:v>
                </c:pt>
                <c:pt idx="43">
                  <c:v>34.310752688171974</c:v>
                </c:pt>
                <c:pt idx="44">
                  <c:v>27.399861111111122</c:v>
                </c:pt>
                <c:pt idx="45">
                  <c:v>15.757795698924708</c:v>
                </c:pt>
                <c:pt idx="46">
                  <c:v>1.085555555555558</c:v>
                </c:pt>
                <c:pt idx="47">
                  <c:v>-6.5153225806451731</c:v>
                </c:pt>
                <c:pt idx="48">
                  <c:v>-5.7293010752688129</c:v>
                </c:pt>
                <c:pt idx="49">
                  <c:v>1.4071428571428573</c:v>
                </c:pt>
                <c:pt idx="50">
                  <c:v>12.898118279569898</c:v>
                </c:pt>
                <c:pt idx="51">
                  <c:v>20.862361111111106</c:v>
                </c:pt>
                <c:pt idx="52">
                  <c:v>28.112634408602158</c:v>
                </c:pt>
                <c:pt idx="53">
                  <c:v>34.603472222222244</c:v>
                </c:pt>
                <c:pt idx="54">
                  <c:v>36.260215053763396</c:v>
                </c:pt>
                <c:pt idx="55">
                  <c:v>35.808602150537673</c:v>
                </c:pt>
                <c:pt idx="56">
                  <c:v>26.875972222222249</c:v>
                </c:pt>
                <c:pt idx="57">
                  <c:v>16.434139784946222</c:v>
                </c:pt>
                <c:pt idx="58">
                  <c:v>2.526249999999997</c:v>
                </c:pt>
                <c:pt idx="59">
                  <c:v>-8.252419354838711</c:v>
                </c:pt>
                <c:pt idx="60">
                  <c:v>-13.3858870967742</c:v>
                </c:pt>
                <c:pt idx="61">
                  <c:v>0.64598214285714328</c:v>
                </c:pt>
                <c:pt idx="62">
                  <c:v>8.5458333333333307</c:v>
                </c:pt>
                <c:pt idx="63">
                  <c:v>23.952222222222204</c:v>
                </c:pt>
                <c:pt idx="64">
                  <c:v>29.827553763440871</c:v>
                </c:pt>
                <c:pt idx="65">
                  <c:v>35.459999999999987</c:v>
                </c:pt>
                <c:pt idx="66">
                  <c:v>36.9721774193548</c:v>
                </c:pt>
                <c:pt idx="67">
                  <c:v>35.330645161290306</c:v>
                </c:pt>
                <c:pt idx="68">
                  <c:v>27.81097222222224</c:v>
                </c:pt>
                <c:pt idx="69">
                  <c:v>16.346102150537643</c:v>
                </c:pt>
                <c:pt idx="70">
                  <c:v>4.3729166666666588</c:v>
                </c:pt>
                <c:pt idx="71">
                  <c:v>-8.2651881720430076</c:v>
                </c:pt>
                <c:pt idx="72">
                  <c:v>-10.332930107526892</c:v>
                </c:pt>
                <c:pt idx="73">
                  <c:v>-0.75373563218390771</c:v>
                </c:pt>
                <c:pt idx="74">
                  <c:v>10.933736559139781</c:v>
                </c:pt>
                <c:pt idx="75">
                  <c:v>23.25430555555554</c:v>
                </c:pt>
                <c:pt idx="76">
                  <c:v>30.67526881720427</c:v>
                </c:pt>
                <c:pt idx="77">
                  <c:v>32.559583333333329</c:v>
                </c:pt>
                <c:pt idx="78">
                  <c:v>35.802419354838683</c:v>
                </c:pt>
                <c:pt idx="79">
                  <c:v>35.291532258064507</c:v>
                </c:pt>
                <c:pt idx="80">
                  <c:v>27.262916666666651</c:v>
                </c:pt>
                <c:pt idx="81">
                  <c:v>13.573387096774184</c:v>
                </c:pt>
                <c:pt idx="82">
                  <c:v>-0.11013888888888954</c:v>
                </c:pt>
                <c:pt idx="83">
                  <c:v>-7.7404569892473161</c:v>
                </c:pt>
                <c:pt idx="84">
                  <c:v>-7.9659946236559147</c:v>
                </c:pt>
                <c:pt idx="85">
                  <c:v>1.5470238095238098</c:v>
                </c:pt>
                <c:pt idx="86">
                  <c:v>15.147715053763442</c:v>
                </c:pt>
                <c:pt idx="87">
                  <c:v>24.153611111111111</c:v>
                </c:pt>
                <c:pt idx="88">
                  <c:v>30.352284946236566</c:v>
                </c:pt>
                <c:pt idx="89">
                  <c:v>32.825833333333335</c:v>
                </c:pt>
                <c:pt idx="90">
                  <c:v>36.918817204301078</c:v>
                </c:pt>
                <c:pt idx="91">
                  <c:v>36.745026881720428</c:v>
                </c:pt>
                <c:pt idx="92">
                  <c:v>27.432916666666674</c:v>
                </c:pt>
                <c:pt idx="93">
                  <c:v>16.934677419354845</c:v>
                </c:pt>
                <c:pt idx="94">
                  <c:v>0.93388888888888988</c:v>
                </c:pt>
                <c:pt idx="95">
                  <c:v>-7.4737903225806459</c:v>
                </c:pt>
                <c:pt idx="96">
                  <c:v>-8.2701612903225836</c:v>
                </c:pt>
                <c:pt idx="97">
                  <c:v>-1.5898809523809525</c:v>
                </c:pt>
                <c:pt idx="98">
                  <c:v>10.627284946236559</c:v>
                </c:pt>
                <c:pt idx="99">
                  <c:v>21.229166666666664</c:v>
                </c:pt>
                <c:pt idx="100">
                  <c:v>26.031317204301079</c:v>
                </c:pt>
                <c:pt idx="101">
                  <c:v>31.697638888888896</c:v>
                </c:pt>
                <c:pt idx="102">
                  <c:v>35.348790322580648</c:v>
                </c:pt>
                <c:pt idx="103">
                  <c:v>33.861021505376343</c:v>
                </c:pt>
                <c:pt idx="104">
                  <c:v>26.018888888888888</c:v>
                </c:pt>
                <c:pt idx="105">
                  <c:v>15.394354838709678</c:v>
                </c:pt>
                <c:pt idx="106">
                  <c:v>1.7222222222222221</c:v>
                </c:pt>
                <c:pt idx="107">
                  <c:v>-9.3782258064516153</c:v>
                </c:pt>
                <c:pt idx="108">
                  <c:v>-6.3581989247311812</c:v>
                </c:pt>
                <c:pt idx="109">
                  <c:v>1.1578869047619056</c:v>
                </c:pt>
                <c:pt idx="110">
                  <c:v>13.082258064516129</c:v>
                </c:pt>
                <c:pt idx="111">
                  <c:v>22.919444444444448</c:v>
                </c:pt>
                <c:pt idx="112">
                  <c:v>29.736693548387095</c:v>
                </c:pt>
                <c:pt idx="113">
                  <c:v>31.774861111111118</c:v>
                </c:pt>
                <c:pt idx="114">
                  <c:v>36.941801075268813</c:v>
                </c:pt>
                <c:pt idx="115">
                  <c:v>34.365591397849457</c:v>
                </c:pt>
                <c:pt idx="116">
                  <c:v>24.654027777777785</c:v>
                </c:pt>
                <c:pt idx="117">
                  <c:v>14.985349462365589</c:v>
                </c:pt>
                <c:pt idx="118">
                  <c:v>3.6963888888888889</c:v>
                </c:pt>
                <c:pt idx="119">
                  <c:v>-6.9466397849462362</c:v>
                </c:pt>
                <c:pt idx="120">
                  <c:v>-7.7877688172043005</c:v>
                </c:pt>
                <c:pt idx="121">
                  <c:v>-1.3589080459770122</c:v>
                </c:pt>
                <c:pt idx="122">
                  <c:v>13.524731182795698</c:v>
                </c:pt>
                <c:pt idx="123">
                  <c:v>23.315138888888889</c:v>
                </c:pt>
                <c:pt idx="124">
                  <c:v>27.701881720430105</c:v>
                </c:pt>
                <c:pt idx="125">
                  <c:v>36.454166666666673</c:v>
                </c:pt>
                <c:pt idx="126">
                  <c:v>36.342741935483872</c:v>
                </c:pt>
                <c:pt idx="127">
                  <c:v>30.669354838709673</c:v>
                </c:pt>
                <c:pt idx="128">
                  <c:v>27.978750000000002</c:v>
                </c:pt>
                <c:pt idx="129">
                  <c:v>13.933736559139785</c:v>
                </c:pt>
                <c:pt idx="130">
                  <c:v>1.0022222222222219</c:v>
                </c:pt>
                <c:pt idx="131">
                  <c:v>-5.1993055555555543</c:v>
                </c:pt>
                <c:pt idx="132">
                  <c:v>-9.7301075268817225</c:v>
                </c:pt>
                <c:pt idx="133">
                  <c:v>1.9483630952380953</c:v>
                </c:pt>
                <c:pt idx="134">
                  <c:v>11.411424731182796</c:v>
                </c:pt>
                <c:pt idx="135">
                  <c:v>22.531944444444449</c:v>
                </c:pt>
                <c:pt idx="136">
                  <c:v>29.469892473118279</c:v>
                </c:pt>
                <c:pt idx="137">
                  <c:v>33.920555555555552</c:v>
                </c:pt>
                <c:pt idx="138">
                  <c:v>36.450134408602153</c:v>
                </c:pt>
                <c:pt idx="139">
                  <c:v>33.049193548387102</c:v>
                </c:pt>
                <c:pt idx="140">
                  <c:v>27.048888888888886</c:v>
                </c:pt>
                <c:pt idx="141">
                  <c:v>13.811290322580644</c:v>
                </c:pt>
                <c:pt idx="142">
                  <c:v>2.1084722222222223</c:v>
                </c:pt>
                <c:pt idx="143">
                  <c:v>-5.4241935483870982</c:v>
                </c:pt>
              </c:numCache>
            </c:numRef>
          </c:yVal>
        </c:ser>
        <c:axId val="180573696"/>
        <c:axId val="180575232"/>
      </c:scatterChart>
      <c:valAx>
        <c:axId val="180573696"/>
        <c:scaling>
          <c:orientation val="minMax"/>
        </c:scaling>
        <c:axPos val="b"/>
        <c:numFmt formatCode="General" sourceLinked="1"/>
        <c:tickLblPos val="nextTo"/>
        <c:crossAx val="180575232"/>
        <c:crosses val="autoZero"/>
        <c:crossBetween val="midCat"/>
      </c:valAx>
      <c:valAx>
        <c:axId val="180575232"/>
        <c:scaling>
          <c:orientation val="minMax"/>
        </c:scaling>
        <c:axPos val="l"/>
        <c:majorGridlines/>
        <c:numFmt formatCode="General" sourceLinked="1"/>
        <c:tickLblPos val="nextTo"/>
        <c:crossAx val="18057369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/>
    <c:plotArea>
      <c:layout/>
      <c:scatterChart>
        <c:scatterStyle val="lineMarker"/>
        <c:ser>
          <c:idx val="0"/>
          <c:order val="0"/>
          <c:tx>
            <c:strRef>
              <c:f>'Selected mode'!$L$1</c:f>
              <c:strCache>
                <c:ptCount val="1"/>
                <c:pt idx="0">
                  <c:v>T0cm observed in the Tazhong℃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9855796150481215"/>
                  <c:y val="1.9747010790317891E-3"/>
                </c:manualLayout>
              </c:layout>
              <c:numFmt formatCode="General" sourceLinked="0"/>
            </c:trendlineLbl>
          </c:trendline>
          <c:xVal>
            <c:numRef>
              <c:f>'Selected mode'!$D$2:$D$148</c:f>
              <c:numCache>
                <c:formatCode>General</c:formatCode>
                <c:ptCount val="147"/>
                <c:pt idx="0">
                  <c:v>-9.4776367187499773</c:v>
                </c:pt>
                <c:pt idx="1">
                  <c:v>-3.9115966796869657</c:v>
                </c:pt>
                <c:pt idx="2">
                  <c:v>2.1108032226560454</c:v>
                </c:pt>
                <c:pt idx="3">
                  <c:v>17.975244140625023</c:v>
                </c:pt>
                <c:pt idx="4">
                  <c:v>25.459283447266046</c:v>
                </c:pt>
                <c:pt idx="5">
                  <c:v>30.780267333984</c:v>
                </c:pt>
                <c:pt idx="6">
                  <c:v>30.934594726563034</c:v>
                </c:pt>
                <c:pt idx="7">
                  <c:v>28.625939941406045</c:v>
                </c:pt>
                <c:pt idx="8">
                  <c:v>19.426995849609</c:v>
                </c:pt>
                <c:pt idx="9">
                  <c:v>9.8769165039060454</c:v>
                </c:pt>
                <c:pt idx="10">
                  <c:v>0.85561523437502274</c:v>
                </c:pt>
                <c:pt idx="11">
                  <c:v>-7.7886413574219659</c:v>
                </c:pt>
                <c:pt idx="12">
                  <c:v>-8.2328552246089544</c:v>
                </c:pt>
                <c:pt idx="13">
                  <c:v>-1.5325927733954359E-2</c:v>
                </c:pt>
                <c:pt idx="14">
                  <c:v>6.6855102539060454</c:v>
                </c:pt>
                <c:pt idx="15">
                  <c:v>15.364038085938034</c:v>
                </c:pt>
                <c:pt idx="16">
                  <c:v>22.118249511719</c:v>
                </c:pt>
                <c:pt idx="17">
                  <c:v>30.397851562500023</c:v>
                </c:pt>
                <c:pt idx="18">
                  <c:v>34.622735595703034</c:v>
                </c:pt>
                <c:pt idx="19">
                  <c:v>28.651971435547011</c:v>
                </c:pt>
                <c:pt idx="20">
                  <c:v>21.781274414063034</c:v>
                </c:pt>
                <c:pt idx="21">
                  <c:v>10.274530029297011</c:v>
                </c:pt>
                <c:pt idx="22">
                  <c:v>3.6614990233999833E-2</c:v>
                </c:pt>
                <c:pt idx="23">
                  <c:v>-6.9960693359369657</c:v>
                </c:pt>
                <c:pt idx="24">
                  <c:v>-8.3736328124999773</c:v>
                </c:pt>
                <c:pt idx="25">
                  <c:v>-4.3974975585939546</c:v>
                </c:pt>
                <c:pt idx="26">
                  <c:v>4.7040344238280341</c:v>
                </c:pt>
                <c:pt idx="27">
                  <c:v>15.335046386719</c:v>
                </c:pt>
                <c:pt idx="28">
                  <c:v>23.806176757813034</c:v>
                </c:pt>
                <c:pt idx="29">
                  <c:v>30.844934082031045</c:v>
                </c:pt>
                <c:pt idx="30">
                  <c:v>31.579614257813034</c:v>
                </c:pt>
                <c:pt idx="31">
                  <c:v>30.297021484375023</c:v>
                </c:pt>
                <c:pt idx="32">
                  <c:v>19.582604980469</c:v>
                </c:pt>
                <c:pt idx="33">
                  <c:v>10.192224121094</c:v>
                </c:pt>
                <c:pt idx="34">
                  <c:v>3.6920166016045641E-2</c:v>
                </c:pt>
                <c:pt idx="35">
                  <c:v>-11.035711669921966</c:v>
                </c:pt>
                <c:pt idx="36">
                  <c:v>-9.0132507324219659</c:v>
                </c:pt>
                <c:pt idx="37">
                  <c:v>-9.4122314452988576E-2</c:v>
                </c:pt>
                <c:pt idx="38">
                  <c:v>3.8374572753910456</c:v>
                </c:pt>
                <c:pt idx="39">
                  <c:v>14.420800781250023</c:v>
                </c:pt>
                <c:pt idx="40">
                  <c:v>23.853143310547011</c:v>
                </c:pt>
                <c:pt idx="41">
                  <c:v>30.032434082031045</c:v>
                </c:pt>
                <c:pt idx="42">
                  <c:v>32.920587158203034</c:v>
                </c:pt>
                <c:pt idx="43">
                  <c:v>29.891839599609</c:v>
                </c:pt>
                <c:pt idx="44">
                  <c:v>20.734643554688034</c:v>
                </c:pt>
                <c:pt idx="45">
                  <c:v>11.036065673828034</c:v>
                </c:pt>
                <c:pt idx="46">
                  <c:v>0.43551025390604536</c:v>
                </c:pt>
                <c:pt idx="47">
                  <c:v>-4.2972473144529886</c:v>
                </c:pt>
                <c:pt idx="48">
                  <c:v>-4.3992370605469659</c:v>
                </c:pt>
                <c:pt idx="49">
                  <c:v>-3.5031188964839544</c:v>
                </c:pt>
                <c:pt idx="50">
                  <c:v>6.7617736816410456</c:v>
                </c:pt>
                <c:pt idx="51">
                  <c:v>17.597741699219</c:v>
                </c:pt>
                <c:pt idx="52">
                  <c:v>25.454522705078034</c:v>
                </c:pt>
                <c:pt idx="53">
                  <c:v>30.177880859375023</c:v>
                </c:pt>
                <c:pt idx="54">
                  <c:v>32.597222900391046</c:v>
                </c:pt>
                <c:pt idx="55">
                  <c:v>28.857995605469</c:v>
                </c:pt>
                <c:pt idx="56">
                  <c:v>22.950982666016046</c:v>
                </c:pt>
                <c:pt idx="57">
                  <c:v>10.740930175781045</c:v>
                </c:pt>
                <c:pt idx="58">
                  <c:v>2.5716186523440001</c:v>
                </c:pt>
                <c:pt idx="59">
                  <c:v>-5.2965759277339544</c:v>
                </c:pt>
                <c:pt idx="60">
                  <c:v>-7.4779724121089544</c:v>
                </c:pt>
                <c:pt idx="61">
                  <c:v>-3.6172546386719659</c:v>
                </c:pt>
                <c:pt idx="62">
                  <c:v>3.6746765136720114</c:v>
                </c:pt>
                <c:pt idx="63">
                  <c:v>15.894067382813034</c:v>
                </c:pt>
                <c:pt idx="64">
                  <c:v>21.397424316406045</c:v>
                </c:pt>
                <c:pt idx="65">
                  <c:v>30.349237060547011</c:v>
                </c:pt>
                <c:pt idx="66">
                  <c:v>33.133447265625023</c:v>
                </c:pt>
                <c:pt idx="67">
                  <c:v>29.557458496094</c:v>
                </c:pt>
                <c:pt idx="68">
                  <c:v>19.394097900391046</c:v>
                </c:pt>
                <c:pt idx="69">
                  <c:v>11.813806152344</c:v>
                </c:pt>
                <c:pt idx="70">
                  <c:v>1.8618408203130343</c:v>
                </c:pt>
                <c:pt idx="71">
                  <c:v>-6.0231689453119657</c:v>
                </c:pt>
                <c:pt idx="72">
                  <c:v>-7.9317993164059999</c:v>
                </c:pt>
                <c:pt idx="73">
                  <c:v>-7.1147521972660002</c:v>
                </c:pt>
                <c:pt idx="74">
                  <c:v>4.1218811035160456</c:v>
                </c:pt>
                <c:pt idx="75">
                  <c:v>16.782037353516046</c:v>
                </c:pt>
                <c:pt idx="76">
                  <c:v>24.415582275391046</c:v>
                </c:pt>
                <c:pt idx="77">
                  <c:v>31.148400878906045</c:v>
                </c:pt>
                <c:pt idx="78">
                  <c:v>33.112359619141046</c:v>
                </c:pt>
                <c:pt idx="79">
                  <c:v>28.870233154297011</c:v>
                </c:pt>
                <c:pt idx="80">
                  <c:v>21.419549560547011</c:v>
                </c:pt>
                <c:pt idx="81">
                  <c:v>11.326959228516046</c:v>
                </c:pt>
                <c:pt idx="82">
                  <c:v>-0.90912475585895436</c:v>
                </c:pt>
                <c:pt idx="83">
                  <c:v>-3.9111694335939546</c:v>
                </c:pt>
                <c:pt idx="84">
                  <c:v>-7.3925537109369657</c:v>
                </c:pt>
                <c:pt idx="85">
                  <c:v>0.76949462890604536</c:v>
                </c:pt>
                <c:pt idx="86">
                  <c:v>12.657189941406045</c:v>
                </c:pt>
                <c:pt idx="87">
                  <c:v>17.648614501953034</c:v>
                </c:pt>
                <c:pt idx="88">
                  <c:v>23.837884521484</c:v>
                </c:pt>
                <c:pt idx="89">
                  <c:v>30.004846191406045</c:v>
                </c:pt>
                <c:pt idx="90">
                  <c:v>33.762689208984</c:v>
                </c:pt>
                <c:pt idx="91">
                  <c:v>27.440698242188034</c:v>
                </c:pt>
                <c:pt idx="92">
                  <c:v>18.171746826172011</c:v>
                </c:pt>
                <c:pt idx="93">
                  <c:v>12.319665527344</c:v>
                </c:pt>
                <c:pt idx="94">
                  <c:v>1.2647949218750227</c:v>
                </c:pt>
                <c:pt idx="95">
                  <c:v>-7.4945434570309999</c:v>
                </c:pt>
                <c:pt idx="96">
                  <c:v>-8.0417236328119657</c:v>
                </c:pt>
                <c:pt idx="97">
                  <c:v>-1.1847290039059999</c:v>
                </c:pt>
                <c:pt idx="98">
                  <c:v>7.6512084960940001</c:v>
                </c:pt>
                <c:pt idx="99">
                  <c:v>14.442742919922011</c:v>
                </c:pt>
                <c:pt idx="100">
                  <c:v>21.675012207031045</c:v>
                </c:pt>
                <c:pt idx="101">
                  <c:v>31.670007324219</c:v>
                </c:pt>
                <c:pt idx="102">
                  <c:v>34.571099853516046</c:v>
                </c:pt>
                <c:pt idx="103">
                  <c:v>29.827508544922011</c:v>
                </c:pt>
                <c:pt idx="104">
                  <c:v>19.541314697266046</c:v>
                </c:pt>
                <c:pt idx="105">
                  <c:v>12.569604492188034</c:v>
                </c:pt>
                <c:pt idx="106">
                  <c:v>1.0940185546880343</c:v>
                </c:pt>
                <c:pt idx="107">
                  <c:v>-7.6986450195309999</c:v>
                </c:pt>
                <c:pt idx="108">
                  <c:v>-10.125433349608954</c:v>
                </c:pt>
                <c:pt idx="109">
                  <c:v>1.1282592773440001</c:v>
                </c:pt>
                <c:pt idx="110">
                  <c:v>5.8735595703130343</c:v>
                </c:pt>
                <c:pt idx="111">
                  <c:v>15.525506591797011</c:v>
                </c:pt>
                <c:pt idx="112">
                  <c:v>23.916528320313034</c:v>
                </c:pt>
                <c:pt idx="113">
                  <c:v>29.805535888672011</c:v>
                </c:pt>
                <c:pt idx="114">
                  <c:v>34.447015380859</c:v>
                </c:pt>
                <c:pt idx="115">
                  <c:v>31.129083251953034</c:v>
                </c:pt>
                <c:pt idx="116">
                  <c:v>19.872460937500023</c:v>
                </c:pt>
                <c:pt idx="117">
                  <c:v>13.531854248047011</c:v>
                </c:pt>
                <c:pt idx="118">
                  <c:v>5.2511840820310454</c:v>
                </c:pt>
                <c:pt idx="119">
                  <c:v>-6.2940429687499773</c:v>
                </c:pt>
                <c:pt idx="120">
                  <c:v>-5.8339904785160002</c:v>
                </c:pt>
                <c:pt idx="121">
                  <c:v>-1.6370910644529886</c:v>
                </c:pt>
                <c:pt idx="122">
                  <c:v>8.6291442871089998</c:v>
                </c:pt>
                <c:pt idx="123">
                  <c:v>18.524926757813034</c:v>
                </c:pt>
                <c:pt idx="124">
                  <c:v>26.130059814453034</c:v>
                </c:pt>
                <c:pt idx="125">
                  <c:v>29.258599853516046</c:v>
                </c:pt>
                <c:pt idx="126">
                  <c:v>32.510156250000023</c:v>
                </c:pt>
                <c:pt idx="127">
                  <c:v>29.431695556641046</c:v>
                </c:pt>
                <c:pt idx="128">
                  <c:v>20.864770507813034</c:v>
                </c:pt>
                <c:pt idx="129">
                  <c:v>10.036401367188034</c:v>
                </c:pt>
                <c:pt idx="130">
                  <c:v>-0.44608154296895464</c:v>
                </c:pt>
                <c:pt idx="131">
                  <c:v>-6.4204772949219659</c:v>
                </c:pt>
                <c:pt idx="132">
                  <c:v>-10.258459472656</c:v>
                </c:pt>
                <c:pt idx="133">
                  <c:v>-2.5802062988279886</c:v>
                </c:pt>
                <c:pt idx="134">
                  <c:v>3.7323242187500227</c:v>
                </c:pt>
                <c:pt idx="135">
                  <c:v>12.664697265625023</c:v>
                </c:pt>
                <c:pt idx="136">
                  <c:v>23.386499023438034</c:v>
                </c:pt>
                <c:pt idx="137">
                  <c:v>32.690148925781045</c:v>
                </c:pt>
                <c:pt idx="138">
                  <c:v>33.593347167969</c:v>
                </c:pt>
                <c:pt idx="139">
                  <c:v>30.300622558594</c:v>
                </c:pt>
                <c:pt idx="140">
                  <c:v>19.872460937500023</c:v>
                </c:pt>
                <c:pt idx="141">
                  <c:v>11.571710205078034</c:v>
                </c:pt>
                <c:pt idx="142">
                  <c:v>1.1290222167970114</c:v>
                </c:pt>
                <c:pt idx="143">
                  <c:v>-3.1566223144529886</c:v>
                </c:pt>
              </c:numCache>
            </c:numRef>
          </c:xVal>
          <c:yVal>
            <c:numRef>
              <c:f>'Selected mode'!$L$2:$L$148</c:f>
              <c:numCache>
                <c:formatCode>General</c:formatCode>
                <c:ptCount val="147"/>
                <c:pt idx="0">
                  <c:v>-9.7930107526881773</c:v>
                </c:pt>
                <c:pt idx="1">
                  <c:v>2.4163690476190487</c:v>
                </c:pt>
                <c:pt idx="2">
                  <c:v>11.698521505376348</c:v>
                </c:pt>
                <c:pt idx="3">
                  <c:v>22.246944444444441</c:v>
                </c:pt>
                <c:pt idx="4">
                  <c:v>30.521102150537626</c:v>
                </c:pt>
                <c:pt idx="5">
                  <c:v>34.388055555555539</c:v>
                </c:pt>
                <c:pt idx="6">
                  <c:v>35.803897849462402</c:v>
                </c:pt>
                <c:pt idx="7">
                  <c:v>36.08991935483872</c:v>
                </c:pt>
                <c:pt idx="8">
                  <c:v>27.256944444444439</c:v>
                </c:pt>
                <c:pt idx="9">
                  <c:v>18.316263440860208</c:v>
                </c:pt>
                <c:pt idx="10">
                  <c:v>5.692361111111115</c:v>
                </c:pt>
                <c:pt idx="11">
                  <c:v>-6.8096774193548404</c:v>
                </c:pt>
                <c:pt idx="12">
                  <c:v>-8.273252688172045</c:v>
                </c:pt>
                <c:pt idx="13">
                  <c:v>3.5962797619047624</c:v>
                </c:pt>
                <c:pt idx="14">
                  <c:v>11.742741935483876</c:v>
                </c:pt>
                <c:pt idx="15">
                  <c:v>24.238333333333312</c:v>
                </c:pt>
                <c:pt idx="16">
                  <c:v>31.062768817204297</c:v>
                </c:pt>
                <c:pt idx="17">
                  <c:v>35.177500000000016</c:v>
                </c:pt>
                <c:pt idx="18">
                  <c:v>36.861424731182801</c:v>
                </c:pt>
                <c:pt idx="19">
                  <c:v>35.500403225806409</c:v>
                </c:pt>
                <c:pt idx="20">
                  <c:v>26.879305555555533</c:v>
                </c:pt>
                <c:pt idx="21">
                  <c:v>14.834139784946252</c:v>
                </c:pt>
                <c:pt idx="22">
                  <c:v>3.6815277777777826</c:v>
                </c:pt>
                <c:pt idx="23">
                  <c:v>-5.4969086021505413</c:v>
                </c:pt>
                <c:pt idx="24">
                  <c:v>-11.258198924731182</c:v>
                </c:pt>
                <c:pt idx="25">
                  <c:v>-7.1685344827586182</c:v>
                </c:pt>
                <c:pt idx="26">
                  <c:v>14.872580645161278</c:v>
                </c:pt>
                <c:pt idx="27">
                  <c:v>22.376666666666665</c:v>
                </c:pt>
                <c:pt idx="28">
                  <c:v>31.614247311827945</c:v>
                </c:pt>
                <c:pt idx="29">
                  <c:v>36.253611111111134</c:v>
                </c:pt>
                <c:pt idx="30">
                  <c:v>36.76572580645157</c:v>
                </c:pt>
                <c:pt idx="31">
                  <c:v>33.407123655913978</c:v>
                </c:pt>
                <c:pt idx="32">
                  <c:v>27.030277777777755</c:v>
                </c:pt>
                <c:pt idx="33">
                  <c:v>14.996908602150528</c:v>
                </c:pt>
                <c:pt idx="34">
                  <c:v>2.4319444444444396</c:v>
                </c:pt>
                <c:pt idx="35">
                  <c:v>-5.4983870967741932</c:v>
                </c:pt>
                <c:pt idx="36">
                  <c:v>-7.1951612903225852</c:v>
                </c:pt>
                <c:pt idx="37">
                  <c:v>3.2729166666666654</c:v>
                </c:pt>
                <c:pt idx="38">
                  <c:v>13.150000000000025</c:v>
                </c:pt>
                <c:pt idx="39">
                  <c:v>24.051111111111116</c:v>
                </c:pt>
                <c:pt idx="40">
                  <c:v>29.760349462365564</c:v>
                </c:pt>
                <c:pt idx="41">
                  <c:v>34.673333333333325</c:v>
                </c:pt>
                <c:pt idx="42">
                  <c:v>35.820295698924703</c:v>
                </c:pt>
                <c:pt idx="43">
                  <c:v>34.310752688171974</c:v>
                </c:pt>
                <c:pt idx="44">
                  <c:v>27.399861111111122</c:v>
                </c:pt>
                <c:pt idx="45">
                  <c:v>15.757795698924708</c:v>
                </c:pt>
                <c:pt idx="46">
                  <c:v>1.085555555555558</c:v>
                </c:pt>
                <c:pt idx="47">
                  <c:v>-6.5153225806451731</c:v>
                </c:pt>
                <c:pt idx="48">
                  <c:v>-5.7293010752688129</c:v>
                </c:pt>
                <c:pt idx="49">
                  <c:v>1.4071428571428573</c:v>
                </c:pt>
                <c:pt idx="50">
                  <c:v>12.898118279569898</c:v>
                </c:pt>
                <c:pt idx="51">
                  <c:v>20.862361111111106</c:v>
                </c:pt>
                <c:pt idx="52">
                  <c:v>28.112634408602158</c:v>
                </c:pt>
                <c:pt idx="53">
                  <c:v>34.603472222222244</c:v>
                </c:pt>
                <c:pt idx="54">
                  <c:v>36.260215053763396</c:v>
                </c:pt>
                <c:pt idx="55">
                  <c:v>35.808602150537673</c:v>
                </c:pt>
                <c:pt idx="56">
                  <c:v>26.875972222222249</c:v>
                </c:pt>
                <c:pt idx="57">
                  <c:v>16.434139784946222</c:v>
                </c:pt>
                <c:pt idx="58">
                  <c:v>2.526249999999997</c:v>
                </c:pt>
                <c:pt idx="59">
                  <c:v>-8.252419354838711</c:v>
                </c:pt>
                <c:pt idx="60">
                  <c:v>-13.3858870967742</c:v>
                </c:pt>
                <c:pt idx="61">
                  <c:v>0.64598214285714328</c:v>
                </c:pt>
                <c:pt idx="62">
                  <c:v>8.5458333333333307</c:v>
                </c:pt>
                <c:pt idx="63">
                  <c:v>23.952222222222204</c:v>
                </c:pt>
                <c:pt idx="64">
                  <c:v>29.827553763440871</c:v>
                </c:pt>
                <c:pt idx="65">
                  <c:v>35.459999999999987</c:v>
                </c:pt>
                <c:pt idx="66">
                  <c:v>36.9721774193548</c:v>
                </c:pt>
                <c:pt idx="67">
                  <c:v>35.330645161290306</c:v>
                </c:pt>
                <c:pt idx="68">
                  <c:v>27.81097222222224</c:v>
                </c:pt>
                <c:pt idx="69">
                  <c:v>16.346102150537643</c:v>
                </c:pt>
                <c:pt idx="70">
                  <c:v>4.3729166666666588</c:v>
                </c:pt>
                <c:pt idx="71">
                  <c:v>-8.2651881720430076</c:v>
                </c:pt>
                <c:pt idx="72">
                  <c:v>-10.332930107526892</c:v>
                </c:pt>
                <c:pt idx="73">
                  <c:v>-0.75373563218390771</c:v>
                </c:pt>
                <c:pt idx="74">
                  <c:v>10.933736559139781</c:v>
                </c:pt>
                <c:pt idx="75">
                  <c:v>23.25430555555554</c:v>
                </c:pt>
                <c:pt idx="76">
                  <c:v>30.67526881720427</c:v>
                </c:pt>
                <c:pt idx="77">
                  <c:v>32.559583333333329</c:v>
                </c:pt>
                <c:pt idx="78">
                  <c:v>35.802419354838683</c:v>
                </c:pt>
                <c:pt idx="79">
                  <c:v>35.291532258064507</c:v>
                </c:pt>
                <c:pt idx="80">
                  <c:v>27.262916666666651</c:v>
                </c:pt>
                <c:pt idx="81">
                  <c:v>13.573387096774184</c:v>
                </c:pt>
                <c:pt idx="82">
                  <c:v>-0.11013888888888954</c:v>
                </c:pt>
                <c:pt idx="83">
                  <c:v>-7.7404569892473161</c:v>
                </c:pt>
                <c:pt idx="84">
                  <c:v>-7.9659946236559147</c:v>
                </c:pt>
                <c:pt idx="85">
                  <c:v>1.5470238095238098</c:v>
                </c:pt>
                <c:pt idx="86">
                  <c:v>15.147715053763442</c:v>
                </c:pt>
                <c:pt idx="87">
                  <c:v>24.153611111111111</c:v>
                </c:pt>
                <c:pt idx="88">
                  <c:v>30.352284946236566</c:v>
                </c:pt>
                <c:pt idx="89">
                  <c:v>32.825833333333335</c:v>
                </c:pt>
                <c:pt idx="90">
                  <c:v>36.918817204301078</c:v>
                </c:pt>
                <c:pt idx="91">
                  <c:v>36.745026881720428</c:v>
                </c:pt>
                <c:pt idx="92">
                  <c:v>27.432916666666674</c:v>
                </c:pt>
                <c:pt idx="93">
                  <c:v>16.934677419354845</c:v>
                </c:pt>
                <c:pt idx="94">
                  <c:v>0.93388888888888988</c:v>
                </c:pt>
                <c:pt idx="95">
                  <c:v>-7.4737903225806459</c:v>
                </c:pt>
                <c:pt idx="96">
                  <c:v>-8.2701612903225836</c:v>
                </c:pt>
                <c:pt idx="97">
                  <c:v>-1.5898809523809525</c:v>
                </c:pt>
                <c:pt idx="98">
                  <c:v>10.627284946236559</c:v>
                </c:pt>
                <c:pt idx="99">
                  <c:v>21.229166666666664</c:v>
                </c:pt>
                <c:pt idx="100">
                  <c:v>26.031317204301079</c:v>
                </c:pt>
                <c:pt idx="101">
                  <c:v>31.697638888888896</c:v>
                </c:pt>
                <c:pt idx="102">
                  <c:v>35.348790322580648</c:v>
                </c:pt>
                <c:pt idx="103">
                  <c:v>33.861021505376343</c:v>
                </c:pt>
                <c:pt idx="104">
                  <c:v>26.018888888888888</c:v>
                </c:pt>
                <c:pt idx="105">
                  <c:v>15.394354838709678</c:v>
                </c:pt>
                <c:pt idx="106">
                  <c:v>1.7222222222222221</c:v>
                </c:pt>
                <c:pt idx="107">
                  <c:v>-9.3782258064516153</c:v>
                </c:pt>
                <c:pt idx="108">
                  <c:v>-6.3581989247311812</c:v>
                </c:pt>
                <c:pt idx="109">
                  <c:v>1.1578869047619056</c:v>
                </c:pt>
                <c:pt idx="110">
                  <c:v>13.082258064516129</c:v>
                </c:pt>
                <c:pt idx="111">
                  <c:v>22.919444444444448</c:v>
                </c:pt>
                <c:pt idx="112">
                  <c:v>29.736693548387095</c:v>
                </c:pt>
                <c:pt idx="113">
                  <c:v>31.774861111111118</c:v>
                </c:pt>
                <c:pt idx="114">
                  <c:v>36.941801075268813</c:v>
                </c:pt>
                <c:pt idx="115">
                  <c:v>34.365591397849457</c:v>
                </c:pt>
                <c:pt idx="116">
                  <c:v>24.654027777777785</c:v>
                </c:pt>
                <c:pt idx="117">
                  <c:v>14.985349462365589</c:v>
                </c:pt>
                <c:pt idx="118">
                  <c:v>3.6963888888888889</c:v>
                </c:pt>
                <c:pt idx="119">
                  <c:v>-6.9466397849462362</c:v>
                </c:pt>
                <c:pt idx="120">
                  <c:v>-7.7877688172043005</c:v>
                </c:pt>
                <c:pt idx="121">
                  <c:v>-1.3589080459770122</c:v>
                </c:pt>
                <c:pt idx="122">
                  <c:v>13.524731182795698</c:v>
                </c:pt>
                <c:pt idx="123">
                  <c:v>23.315138888888889</c:v>
                </c:pt>
                <c:pt idx="124">
                  <c:v>27.701881720430105</c:v>
                </c:pt>
                <c:pt idx="125">
                  <c:v>36.454166666666673</c:v>
                </c:pt>
                <c:pt idx="126">
                  <c:v>36.342741935483872</c:v>
                </c:pt>
                <c:pt idx="127">
                  <c:v>30.669354838709673</c:v>
                </c:pt>
                <c:pt idx="128">
                  <c:v>27.978750000000002</c:v>
                </c:pt>
                <c:pt idx="129">
                  <c:v>13.933736559139785</c:v>
                </c:pt>
                <c:pt idx="130">
                  <c:v>1.0022222222222219</c:v>
                </c:pt>
                <c:pt idx="131">
                  <c:v>-5.1993055555555543</c:v>
                </c:pt>
                <c:pt idx="132">
                  <c:v>-9.7301075268817225</c:v>
                </c:pt>
                <c:pt idx="133">
                  <c:v>1.9483630952380953</c:v>
                </c:pt>
                <c:pt idx="134">
                  <c:v>11.411424731182796</c:v>
                </c:pt>
                <c:pt idx="135">
                  <c:v>22.531944444444449</c:v>
                </c:pt>
                <c:pt idx="136">
                  <c:v>29.469892473118279</c:v>
                </c:pt>
                <c:pt idx="137">
                  <c:v>33.920555555555552</c:v>
                </c:pt>
                <c:pt idx="138">
                  <c:v>36.450134408602153</c:v>
                </c:pt>
                <c:pt idx="139">
                  <c:v>33.049193548387102</c:v>
                </c:pt>
                <c:pt idx="140">
                  <c:v>27.048888888888886</c:v>
                </c:pt>
                <c:pt idx="141">
                  <c:v>13.811290322580644</c:v>
                </c:pt>
                <c:pt idx="142">
                  <c:v>2.1084722222222223</c:v>
                </c:pt>
                <c:pt idx="143">
                  <c:v>-5.4241935483870982</c:v>
                </c:pt>
              </c:numCache>
            </c:numRef>
          </c:yVal>
        </c:ser>
        <c:axId val="180592000"/>
        <c:axId val="180606080"/>
      </c:scatterChart>
      <c:valAx>
        <c:axId val="180592000"/>
        <c:scaling>
          <c:orientation val="minMax"/>
        </c:scaling>
        <c:axPos val="b"/>
        <c:numFmt formatCode="General" sourceLinked="1"/>
        <c:tickLblPos val="nextTo"/>
        <c:crossAx val="180606080"/>
        <c:crosses val="autoZero"/>
        <c:crossBetween val="midCat"/>
      </c:valAx>
      <c:valAx>
        <c:axId val="180606080"/>
        <c:scaling>
          <c:orientation val="minMax"/>
        </c:scaling>
        <c:axPos val="l"/>
        <c:majorGridlines/>
        <c:numFmt formatCode="General" sourceLinked="1"/>
        <c:tickLblPos val="nextTo"/>
        <c:crossAx val="180592000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/>
    <c:plotArea>
      <c:layout/>
      <c:scatterChart>
        <c:scatterStyle val="lineMarker"/>
        <c:ser>
          <c:idx val="0"/>
          <c:order val="0"/>
          <c:tx>
            <c:strRef>
              <c:f>'T10cm correction'!$C$2</c:f>
              <c:strCache>
                <c:ptCount val="1"/>
                <c:pt idx="0">
                  <c:v>T10cm(℃)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'T10cm correction'!$B$3:$B$44</c:f>
              <c:numCache>
                <c:formatCode>General</c:formatCode>
                <c:ptCount val="42"/>
                <c:pt idx="0">
                  <c:v>-7.6584677419354898</c:v>
                </c:pt>
                <c:pt idx="1">
                  <c:v>1.5354885057471226</c:v>
                </c:pt>
                <c:pt idx="2">
                  <c:v>-5.9638440860215107</c:v>
                </c:pt>
                <c:pt idx="3">
                  <c:v>-7.2563172043010749</c:v>
                </c:pt>
                <c:pt idx="4">
                  <c:v>-1.4343750000000013</c:v>
                </c:pt>
                <c:pt idx="5">
                  <c:v>-8.3061827956989109</c:v>
                </c:pt>
                <c:pt idx="6">
                  <c:v>-9.7930107526881773</c:v>
                </c:pt>
                <c:pt idx="7">
                  <c:v>2.4163690476190487</c:v>
                </c:pt>
                <c:pt idx="8">
                  <c:v>-6.8096774193548404</c:v>
                </c:pt>
                <c:pt idx="9">
                  <c:v>-8.273252688172045</c:v>
                </c:pt>
                <c:pt idx="10">
                  <c:v>3.5962797619047624</c:v>
                </c:pt>
                <c:pt idx="11">
                  <c:v>-5.4969086021505413</c:v>
                </c:pt>
                <c:pt idx="12">
                  <c:v>-11.258198924731182</c:v>
                </c:pt>
                <c:pt idx="13">
                  <c:v>-7.1685344827586182</c:v>
                </c:pt>
                <c:pt idx="14">
                  <c:v>-5.4983870967741932</c:v>
                </c:pt>
                <c:pt idx="15">
                  <c:v>-7.1951612903225852</c:v>
                </c:pt>
                <c:pt idx="16">
                  <c:v>3.2729166666666654</c:v>
                </c:pt>
                <c:pt idx="17">
                  <c:v>-6.5153225806451731</c:v>
                </c:pt>
                <c:pt idx="18">
                  <c:v>-5.7293010752688129</c:v>
                </c:pt>
                <c:pt idx="19">
                  <c:v>1.4071428571428573</c:v>
                </c:pt>
                <c:pt idx="20">
                  <c:v>-8.252419354838711</c:v>
                </c:pt>
                <c:pt idx="21">
                  <c:v>-13.3858870967742</c:v>
                </c:pt>
                <c:pt idx="22">
                  <c:v>0.64598214285714328</c:v>
                </c:pt>
                <c:pt idx="23">
                  <c:v>-8.2651881720430076</c:v>
                </c:pt>
                <c:pt idx="24">
                  <c:v>-10.332930107526892</c:v>
                </c:pt>
                <c:pt idx="25">
                  <c:v>-0.75373563218390771</c:v>
                </c:pt>
                <c:pt idx="26">
                  <c:v>-7.7404569892473161</c:v>
                </c:pt>
                <c:pt idx="27">
                  <c:v>-7.9659946236559147</c:v>
                </c:pt>
                <c:pt idx="28">
                  <c:v>1.5470238095238098</c:v>
                </c:pt>
                <c:pt idx="29">
                  <c:v>-7.4737903225806459</c:v>
                </c:pt>
                <c:pt idx="30">
                  <c:v>-8.2701612903225836</c:v>
                </c:pt>
                <c:pt idx="31">
                  <c:v>-1.5898809523809525</c:v>
                </c:pt>
                <c:pt idx="32">
                  <c:v>-9.3782258064516153</c:v>
                </c:pt>
                <c:pt idx="33">
                  <c:v>-6.3581989247311812</c:v>
                </c:pt>
                <c:pt idx="34">
                  <c:v>1.1578869047619056</c:v>
                </c:pt>
                <c:pt idx="35">
                  <c:v>-6.9466397849462362</c:v>
                </c:pt>
                <c:pt idx="36">
                  <c:v>-7.7877688172043005</c:v>
                </c:pt>
                <c:pt idx="37">
                  <c:v>-1.3589080459770122</c:v>
                </c:pt>
                <c:pt idx="38">
                  <c:v>-5.1993055555555543</c:v>
                </c:pt>
                <c:pt idx="39">
                  <c:v>-9.7301075268817225</c:v>
                </c:pt>
                <c:pt idx="40">
                  <c:v>1.9483630952380953</c:v>
                </c:pt>
                <c:pt idx="41">
                  <c:v>-5.4241935483870982</c:v>
                </c:pt>
              </c:numCache>
            </c:numRef>
          </c:xVal>
          <c:yVal>
            <c:numRef>
              <c:f>'T10cm correction'!$C$3:$C$44</c:f>
              <c:numCache>
                <c:formatCode>General</c:formatCode>
                <c:ptCount val="42"/>
                <c:pt idx="0">
                  <c:v>-6.2075268817204234</c:v>
                </c:pt>
                <c:pt idx="1">
                  <c:v>1.0130747126436783</c:v>
                </c:pt>
                <c:pt idx="2">
                  <c:v>-3.4802419354838738</c:v>
                </c:pt>
                <c:pt idx="3">
                  <c:v>-5.6130376344086113</c:v>
                </c:pt>
                <c:pt idx="4">
                  <c:v>-1.2977678571428544</c:v>
                </c:pt>
                <c:pt idx="5">
                  <c:v>-5.5029569892473038</c:v>
                </c:pt>
                <c:pt idx="6">
                  <c:v>-7.6638440860215207</c:v>
                </c:pt>
                <c:pt idx="7">
                  <c:v>1.7616071428571427</c:v>
                </c:pt>
                <c:pt idx="8">
                  <c:v>-4.4721774193548418</c:v>
                </c:pt>
                <c:pt idx="9">
                  <c:v>-6.7168010752688154</c:v>
                </c:pt>
                <c:pt idx="10">
                  <c:v>3.0266369047619044</c:v>
                </c:pt>
                <c:pt idx="11">
                  <c:v>-3.5147849462365532</c:v>
                </c:pt>
                <c:pt idx="12">
                  <c:v>-8.7280913978494663</c:v>
                </c:pt>
                <c:pt idx="13">
                  <c:v>-6.5775862068965507</c:v>
                </c:pt>
                <c:pt idx="14">
                  <c:v>-2.8032258064516129</c:v>
                </c:pt>
                <c:pt idx="15">
                  <c:v>-5.4559139784946247</c:v>
                </c:pt>
                <c:pt idx="16">
                  <c:v>3.2418154761904776</c:v>
                </c:pt>
                <c:pt idx="17">
                  <c:v>-4.2428763440860191</c:v>
                </c:pt>
                <c:pt idx="18">
                  <c:v>-4.1060483870967746</c:v>
                </c:pt>
                <c:pt idx="19">
                  <c:v>1.3748511904761909</c:v>
                </c:pt>
                <c:pt idx="20">
                  <c:v>-5.4893817204301101</c:v>
                </c:pt>
                <c:pt idx="21">
                  <c:v>-10.856048387096779</c:v>
                </c:pt>
                <c:pt idx="22">
                  <c:v>0.66264880952381022</c:v>
                </c:pt>
                <c:pt idx="23">
                  <c:v>-4.9154569892473114</c:v>
                </c:pt>
                <c:pt idx="24">
                  <c:v>-8.347580645161301</c:v>
                </c:pt>
                <c:pt idx="25">
                  <c:v>-0.63103448275861851</c:v>
                </c:pt>
                <c:pt idx="26">
                  <c:v>-5.4697580645161334</c:v>
                </c:pt>
                <c:pt idx="27">
                  <c:v>-6.8700268817204311</c:v>
                </c:pt>
                <c:pt idx="28">
                  <c:v>1.3979166666666669</c:v>
                </c:pt>
                <c:pt idx="29">
                  <c:v>-5.1532258064516121</c:v>
                </c:pt>
                <c:pt idx="30">
                  <c:v>-7.9399193548387093</c:v>
                </c:pt>
                <c:pt idx="31">
                  <c:v>-1.7486607142857142</c:v>
                </c:pt>
                <c:pt idx="32">
                  <c:v>-7.131048387096774</c:v>
                </c:pt>
                <c:pt idx="33">
                  <c:v>-5.5131720430107523</c:v>
                </c:pt>
                <c:pt idx="34">
                  <c:v>0.68645833333333306</c:v>
                </c:pt>
                <c:pt idx="35">
                  <c:v>-4.1623655913978492</c:v>
                </c:pt>
                <c:pt idx="36">
                  <c:v>-6.0420698924731182</c:v>
                </c:pt>
                <c:pt idx="37">
                  <c:v>-1.1397988505747123</c:v>
                </c:pt>
                <c:pt idx="38">
                  <c:v>-3.3227777777777781</c:v>
                </c:pt>
                <c:pt idx="39">
                  <c:v>-7.9063172043010743</c:v>
                </c:pt>
                <c:pt idx="40">
                  <c:v>1.8273809523809523</c:v>
                </c:pt>
                <c:pt idx="41">
                  <c:v>-3.4149193548387107</c:v>
                </c:pt>
              </c:numCache>
            </c:numRef>
          </c:yVal>
        </c:ser>
        <c:axId val="191588992"/>
        <c:axId val="191598976"/>
      </c:scatterChart>
      <c:valAx>
        <c:axId val="191588992"/>
        <c:scaling>
          <c:orientation val="minMax"/>
        </c:scaling>
        <c:axPos val="b"/>
        <c:numFmt formatCode="General" sourceLinked="1"/>
        <c:tickLblPos val="nextTo"/>
        <c:crossAx val="191598976"/>
        <c:crosses val="autoZero"/>
        <c:crossBetween val="midCat"/>
      </c:valAx>
      <c:valAx>
        <c:axId val="191598976"/>
        <c:scaling>
          <c:orientation val="minMax"/>
        </c:scaling>
        <c:axPos val="l"/>
        <c:majorGridlines/>
        <c:numFmt formatCode="General" sourceLinked="1"/>
        <c:tickLblPos val="nextTo"/>
        <c:crossAx val="191588992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/>
    <c:plotArea>
      <c:layout/>
      <c:scatterChart>
        <c:scatterStyle val="lineMarker"/>
        <c:ser>
          <c:idx val="0"/>
          <c:order val="0"/>
          <c:tx>
            <c:strRef>
              <c:f>'T10cm correction'!$F$2</c:f>
              <c:strCache>
                <c:ptCount val="1"/>
                <c:pt idx="0">
                  <c:v>T10cm(℃)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'T10cm correction'!$E$3:$E$44</c:f>
              <c:numCache>
                <c:formatCode>General</c:formatCode>
                <c:ptCount val="42"/>
                <c:pt idx="0">
                  <c:v>13.255241935483856</c:v>
                </c:pt>
                <c:pt idx="1">
                  <c:v>24.372638888888886</c:v>
                </c:pt>
                <c:pt idx="2">
                  <c:v>27.88387096774192</c:v>
                </c:pt>
                <c:pt idx="3">
                  <c:v>13.467607526881711</c:v>
                </c:pt>
                <c:pt idx="4">
                  <c:v>21.834583333333313</c:v>
                </c:pt>
                <c:pt idx="5">
                  <c:v>27.745161290322567</c:v>
                </c:pt>
                <c:pt idx="6">
                  <c:v>11.698521505376348</c:v>
                </c:pt>
                <c:pt idx="7">
                  <c:v>22.246944444444441</c:v>
                </c:pt>
                <c:pt idx="8">
                  <c:v>30.521102150537626</c:v>
                </c:pt>
                <c:pt idx="9">
                  <c:v>11.742741935483876</c:v>
                </c:pt>
                <c:pt idx="10">
                  <c:v>24.238333333333312</c:v>
                </c:pt>
                <c:pt idx="11">
                  <c:v>31.062768817204297</c:v>
                </c:pt>
                <c:pt idx="12">
                  <c:v>14.872580645161278</c:v>
                </c:pt>
                <c:pt idx="13">
                  <c:v>22.376666666666665</c:v>
                </c:pt>
                <c:pt idx="14">
                  <c:v>31.614247311827945</c:v>
                </c:pt>
                <c:pt idx="15">
                  <c:v>13.150000000000025</c:v>
                </c:pt>
                <c:pt idx="16">
                  <c:v>24.051111111111116</c:v>
                </c:pt>
                <c:pt idx="17">
                  <c:v>29.760349462365564</c:v>
                </c:pt>
                <c:pt idx="18">
                  <c:v>12.898118279569898</c:v>
                </c:pt>
                <c:pt idx="19">
                  <c:v>20.862361111111106</c:v>
                </c:pt>
                <c:pt idx="20">
                  <c:v>28.112634408602158</c:v>
                </c:pt>
                <c:pt idx="21">
                  <c:v>8.5458333333333307</c:v>
                </c:pt>
                <c:pt idx="22">
                  <c:v>23.952222222222204</c:v>
                </c:pt>
                <c:pt idx="23">
                  <c:v>29.827553763440871</c:v>
                </c:pt>
                <c:pt idx="24">
                  <c:v>10.933736559139781</c:v>
                </c:pt>
                <c:pt idx="25">
                  <c:v>23.25430555555554</c:v>
                </c:pt>
                <c:pt idx="26">
                  <c:v>30.67526881720427</c:v>
                </c:pt>
                <c:pt idx="27">
                  <c:v>15.147715053763442</c:v>
                </c:pt>
                <c:pt idx="28">
                  <c:v>24.153611111111111</c:v>
                </c:pt>
                <c:pt idx="29">
                  <c:v>30.352284946236566</c:v>
                </c:pt>
                <c:pt idx="30">
                  <c:v>10.627284946236559</c:v>
                </c:pt>
                <c:pt idx="31">
                  <c:v>21.229166666666664</c:v>
                </c:pt>
                <c:pt idx="32">
                  <c:v>26.031317204301079</c:v>
                </c:pt>
                <c:pt idx="33">
                  <c:v>13.082258064516129</c:v>
                </c:pt>
                <c:pt idx="34">
                  <c:v>22.919444444444448</c:v>
                </c:pt>
                <c:pt idx="35">
                  <c:v>29.736693548387095</c:v>
                </c:pt>
                <c:pt idx="36">
                  <c:v>13.524731182795698</c:v>
                </c:pt>
                <c:pt idx="37">
                  <c:v>23.315138888888889</c:v>
                </c:pt>
                <c:pt idx="38">
                  <c:v>27.701881720430105</c:v>
                </c:pt>
                <c:pt idx="39">
                  <c:v>11.411424731182796</c:v>
                </c:pt>
                <c:pt idx="40">
                  <c:v>22.531944444444449</c:v>
                </c:pt>
                <c:pt idx="41">
                  <c:v>29.469892473118279</c:v>
                </c:pt>
              </c:numCache>
            </c:numRef>
          </c:xVal>
          <c:yVal>
            <c:numRef>
              <c:f>'T10cm correction'!$F$3:$F$44</c:f>
              <c:numCache>
                <c:formatCode>General</c:formatCode>
                <c:ptCount val="42"/>
                <c:pt idx="0">
                  <c:v>12.087634408602147</c:v>
                </c:pt>
                <c:pt idx="1">
                  <c:v>21.746666666666652</c:v>
                </c:pt>
                <c:pt idx="2">
                  <c:v>26.178091397849443</c:v>
                </c:pt>
                <c:pt idx="3">
                  <c:v>11.78198924731184</c:v>
                </c:pt>
                <c:pt idx="4">
                  <c:v>19.276249999999976</c:v>
                </c:pt>
                <c:pt idx="5">
                  <c:v>25.164516129032247</c:v>
                </c:pt>
                <c:pt idx="6">
                  <c:v>10.077284946236567</c:v>
                </c:pt>
                <c:pt idx="7">
                  <c:v>19.577500000000004</c:v>
                </c:pt>
                <c:pt idx="8">
                  <c:v>27.559946236559131</c:v>
                </c:pt>
                <c:pt idx="9">
                  <c:v>10.899462365591397</c:v>
                </c:pt>
                <c:pt idx="10">
                  <c:v>22.019861111111105</c:v>
                </c:pt>
                <c:pt idx="11">
                  <c:v>28.836021505376372</c:v>
                </c:pt>
                <c:pt idx="12">
                  <c:v>12.881586021505376</c:v>
                </c:pt>
                <c:pt idx="13">
                  <c:v>19.877638888888875</c:v>
                </c:pt>
                <c:pt idx="14">
                  <c:v>29.228897849462363</c:v>
                </c:pt>
                <c:pt idx="15">
                  <c:v>11.857930107526888</c:v>
                </c:pt>
                <c:pt idx="16">
                  <c:v>22.082083333333323</c:v>
                </c:pt>
                <c:pt idx="17">
                  <c:v>27.322715053763464</c:v>
                </c:pt>
                <c:pt idx="18">
                  <c:v>12.17271505376344</c:v>
                </c:pt>
                <c:pt idx="19">
                  <c:v>19.271527777777781</c:v>
                </c:pt>
                <c:pt idx="20">
                  <c:v>26.415591397849472</c:v>
                </c:pt>
                <c:pt idx="21">
                  <c:v>7.7892473118279639</c:v>
                </c:pt>
                <c:pt idx="22">
                  <c:v>21.489027777777782</c:v>
                </c:pt>
                <c:pt idx="23">
                  <c:v>27.595967741935507</c:v>
                </c:pt>
                <c:pt idx="24">
                  <c:v>9.7470430107526802</c:v>
                </c:pt>
                <c:pt idx="25">
                  <c:v>21.07722222222224</c:v>
                </c:pt>
                <c:pt idx="26">
                  <c:v>28.161962365591375</c:v>
                </c:pt>
                <c:pt idx="27">
                  <c:v>13.454166666666666</c:v>
                </c:pt>
                <c:pt idx="28">
                  <c:v>22.139861111111109</c:v>
                </c:pt>
                <c:pt idx="29">
                  <c:v>28.293145161290319</c:v>
                </c:pt>
                <c:pt idx="30">
                  <c:v>9.2989247311827956</c:v>
                </c:pt>
                <c:pt idx="31">
                  <c:v>19.804583333333337</c:v>
                </c:pt>
                <c:pt idx="32">
                  <c:v>25.769489247311824</c:v>
                </c:pt>
                <c:pt idx="33">
                  <c:v>11.281854838709675</c:v>
                </c:pt>
                <c:pt idx="34">
                  <c:v>21.02555555555556</c:v>
                </c:pt>
                <c:pt idx="35">
                  <c:v>27.752150537634417</c:v>
                </c:pt>
                <c:pt idx="36">
                  <c:v>12.114919354838708</c:v>
                </c:pt>
                <c:pt idx="37">
                  <c:v>21.906527777777775</c:v>
                </c:pt>
                <c:pt idx="38">
                  <c:v>26.536693548387095</c:v>
                </c:pt>
                <c:pt idx="39">
                  <c:v>10.071774193548388</c:v>
                </c:pt>
                <c:pt idx="40">
                  <c:v>20.78305555555556</c:v>
                </c:pt>
                <c:pt idx="41">
                  <c:v>28.219758064516135</c:v>
                </c:pt>
              </c:numCache>
            </c:numRef>
          </c:yVal>
        </c:ser>
        <c:axId val="191641088"/>
        <c:axId val="191642624"/>
      </c:scatterChart>
      <c:valAx>
        <c:axId val="191641088"/>
        <c:scaling>
          <c:orientation val="minMax"/>
        </c:scaling>
        <c:axPos val="b"/>
        <c:numFmt formatCode="General" sourceLinked="1"/>
        <c:tickLblPos val="nextTo"/>
        <c:crossAx val="191642624"/>
        <c:crosses val="autoZero"/>
        <c:crossBetween val="midCat"/>
      </c:valAx>
      <c:valAx>
        <c:axId val="191642624"/>
        <c:scaling>
          <c:orientation val="minMax"/>
        </c:scaling>
        <c:axPos val="l"/>
        <c:majorGridlines/>
        <c:numFmt formatCode="General" sourceLinked="1"/>
        <c:tickLblPos val="nextTo"/>
        <c:crossAx val="19164108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/>
    <c:plotArea>
      <c:layout/>
      <c:scatterChart>
        <c:scatterStyle val="lineMarker"/>
        <c:ser>
          <c:idx val="0"/>
          <c:order val="0"/>
          <c:tx>
            <c:strRef>
              <c:f>'T10cm correction'!$I$2</c:f>
              <c:strCache>
                <c:ptCount val="1"/>
                <c:pt idx="0">
                  <c:v>T10cm(℃)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'T10cm correction'!$H$3:$H$44</c:f>
              <c:numCache>
                <c:formatCode>General</c:formatCode>
                <c:ptCount val="42"/>
                <c:pt idx="0">
                  <c:v>32.889444444444429</c:v>
                </c:pt>
                <c:pt idx="1">
                  <c:v>34.68669354838709</c:v>
                </c:pt>
                <c:pt idx="2">
                  <c:v>33.424865591397797</c:v>
                </c:pt>
                <c:pt idx="3">
                  <c:v>34.589305555555526</c:v>
                </c:pt>
                <c:pt idx="4">
                  <c:v>35.617204301075262</c:v>
                </c:pt>
                <c:pt idx="5">
                  <c:v>31.761155913978488</c:v>
                </c:pt>
                <c:pt idx="6">
                  <c:v>34.388055555555539</c:v>
                </c:pt>
                <c:pt idx="7">
                  <c:v>35.803897849462402</c:v>
                </c:pt>
                <c:pt idx="8">
                  <c:v>36.08991935483872</c:v>
                </c:pt>
                <c:pt idx="9">
                  <c:v>35.177500000000016</c:v>
                </c:pt>
                <c:pt idx="10">
                  <c:v>36.861424731182801</c:v>
                </c:pt>
                <c:pt idx="11">
                  <c:v>35.500403225806409</c:v>
                </c:pt>
                <c:pt idx="12">
                  <c:v>36.253611111111134</c:v>
                </c:pt>
                <c:pt idx="13">
                  <c:v>36.76572580645157</c:v>
                </c:pt>
                <c:pt idx="14">
                  <c:v>33.407123655913978</c:v>
                </c:pt>
                <c:pt idx="15">
                  <c:v>34.673333333333325</c:v>
                </c:pt>
                <c:pt idx="16">
                  <c:v>35.820295698924703</c:v>
                </c:pt>
                <c:pt idx="17">
                  <c:v>34.310752688171974</c:v>
                </c:pt>
                <c:pt idx="18">
                  <c:v>34.603472222222244</c:v>
                </c:pt>
                <c:pt idx="19">
                  <c:v>36.260215053763396</c:v>
                </c:pt>
                <c:pt idx="20">
                  <c:v>35.808602150537673</c:v>
                </c:pt>
                <c:pt idx="21">
                  <c:v>35.459999999999987</c:v>
                </c:pt>
                <c:pt idx="22">
                  <c:v>36.9721774193548</c:v>
                </c:pt>
                <c:pt idx="23">
                  <c:v>35.330645161290306</c:v>
                </c:pt>
                <c:pt idx="24">
                  <c:v>32.559583333333329</c:v>
                </c:pt>
                <c:pt idx="25">
                  <c:v>35.802419354838683</c:v>
                </c:pt>
                <c:pt idx="26">
                  <c:v>35.291532258064507</c:v>
                </c:pt>
                <c:pt idx="27">
                  <c:v>32.825833333333335</c:v>
                </c:pt>
                <c:pt idx="28">
                  <c:v>36.918817204301078</c:v>
                </c:pt>
                <c:pt idx="29">
                  <c:v>36.745026881720428</c:v>
                </c:pt>
                <c:pt idx="30">
                  <c:v>31.697638888888896</c:v>
                </c:pt>
                <c:pt idx="31">
                  <c:v>35.348790322580648</c:v>
                </c:pt>
                <c:pt idx="32">
                  <c:v>33.861021505376343</c:v>
                </c:pt>
                <c:pt idx="33">
                  <c:v>31.774861111111118</c:v>
                </c:pt>
                <c:pt idx="34">
                  <c:v>36.941801075268813</c:v>
                </c:pt>
                <c:pt idx="35">
                  <c:v>34.365591397849457</c:v>
                </c:pt>
                <c:pt idx="36">
                  <c:v>36.454166666666673</c:v>
                </c:pt>
                <c:pt idx="37">
                  <c:v>36.342741935483872</c:v>
                </c:pt>
                <c:pt idx="38">
                  <c:v>30.669354838709673</c:v>
                </c:pt>
                <c:pt idx="39">
                  <c:v>33.920555555555552</c:v>
                </c:pt>
                <c:pt idx="40">
                  <c:v>36.450134408602153</c:v>
                </c:pt>
                <c:pt idx="41">
                  <c:v>33.049193548387102</c:v>
                </c:pt>
              </c:numCache>
            </c:numRef>
          </c:xVal>
          <c:yVal>
            <c:numRef>
              <c:f>'T10cm correction'!$I$3:$I$44</c:f>
              <c:numCache>
                <c:formatCode>General</c:formatCode>
                <c:ptCount val="42"/>
                <c:pt idx="0">
                  <c:v>31.247083333333336</c:v>
                </c:pt>
                <c:pt idx="1">
                  <c:v>32.747311827956963</c:v>
                </c:pt>
                <c:pt idx="2">
                  <c:v>31.96733870967741</c:v>
                </c:pt>
                <c:pt idx="3">
                  <c:v>31.62791666666666</c:v>
                </c:pt>
                <c:pt idx="4">
                  <c:v>32.71155913978496</c:v>
                </c:pt>
                <c:pt idx="5">
                  <c:v>30.14852150537633</c:v>
                </c:pt>
                <c:pt idx="6">
                  <c:v>31.614444444444402</c:v>
                </c:pt>
                <c:pt idx="7">
                  <c:v>32.967204301075263</c:v>
                </c:pt>
                <c:pt idx="8">
                  <c:v>34.292876344086025</c:v>
                </c:pt>
                <c:pt idx="9">
                  <c:v>32.399027777777739</c:v>
                </c:pt>
                <c:pt idx="10">
                  <c:v>34.634677419354816</c:v>
                </c:pt>
                <c:pt idx="11">
                  <c:v>33.914516129032229</c:v>
                </c:pt>
                <c:pt idx="12">
                  <c:v>33.433333333333309</c:v>
                </c:pt>
                <c:pt idx="13">
                  <c:v>34.351075268817198</c:v>
                </c:pt>
                <c:pt idx="14">
                  <c:v>32.269354838709695</c:v>
                </c:pt>
                <c:pt idx="15">
                  <c:v>32.274861111111086</c:v>
                </c:pt>
                <c:pt idx="16">
                  <c:v>33.85577956989242</c:v>
                </c:pt>
                <c:pt idx="17">
                  <c:v>33.134677419354844</c:v>
                </c:pt>
                <c:pt idx="18">
                  <c:v>32.107916666666632</c:v>
                </c:pt>
                <c:pt idx="19">
                  <c:v>33.986827956989245</c:v>
                </c:pt>
                <c:pt idx="20">
                  <c:v>34.334946236559141</c:v>
                </c:pt>
                <c:pt idx="21">
                  <c:v>32.103055555555557</c:v>
                </c:pt>
                <c:pt idx="22">
                  <c:v>34.506989247311772</c:v>
                </c:pt>
                <c:pt idx="23">
                  <c:v>33.446370967741949</c:v>
                </c:pt>
                <c:pt idx="24">
                  <c:v>30.442916666666672</c:v>
                </c:pt>
                <c:pt idx="25">
                  <c:v>32.954973118279554</c:v>
                </c:pt>
                <c:pt idx="26">
                  <c:v>33.748790322580646</c:v>
                </c:pt>
                <c:pt idx="27">
                  <c:v>30.651111111111124</c:v>
                </c:pt>
                <c:pt idx="28">
                  <c:v>34.288575268817198</c:v>
                </c:pt>
                <c:pt idx="29">
                  <c:v>35.235215053763433</c:v>
                </c:pt>
                <c:pt idx="30">
                  <c:v>30.360277777777785</c:v>
                </c:pt>
                <c:pt idx="31">
                  <c:v>32.743951612903224</c:v>
                </c:pt>
                <c:pt idx="32">
                  <c:v>32.590053763440864</c:v>
                </c:pt>
                <c:pt idx="33">
                  <c:v>29.888750000000002</c:v>
                </c:pt>
                <c:pt idx="34">
                  <c:v>34.403225806451623</c:v>
                </c:pt>
                <c:pt idx="35">
                  <c:v>33.40793010752688</c:v>
                </c:pt>
                <c:pt idx="36">
                  <c:v>34.289027777777783</c:v>
                </c:pt>
                <c:pt idx="37">
                  <c:v>34.996774193548397</c:v>
                </c:pt>
                <c:pt idx="38">
                  <c:v>30.305376344086021</c:v>
                </c:pt>
                <c:pt idx="39">
                  <c:v>32.211666666666659</c:v>
                </c:pt>
                <c:pt idx="40">
                  <c:v>34.663440860215054</c:v>
                </c:pt>
                <c:pt idx="41">
                  <c:v>31.425000000000001</c:v>
                </c:pt>
              </c:numCache>
            </c:numRef>
          </c:yVal>
        </c:ser>
        <c:axId val="191668608"/>
        <c:axId val="191670144"/>
      </c:scatterChart>
      <c:valAx>
        <c:axId val="191668608"/>
        <c:scaling>
          <c:orientation val="minMax"/>
        </c:scaling>
        <c:axPos val="b"/>
        <c:numFmt formatCode="General" sourceLinked="1"/>
        <c:tickLblPos val="nextTo"/>
        <c:crossAx val="191670144"/>
        <c:crosses val="autoZero"/>
        <c:crossBetween val="midCat"/>
      </c:valAx>
      <c:valAx>
        <c:axId val="191670144"/>
        <c:scaling>
          <c:orientation val="minMax"/>
        </c:scaling>
        <c:axPos val="l"/>
        <c:majorGridlines/>
        <c:numFmt formatCode="General" sourceLinked="1"/>
        <c:tickLblPos val="nextTo"/>
        <c:crossAx val="19166860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/>
    <c:plotArea>
      <c:layout/>
      <c:scatterChart>
        <c:scatterStyle val="lineMarker"/>
        <c:ser>
          <c:idx val="0"/>
          <c:order val="0"/>
          <c:tx>
            <c:strRef>
              <c:f>'T10cm correction'!$L$2</c:f>
              <c:strCache>
                <c:ptCount val="1"/>
                <c:pt idx="0">
                  <c:v>T10cm(℃)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'T10cm correction'!$K$3:$K$44</c:f>
              <c:numCache>
                <c:formatCode>General</c:formatCode>
                <c:ptCount val="42"/>
                <c:pt idx="0">
                  <c:v>26.528194444444399</c:v>
                </c:pt>
                <c:pt idx="1">
                  <c:v>14.028360215053779</c:v>
                </c:pt>
                <c:pt idx="2">
                  <c:v>3.8336111111111122</c:v>
                </c:pt>
                <c:pt idx="3">
                  <c:v>27.460416666666621</c:v>
                </c:pt>
                <c:pt idx="4">
                  <c:v>15.013037634408615</c:v>
                </c:pt>
                <c:pt idx="5">
                  <c:v>2.361388888888893</c:v>
                </c:pt>
                <c:pt idx="6">
                  <c:v>27.256944444444439</c:v>
                </c:pt>
                <c:pt idx="7">
                  <c:v>18.316263440860208</c:v>
                </c:pt>
                <c:pt idx="8">
                  <c:v>5.692361111111115</c:v>
                </c:pt>
                <c:pt idx="9">
                  <c:v>26.879305555555533</c:v>
                </c:pt>
                <c:pt idx="10">
                  <c:v>14.834139784946252</c:v>
                </c:pt>
                <c:pt idx="11">
                  <c:v>3.6815277777777826</c:v>
                </c:pt>
                <c:pt idx="12">
                  <c:v>27.030277777777755</c:v>
                </c:pt>
                <c:pt idx="13">
                  <c:v>14.996908602150528</c:v>
                </c:pt>
                <c:pt idx="14">
                  <c:v>2.4319444444444396</c:v>
                </c:pt>
                <c:pt idx="15">
                  <c:v>27.399861111111122</c:v>
                </c:pt>
                <c:pt idx="16">
                  <c:v>15.757795698924708</c:v>
                </c:pt>
                <c:pt idx="17">
                  <c:v>1.085555555555558</c:v>
                </c:pt>
                <c:pt idx="18">
                  <c:v>26.875972222222249</c:v>
                </c:pt>
                <c:pt idx="19">
                  <c:v>16.434139784946222</c:v>
                </c:pt>
                <c:pt idx="20">
                  <c:v>2.526249999999997</c:v>
                </c:pt>
                <c:pt idx="21">
                  <c:v>27.81097222222224</c:v>
                </c:pt>
                <c:pt idx="22">
                  <c:v>16.346102150537643</c:v>
                </c:pt>
                <c:pt idx="23">
                  <c:v>4.3729166666666588</c:v>
                </c:pt>
                <c:pt idx="24">
                  <c:v>27.262916666666651</c:v>
                </c:pt>
                <c:pt idx="25">
                  <c:v>13.573387096774184</c:v>
                </c:pt>
                <c:pt idx="26">
                  <c:v>-0.11013888888888954</c:v>
                </c:pt>
                <c:pt idx="27">
                  <c:v>27.432916666666674</c:v>
                </c:pt>
                <c:pt idx="28">
                  <c:v>16.934677419354845</c:v>
                </c:pt>
                <c:pt idx="29">
                  <c:v>0.93388888888888988</c:v>
                </c:pt>
                <c:pt idx="30">
                  <c:v>26.018888888888888</c:v>
                </c:pt>
                <c:pt idx="31">
                  <c:v>15.394354838709678</c:v>
                </c:pt>
                <c:pt idx="32">
                  <c:v>1.7222222222222221</c:v>
                </c:pt>
                <c:pt idx="33">
                  <c:v>24.654027777777785</c:v>
                </c:pt>
                <c:pt idx="34">
                  <c:v>14.985349462365589</c:v>
                </c:pt>
                <c:pt idx="35">
                  <c:v>3.6963888888888889</c:v>
                </c:pt>
                <c:pt idx="36">
                  <c:v>27.978750000000002</c:v>
                </c:pt>
                <c:pt idx="37">
                  <c:v>13.933736559139785</c:v>
                </c:pt>
                <c:pt idx="38">
                  <c:v>1.0022222222222219</c:v>
                </c:pt>
                <c:pt idx="39">
                  <c:v>27.048888888888886</c:v>
                </c:pt>
                <c:pt idx="40">
                  <c:v>13.811290322580644</c:v>
                </c:pt>
                <c:pt idx="41">
                  <c:v>2.1084722222222223</c:v>
                </c:pt>
              </c:numCache>
            </c:numRef>
          </c:xVal>
          <c:yVal>
            <c:numRef>
              <c:f>'T10cm correction'!$L$3:$L$44</c:f>
              <c:numCache>
                <c:formatCode>General</c:formatCode>
                <c:ptCount val="42"/>
                <c:pt idx="0">
                  <c:v>26.089444444444407</c:v>
                </c:pt>
                <c:pt idx="1">
                  <c:v>14.737903225806447</c:v>
                </c:pt>
                <c:pt idx="2">
                  <c:v>5.4466666666666708</c:v>
                </c:pt>
                <c:pt idx="3">
                  <c:v>27.036388888888901</c:v>
                </c:pt>
                <c:pt idx="4">
                  <c:v>16.00981182795698</c:v>
                </c:pt>
                <c:pt idx="5">
                  <c:v>4.75277777777778</c:v>
                </c:pt>
                <c:pt idx="6">
                  <c:v>26.840972222222263</c:v>
                </c:pt>
                <c:pt idx="7">
                  <c:v>18.741666666666642</c:v>
                </c:pt>
                <c:pt idx="8">
                  <c:v>7.4772222222222329</c:v>
                </c:pt>
                <c:pt idx="9">
                  <c:v>26.309583333333315</c:v>
                </c:pt>
                <c:pt idx="10">
                  <c:v>15.507392473118282</c:v>
                </c:pt>
                <c:pt idx="11">
                  <c:v>5.1315277777777801</c:v>
                </c:pt>
                <c:pt idx="12">
                  <c:v>26.783750000000005</c:v>
                </c:pt>
                <c:pt idx="13">
                  <c:v>16.689919354838722</c:v>
                </c:pt>
                <c:pt idx="14">
                  <c:v>4.7034722222222181</c:v>
                </c:pt>
                <c:pt idx="15">
                  <c:v>27.168055555555554</c:v>
                </c:pt>
                <c:pt idx="16">
                  <c:v>17.081720430107534</c:v>
                </c:pt>
                <c:pt idx="17">
                  <c:v>3.1912500000000046</c:v>
                </c:pt>
                <c:pt idx="18">
                  <c:v>26.731111111111087</c:v>
                </c:pt>
                <c:pt idx="19">
                  <c:v>17.382123655913968</c:v>
                </c:pt>
                <c:pt idx="20">
                  <c:v>4.7927777777777845</c:v>
                </c:pt>
                <c:pt idx="21">
                  <c:v>27.349305555555524</c:v>
                </c:pt>
                <c:pt idx="22">
                  <c:v>17.485752688172045</c:v>
                </c:pt>
                <c:pt idx="23">
                  <c:v>6.831111111111114</c:v>
                </c:pt>
                <c:pt idx="24">
                  <c:v>27.165972222222237</c:v>
                </c:pt>
                <c:pt idx="25">
                  <c:v>14.81545698924732</c:v>
                </c:pt>
                <c:pt idx="26">
                  <c:v>2.2995833333333389</c:v>
                </c:pt>
                <c:pt idx="27">
                  <c:v>27.416805555555559</c:v>
                </c:pt>
                <c:pt idx="28">
                  <c:v>17.848790322580644</c:v>
                </c:pt>
                <c:pt idx="29">
                  <c:v>3.2122222222222225</c:v>
                </c:pt>
                <c:pt idx="30">
                  <c:v>25.879861111111108</c:v>
                </c:pt>
                <c:pt idx="31">
                  <c:v>16.239112903225802</c:v>
                </c:pt>
                <c:pt idx="32">
                  <c:v>3.6102777777777786</c:v>
                </c:pt>
                <c:pt idx="33">
                  <c:v>24.697638888888893</c:v>
                </c:pt>
                <c:pt idx="34">
                  <c:v>15.788844086021507</c:v>
                </c:pt>
                <c:pt idx="35">
                  <c:v>5.78</c:v>
                </c:pt>
                <c:pt idx="36">
                  <c:v>27.595694444444444</c:v>
                </c:pt>
                <c:pt idx="37">
                  <c:v>15.338172043010754</c:v>
                </c:pt>
                <c:pt idx="38">
                  <c:v>3.2533333333333334</c:v>
                </c:pt>
                <c:pt idx="39">
                  <c:v>26.072222222222216</c:v>
                </c:pt>
                <c:pt idx="40">
                  <c:v>14.639381720430109</c:v>
                </c:pt>
                <c:pt idx="41">
                  <c:v>4.222500000000001</c:v>
                </c:pt>
              </c:numCache>
            </c:numRef>
          </c:yVal>
        </c:ser>
        <c:axId val="191691776"/>
        <c:axId val="188883712"/>
      </c:scatterChart>
      <c:valAx>
        <c:axId val="191691776"/>
        <c:scaling>
          <c:orientation val="minMax"/>
        </c:scaling>
        <c:axPos val="b"/>
        <c:numFmt formatCode="General" sourceLinked="1"/>
        <c:tickLblPos val="nextTo"/>
        <c:crossAx val="188883712"/>
        <c:crosses val="autoZero"/>
        <c:crossBetween val="midCat"/>
      </c:valAx>
      <c:valAx>
        <c:axId val="188883712"/>
        <c:scaling>
          <c:orientation val="minMax"/>
        </c:scaling>
        <c:axPos val="l"/>
        <c:majorGridlines/>
        <c:numFmt formatCode="General" sourceLinked="1"/>
        <c:tickLblPos val="nextTo"/>
        <c:crossAx val="19169177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lineChart>
        <c:grouping val="standard"/>
        <c:ser>
          <c:idx val="0"/>
          <c:order val="0"/>
          <c:tx>
            <c:strRef>
              <c:f>'RCP4.5'!$E$1</c:f>
              <c:strCache>
                <c:ptCount val="1"/>
                <c:pt idx="0">
                  <c:v>Mean</c:v>
                </c:pt>
              </c:strCache>
            </c:strRef>
          </c:tx>
          <c:marker>
            <c:symbol val="none"/>
          </c:marker>
          <c:val>
            <c:numRef>
              <c:f>'RCP4.5'!$E$2:$E$96</c:f>
              <c:numCache>
                <c:formatCode>General</c:formatCode>
                <c:ptCount val="95"/>
                <c:pt idx="0">
                  <c:v>-1.7487932782915268</c:v>
                </c:pt>
                <c:pt idx="1">
                  <c:v>-1.5039204517375329</c:v>
                </c:pt>
                <c:pt idx="2">
                  <c:v>-1.6391793012547267</c:v>
                </c:pt>
                <c:pt idx="3">
                  <c:v>-1.4009598210368204</c:v>
                </c:pt>
                <c:pt idx="4">
                  <c:v>-1.3894957186768078</c:v>
                </c:pt>
                <c:pt idx="5">
                  <c:v>-1.5655283428369693</c:v>
                </c:pt>
                <c:pt idx="6">
                  <c:v>-1.4680461825960449</c:v>
                </c:pt>
                <c:pt idx="7">
                  <c:v>-1.4114077177986346</c:v>
                </c:pt>
                <c:pt idx="8">
                  <c:v>-1.5282260524118483</c:v>
                </c:pt>
                <c:pt idx="9">
                  <c:v>-1.3434448008032784</c:v>
                </c:pt>
                <c:pt idx="10">
                  <c:v>-1.427348186370736</c:v>
                </c:pt>
                <c:pt idx="11">
                  <c:v>-1.4620530953221473</c:v>
                </c:pt>
                <c:pt idx="12">
                  <c:v>-1.6564038303752098</c:v>
                </c:pt>
                <c:pt idx="13">
                  <c:v>-1.3447432842633955</c:v>
                </c:pt>
                <c:pt idx="14">
                  <c:v>-1.3600363423628419</c:v>
                </c:pt>
                <c:pt idx="15">
                  <c:v>-1.4898436139757634</c:v>
                </c:pt>
                <c:pt idx="16">
                  <c:v>-1.4940267371374649</c:v>
                </c:pt>
                <c:pt idx="17">
                  <c:v>-1.5909513026581668</c:v>
                </c:pt>
                <c:pt idx="18">
                  <c:v>-1.4440057979032914</c:v>
                </c:pt>
                <c:pt idx="19">
                  <c:v>-1.4808179699805057</c:v>
                </c:pt>
                <c:pt idx="20">
                  <c:v>-1.4208336892175204</c:v>
                </c:pt>
                <c:pt idx="21">
                  <c:v>-1.1828817126836364</c:v>
                </c:pt>
                <c:pt idx="22">
                  <c:v>-1.215019998322578</c:v>
                </c:pt>
                <c:pt idx="23">
                  <c:v>-1.461293267375666</c:v>
                </c:pt>
                <c:pt idx="24">
                  <c:v>-1.5468884071213769</c:v>
                </c:pt>
                <c:pt idx="25">
                  <c:v>-1.3196507009672096</c:v>
                </c:pt>
                <c:pt idx="26">
                  <c:v>-1.397069372573233</c:v>
                </c:pt>
                <c:pt idx="27">
                  <c:v>-1.4584232013515077</c:v>
                </c:pt>
                <c:pt idx="28">
                  <c:v>-1.2566286026405609</c:v>
                </c:pt>
                <c:pt idx="29">
                  <c:v>-1.2674489138471614</c:v>
                </c:pt>
                <c:pt idx="30">
                  <c:v>-1.3397614371458513</c:v>
                </c:pt>
                <c:pt idx="31">
                  <c:v>-1.1331027767470516</c:v>
                </c:pt>
                <c:pt idx="32">
                  <c:v>-1.2419282168711152</c:v>
                </c:pt>
                <c:pt idx="33">
                  <c:v>-1.2444174210006564</c:v>
                </c:pt>
                <c:pt idx="34">
                  <c:v>-1.1172423779780345</c:v>
                </c:pt>
                <c:pt idx="35">
                  <c:v>-1.2332538475996921</c:v>
                </c:pt>
                <c:pt idx="36">
                  <c:v>-1.2564948522362693</c:v>
                </c:pt>
                <c:pt idx="37">
                  <c:v>-1.1777881681698885</c:v>
                </c:pt>
                <c:pt idx="38">
                  <c:v>-1.3340714318065618</c:v>
                </c:pt>
                <c:pt idx="39">
                  <c:v>-1.4809843249163934</c:v>
                </c:pt>
                <c:pt idx="40">
                  <c:v>-1.5105329876118159</c:v>
                </c:pt>
                <c:pt idx="41">
                  <c:v>-1.4414012407698709</c:v>
                </c:pt>
                <c:pt idx="42">
                  <c:v>-1.2416199912185764</c:v>
                </c:pt>
                <c:pt idx="43">
                  <c:v>-1.1140805521499286</c:v>
                </c:pt>
                <c:pt idx="44">
                  <c:v>-1.1155411763798599</c:v>
                </c:pt>
                <c:pt idx="45">
                  <c:v>-1.2603665251077338</c:v>
                </c:pt>
                <c:pt idx="46">
                  <c:v>-1.1221102660830786</c:v>
                </c:pt>
                <c:pt idx="47">
                  <c:v>-1.0033196605002717</c:v>
                </c:pt>
                <c:pt idx="48">
                  <c:v>-1.1138519433011616</c:v>
                </c:pt>
                <c:pt idx="49">
                  <c:v>-1.0210017817129851</c:v>
                </c:pt>
                <c:pt idx="50">
                  <c:v>-1.0738883589243311</c:v>
                </c:pt>
                <c:pt idx="51">
                  <c:v>-1.1380016368721295</c:v>
                </c:pt>
                <c:pt idx="52">
                  <c:v>-1.0058021920530145</c:v>
                </c:pt>
                <c:pt idx="53">
                  <c:v>-1.0669738437027854</c:v>
                </c:pt>
                <c:pt idx="54">
                  <c:v>-1.2985247619762976</c:v>
                </c:pt>
                <c:pt idx="55">
                  <c:v>-1.1414043732337529</c:v>
                </c:pt>
                <c:pt idx="56">
                  <c:v>-1.02396271301661</c:v>
                </c:pt>
                <c:pt idx="57">
                  <c:v>-1.1287327514817469</c:v>
                </c:pt>
                <c:pt idx="58">
                  <c:v>-1.1892030957090471</c:v>
                </c:pt>
                <c:pt idx="59">
                  <c:v>-0.94614773760495297</c:v>
                </c:pt>
                <c:pt idx="60">
                  <c:v>-1.0976894185632331</c:v>
                </c:pt>
                <c:pt idx="61">
                  <c:v>-1.0148376552402152</c:v>
                </c:pt>
                <c:pt idx="62">
                  <c:v>-1.1717809521746858</c:v>
                </c:pt>
                <c:pt idx="63">
                  <c:v>-1.1015387906771261</c:v>
                </c:pt>
                <c:pt idx="64">
                  <c:v>-0.83825846056752384</c:v>
                </c:pt>
                <c:pt idx="65">
                  <c:v>-0.90908182958007699</c:v>
                </c:pt>
                <c:pt idx="66">
                  <c:v>-0.92141393938068783</c:v>
                </c:pt>
                <c:pt idx="67">
                  <c:v>-1.0641150803991988</c:v>
                </c:pt>
                <c:pt idx="68">
                  <c:v>-0.8252529424717584</c:v>
                </c:pt>
                <c:pt idx="69">
                  <c:v>-0.97500567071336786</c:v>
                </c:pt>
                <c:pt idx="70">
                  <c:v>-0.99007895052478823</c:v>
                </c:pt>
                <c:pt idx="71">
                  <c:v>-1.0905977899005919</c:v>
                </c:pt>
                <c:pt idx="72">
                  <c:v>-1.2095275942451924</c:v>
                </c:pt>
                <c:pt idx="73">
                  <c:v>-0.88644730830223184</c:v>
                </c:pt>
                <c:pt idx="74">
                  <c:v>-0.79482083397672243</c:v>
                </c:pt>
                <c:pt idx="75">
                  <c:v>-1.0511926766902759</c:v>
                </c:pt>
                <c:pt idx="76">
                  <c:v>-1.125007287060628</c:v>
                </c:pt>
                <c:pt idx="77">
                  <c:v>-0.97377115851630325</c:v>
                </c:pt>
                <c:pt idx="78">
                  <c:v>-0.93035961556478985</c:v>
                </c:pt>
                <c:pt idx="79">
                  <c:v>-0.87179203111674897</c:v>
                </c:pt>
                <c:pt idx="80">
                  <c:v>-0.82791005191912248</c:v>
                </c:pt>
                <c:pt idx="81">
                  <c:v>-0.94085872092214318</c:v>
                </c:pt>
                <c:pt idx="82">
                  <c:v>-1.0566699815398348</c:v>
                </c:pt>
                <c:pt idx="83">
                  <c:v>-1.0883125492855397</c:v>
                </c:pt>
                <c:pt idx="84">
                  <c:v>-0.97153754427363515</c:v>
                </c:pt>
                <c:pt idx="85">
                  <c:v>-1.0420123567462511</c:v>
                </c:pt>
                <c:pt idx="86">
                  <c:v>-1.0777368836873513</c:v>
                </c:pt>
                <c:pt idx="87">
                  <c:v>-0.89230590664017795</c:v>
                </c:pt>
                <c:pt idx="88">
                  <c:v>-1.0336403417295921</c:v>
                </c:pt>
                <c:pt idx="89">
                  <c:v>-0.84215862521563911</c:v>
                </c:pt>
                <c:pt idx="90">
                  <c:v>-0.96573550458342428</c:v>
                </c:pt>
                <c:pt idx="91">
                  <c:v>-0.94702559055987801</c:v>
                </c:pt>
                <c:pt idx="92">
                  <c:v>-0.74760116077363004</c:v>
                </c:pt>
                <c:pt idx="93">
                  <c:v>-0.80260909831810812</c:v>
                </c:pt>
                <c:pt idx="94">
                  <c:v>-0.78471650725584974</c:v>
                </c:pt>
              </c:numCache>
            </c:numRef>
          </c:val>
        </c:ser>
        <c:ser>
          <c:idx val="1"/>
          <c:order val="1"/>
          <c:tx>
            <c:strRef>
              <c:f>'RCP4.5'!$G$1</c:f>
              <c:strCache>
                <c:ptCount val="1"/>
                <c:pt idx="0">
                  <c:v>Mean+SD</c:v>
                </c:pt>
              </c:strCache>
            </c:strRef>
          </c:tx>
          <c:marker>
            <c:symbol val="none"/>
          </c:marker>
          <c:val>
            <c:numRef>
              <c:f>'RCP4.5'!$G$2:$G$96</c:f>
              <c:numCache>
                <c:formatCode>General</c:formatCode>
                <c:ptCount val="95"/>
                <c:pt idx="0">
                  <c:v>-1.7318021654315758</c:v>
                </c:pt>
                <c:pt idx="1">
                  <c:v>-1.4050685078837302</c:v>
                </c:pt>
                <c:pt idx="2">
                  <c:v>-1.3498756146403257</c:v>
                </c:pt>
                <c:pt idx="3">
                  <c:v>-1.3751656163339436</c:v>
                </c:pt>
                <c:pt idx="4">
                  <c:v>-1.2681435599908548</c:v>
                </c:pt>
                <c:pt idx="5">
                  <c:v>-1.5055119059998252</c:v>
                </c:pt>
                <c:pt idx="6">
                  <c:v>-1.2922174948723035</c:v>
                </c:pt>
                <c:pt idx="7">
                  <c:v>-1.4013597750153137</c:v>
                </c:pt>
                <c:pt idx="8">
                  <c:v>-1.3047331191915241</c:v>
                </c:pt>
                <c:pt idx="9">
                  <c:v>-1.2610226325053941</c:v>
                </c:pt>
                <c:pt idx="10">
                  <c:v>-1.4260424696141216</c:v>
                </c:pt>
                <c:pt idx="11">
                  <c:v>-1.3787761183991178</c:v>
                </c:pt>
                <c:pt idx="12">
                  <c:v>-1.5916893925500382</c:v>
                </c:pt>
                <c:pt idx="13">
                  <c:v>-1.0801899728298021</c:v>
                </c:pt>
                <c:pt idx="14">
                  <c:v>-1.1244443571484224</c:v>
                </c:pt>
                <c:pt idx="15">
                  <c:v>-1.3869435349778561</c:v>
                </c:pt>
                <c:pt idx="16">
                  <c:v>-1.49073570631714</c:v>
                </c:pt>
                <c:pt idx="17">
                  <c:v>-1.5371910227167411</c:v>
                </c:pt>
                <c:pt idx="18">
                  <c:v>-1.3224734433713334</c:v>
                </c:pt>
                <c:pt idx="19">
                  <c:v>-1.397729718425228</c:v>
                </c:pt>
                <c:pt idx="20">
                  <c:v>-1.2486872650998697</c:v>
                </c:pt>
                <c:pt idx="21">
                  <c:v>-1.0187996269644004</c:v>
                </c:pt>
                <c:pt idx="22">
                  <c:v>-1.1602328862963156</c:v>
                </c:pt>
                <c:pt idx="23">
                  <c:v>-1.2897730054426564</c:v>
                </c:pt>
                <c:pt idx="24">
                  <c:v>-1.459547883166691</c:v>
                </c:pt>
                <c:pt idx="25">
                  <c:v>-1.2294243025230329</c:v>
                </c:pt>
                <c:pt idx="26">
                  <c:v>-1.3722170884758569</c:v>
                </c:pt>
                <c:pt idx="27">
                  <c:v>-1.1928846765093912</c:v>
                </c:pt>
                <c:pt idx="28">
                  <c:v>-1.1593613780054584</c:v>
                </c:pt>
                <c:pt idx="29">
                  <c:v>-0.97445535842176834</c:v>
                </c:pt>
                <c:pt idx="30">
                  <c:v>-1.3070628440421341</c:v>
                </c:pt>
                <c:pt idx="31">
                  <c:v>-1.0828653052794472</c:v>
                </c:pt>
                <c:pt idx="32">
                  <c:v>-1.1588544600411497</c:v>
                </c:pt>
                <c:pt idx="33">
                  <c:v>-1.1086835268885866</c:v>
                </c:pt>
                <c:pt idx="34">
                  <c:v>-0.78757024373409634</c:v>
                </c:pt>
                <c:pt idx="35">
                  <c:v>-1.0967305164102406</c:v>
                </c:pt>
                <c:pt idx="36">
                  <c:v>-1.1278013939103502</c:v>
                </c:pt>
                <c:pt idx="37">
                  <c:v>-1.1535647406692724</c:v>
                </c:pt>
                <c:pt idx="38">
                  <c:v>-1.1992190264681348</c:v>
                </c:pt>
                <c:pt idx="39">
                  <c:v>-1.3497891440401315</c:v>
                </c:pt>
                <c:pt idx="40">
                  <c:v>-1.3762094042219815</c:v>
                </c:pt>
                <c:pt idx="41">
                  <c:v>-1.4257181371636858</c:v>
                </c:pt>
                <c:pt idx="42">
                  <c:v>-0.86165335286960609</c:v>
                </c:pt>
                <c:pt idx="43">
                  <c:v>-1.0321302055550639</c:v>
                </c:pt>
                <c:pt idx="44">
                  <c:v>-1.0802367557610122</c:v>
                </c:pt>
                <c:pt idx="45">
                  <c:v>-1.2487046497405425</c:v>
                </c:pt>
                <c:pt idx="46">
                  <c:v>-1.0116920861590211</c:v>
                </c:pt>
                <c:pt idx="47">
                  <c:v>-0.97271565807922689</c:v>
                </c:pt>
                <c:pt idx="48">
                  <c:v>-0.9552972741615281</c:v>
                </c:pt>
                <c:pt idx="49">
                  <c:v>-0.98216143027129676</c:v>
                </c:pt>
                <c:pt idx="50">
                  <c:v>-0.95345157731208863</c:v>
                </c:pt>
                <c:pt idx="51">
                  <c:v>-1.1235997598600675</c:v>
                </c:pt>
                <c:pt idx="52">
                  <c:v>-1.0004608077777541</c:v>
                </c:pt>
                <c:pt idx="53">
                  <c:v>-0.85642774757011231</c:v>
                </c:pt>
                <c:pt idx="54">
                  <c:v>-0.95010531586422942</c:v>
                </c:pt>
                <c:pt idx="55">
                  <c:v>-0.8647569983199237</c:v>
                </c:pt>
                <c:pt idx="56">
                  <c:v>-0.89612891185304788</c:v>
                </c:pt>
                <c:pt idx="57">
                  <c:v>-0.99369703451266977</c:v>
                </c:pt>
                <c:pt idx="58">
                  <c:v>-1.0816953960688904</c:v>
                </c:pt>
                <c:pt idx="59">
                  <c:v>-0.75939804332748784</c:v>
                </c:pt>
                <c:pt idx="60">
                  <c:v>-0.78697414212164996</c:v>
                </c:pt>
                <c:pt idx="61">
                  <c:v>-0.99093169095655809</c:v>
                </c:pt>
                <c:pt idx="62">
                  <c:v>-0.96428833769431288</c:v>
                </c:pt>
                <c:pt idx="63">
                  <c:v>-0.95703169010160072</c:v>
                </c:pt>
                <c:pt idx="64">
                  <c:v>-0.74284984666121723</c:v>
                </c:pt>
                <c:pt idx="65">
                  <c:v>-0.86573580994607713</c:v>
                </c:pt>
                <c:pt idx="66">
                  <c:v>-0.80010716090011758</c:v>
                </c:pt>
                <c:pt idx="67">
                  <c:v>-0.89404586263575947</c:v>
                </c:pt>
                <c:pt idx="68">
                  <c:v>-0.7264997700939495</c:v>
                </c:pt>
                <c:pt idx="69">
                  <c:v>-0.79773688904713369</c:v>
                </c:pt>
                <c:pt idx="70">
                  <c:v>-0.95449958046001171</c:v>
                </c:pt>
                <c:pt idx="71">
                  <c:v>-0.97373027587015715</c:v>
                </c:pt>
                <c:pt idx="72">
                  <c:v>-1.1097024972505281</c:v>
                </c:pt>
                <c:pt idx="73">
                  <c:v>-0.8024082432012789</c:v>
                </c:pt>
                <c:pt idx="74">
                  <c:v>-0.73443909833269727</c:v>
                </c:pt>
                <c:pt idx="75">
                  <c:v>-0.80968370997993588</c:v>
                </c:pt>
                <c:pt idx="76">
                  <c:v>-1.109285792233704</c:v>
                </c:pt>
                <c:pt idx="77">
                  <c:v>-0.81733397001161201</c:v>
                </c:pt>
                <c:pt idx="78">
                  <c:v>-0.90652302529219808</c:v>
                </c:pt>
                <c:pt idx="79">
                  <c:v>-0.58516084478439523</c:v>
                </c:pt>
                <c:pt idx="80">
                  <c:v>-0.66843159280904707</c:v>
                </c:pt>
                <c:pt idx="81">
                  <c:v>-0.75493554804157603</c:v>
                </c:pt>
                <c:pt idx="82">
                  <c:v>-0.9360149841687827</c:v>
                </c:pt>
                <c:pt idx="83">
                  <c:v>-1.0407180885697436</c:v>
                </c:pt>
                <c:pt idx="84">
                  <c:v>-0.95284409353726707</c:v>
                </c:pt>
                <c:pt idx="85">
                  <c:v>-1.0207698141794219</c:v>
                </c:pt>
                <c:pt idx="86">
                  <c:v>-0.98624267207351224</c:v>
                </c:pt>
                <c:pt idx="87">
                  <c:v>-0.76534941548800717</c:v>
                </c:pt>
                <c:pt idx="88">
                  <c:v>-0.82982956200326274</c:v>
                </c:pt>
                <c:pt idx="89">
                  <c:v>-0.64372393431111652</c:v>
                </c:pt>
                <c:pt idx="90">
                  <c:v>-0.82400086264111161</c:v>
                </c:pt>
                <c:pt idx="91">
                  <c:v>-0.84604681503650503</c:v>
                </c:pt>
                <c:pt idx="92">
                  <c:v>-0.53447993313170561</c:v>
                </c:pt>
                <c:pt idx="93">
                  <c:v>-0.58104656853289693</c:v>
                </c:pt>
                <c:pt idx="94">
                  <c:v>-0.52367630390602604</c:v>
                </c:pt>
              </c:numCache>
            </c:numRef>
          </c:val>
        </c:ser>
        <c:ser>
          <c:idx val="2"/>
          <c:order val="2"/>
          <c:tx>
            <c:strRef>
              <c:f>'RCP4.5'!$H$1</c:f>
              <c:strCache>
                <c:ptCount val="1"/>
                <c:pt idx="0">
                  <c:v>Mean-SD</c:v>
                </c:pt>
              </c:strCache>
            </c:strRef>
          </c:tx>
          <c:marker>
            <c:symbol val="none"/>
          </c:marker>
          <c:val>
            <c:numRef>
              <c:f>'RCP4.5'!$H$2:$H$96</c:f>
              <c:numCache>
                <c:formatCode>General</c:formatCode>
                <c:ptCount val="95"/>
                <c:pt idx="0">
                  <c:v>-1.7657843911514777</c:v>
                </c:pt>
                <c:pt idx="1">
                  <c:v>-1.6027723955913356</c:v>
                </c:pt>
                <c:pt idx="2">
                  <c:v>-1.9284829878691276</c:v>
                </c:pt>
                <c:pt idx="3">
                  <c:v>-1.4267540257396971</c:v>
                </c:pt>
                <c:pt idx="4">
                  <c:v>-1.5108478773627607</c:v>
                </c:pt>
                <c:pt idx="5">
                  <c:v>-1.6255447796741134</c:v>
                </c:pt>
                <c:pt idx="6">
                  <c:v>-1.6438748703197863</c:v>
                </c:pt>
                <c:pt idx="7">
                  <c:v>-1.4214556605819555</c:v>
                </c:pt>
                <c:pt idx="8">
                  <c:v>-1.7517189856321724</c:v>
                </c:pt>
                <c:pt idx="9">
                  <c:v>-1.4258669691011627</c:v>
                </c:pt>
                <c:pt idx="10">
                  <c:v>-1.4286539031273504</c:v>
                </c:pt>
                <c:pt idx="11">
                  <c:v>-1.5453300722451768</c:v>
                </c:pt>
                <c:pt idx="12">
                  <c:v>-1.7211182682003814</c:v>
                </c:pt>
                <c:pt idx="13">
                  <c:v>-1.6092965956969889</c:v>
                </c:pt>
                <c:pt idx="14">
                  <c:v>-1.5956283275772614</c:v>
                </c:pt>
                <c:pt idx="15">
                  <c:v>-1.5927436929736707</c:v>
                </c:pt>
                <c:pt idx="16">
                  <c:v>-1.4973177679577898</c:v>
                </c:pt>
                <c:pt idx="17">
                  <c:v>-1.6447115825995924</c:v>
                </c:pt>
                <c:pt idx="18">
                  <c:v>-1.5655381524352494</c:v>
                </c:pt>
                <c:pt idx="19">
                  <c:v>-1.5639062215357835</c:v>
                </c:pt>
                <c:pt idx="20">
                  <c:v>-1.5929801133351711</c:v>
                </c:pt>
                <c:pt idx="21">
                  <c:v>-1.3469637984028724</c:v>
                </c:pt>
                <c:pt idx="22">
                  <c:v>-1.2698071103488404</c:v>
                </c:pt>
                <c:pt idx="23">
                  <c:v>-1.6328135293086756</c:v>
                </c:pt>
                <c:pt idx="24">
                  <c:v>-1.6342289310760627</c:v>
                </c:pt>
                <c:pt idx="25">
                  <c:v>-1.4098770994113863</c:v>
                </c:pt>
                <c:pt idx="26">
                  <c:v>-1.4219216566706092</c:v>
                </c:pt>
                <c:pt idx="27">
                  <c:v>-1.7239617261936242</c:v>
                </c:pt>
                <c:pt idx="28">
                  <c:v>-1.3538958272756634</c:v>
                </c:pt>
                <c:pt idx="29">
                  <c:v>-1.5604424692725545</c:v>
                </c:pt>
                <c:pt idx="30">
                  <c:v>-1.3724600302495684</c:v>
                </c:pt>
                <c:pt idx="31">
                  <c:v>-1.183340248214656</c:v>
                </c:pt>
                <c:pt idx="32">
                  <c:v>-1.3250019737010807</c:v>
                </c:pt>
                <c:pt idx="33">
                  <c:v>-1.3801513151127263</c:v>
                </c:pt>
                <c:pt idx="34">
                  <c:v>-1.4469145122219726</c:v>
                </c:pt>
                <c:pt idx="35">
                  <c:v>-1.3697771787891437</c:v>
                </c:pt>
                <c:pt idx="36">
                  <c:v>-1.3851883105621885</c:v>
                </c:pt>
                <c:pt idx="37">
                  <c:v>-1.2020115956705046</c:v>
                </c:pt>
                <c:pt idx="38">
                  <c:v>-1.4689238371449889</c:v>
                </c:pt>
                <c:pt idx="39">
                  <c:v>-1.6121795057926553</c:v>
                </c:pt>
                <c:pt idx="40">
                  <c:v>-1.6448565710016503</c:v>
                </c:pt>
                <c:pt idx="41">
                  <c:v>-1.4570843443760559</c:v>
                </c:pt>
                <c:pt idx="42">
                  <c:v>-1.6215866295675467</c:v>
                </c:pt>
                <c:pt idx="43">
                  <c:v>-1.1960308987447934</c:v>
                </c:pt>
                <c:pt idx="44">
                  <c:v>-1.1508455969987077</c:v>
                </c:pt>
                <c:pt idx="45">
                  <c:v>-1.2720284004749252</c:v>
                </c:pt>
                <c:pt idx="46">
                  <c:v>-1.2325284460071362</c:v>
                </c:pt>
                <c:pt idx="47">
                  <c:v>-1.0339236629213164</c:v>
                </c:pt>
                <c:pt idx="48">
                  <c:v>-1.2724066124407951</c:v>
                </c:pt>
                <c:pt idx="49">
                  <c:v>-1.0598421331546735</c:v>
                </c:pt>
                <c:pt idx="50">
                  <c:v>-1.1943251405365736</c:v>
                </c:pt>
                <c:pt idx="51">
                  <c:v>-1.1524035138841915</c:v>
                </c:pt>
                <c:pt idx="52">
                  <c:v>-1.0111435763282748</c:v>
                </c:pt>
                <c:pt idx="53">
                  <c:v>-1.2775199398354584</c:v>
                </c:pt>
                <c:pt idx="54">
                  <c:v>-1.6469442080883658</c:v>
                </c:pt>
                <c:pt idx="55">
                  <c:v>-1.4180517481475821</c:v>
                </c:pt>
                <c:pt idx="56">
                  <c:v>-1.1517965141801723</c:v>
                </c:pt>
                <c:pt idx="57">
                  <c:v>-1.2637684684508241</c:v>
                </c:pt>
                <c:pt idx="58">
                  <c:v>-1.2967107953492039</c:v>
                </c:pt>
                <c:pt idx="59">
                  <c:v>-1.1328974318824181</c:v>
                </c:pt>
                <c:pt idx="60">
                  <c:v>-1.4084046950048164</c:v>
                </c:pt>
                <c:pt idx="61">
                  <c:v>-1.0387436195238722</c:v>
                </c:pt>
                <c:pt idx="62">
                  <c:v>-1.3792735666550586</c:v>
                </c:pt>
                <c:pt idx="63">
                  <c:v>-1.2460458912526515</c:v>
                </c:pt>
                <c:pt idx="64">
                  <c:v>-0.93366707447383046</c:v>
                </c:pt>
                <c:pt idx="65">
                  <c:v>-0.95242784921407686</c:v>
                </c:pt>
                <c:pt idx="66">
                  <c:v>-1.0427207178612581</c:v>
                </c:pt>
                <c:pt idx="67">
                  <c:v>-1.2341842981626381</c:v>
                </c:pt>
                <c:pt idx="68">
                  <c:v>-0.92400611484956729</c:v>
                </c:pt>
                <c:pt idx="69">
                  <c:v>-1.152274452379602</c:v>
                </c:pt>
                <c:pt idx="70">
                  <c:v>-1.0256583205895646</c:v>
                </c:pt>
                <c:pt idx="71">
                  <c:v>-1.2074653039310266</c:v>
                </c:pt>
                <c:pt idx="72">
                  <c:v>-1.3093526912398568</c:v>
                </c:pt>
                <c:pt idx="73">
                  <c:v>-0.97048637340318478</c:v>
                </c:pt>
                <c:pt idx="74">
                  <c:v>-0.85520256962074759</c:v>
                </c:pt>
                <c:pt idx="75">
                  <c:v>-1.292701643400616</c:v>
                </c:pt>
                <c:pt idx="76">
                  <c:v>-1.140728781887552</c:v>
                </c:pt>
                <c:pt idx="77">
                  <c:v>-1.1302083470209945</c:v>
                </c:pt>
                <c:pt idx="78">
                  <c:v>-0.95419620583738163</c:v>
                </c:pt>
                <c:pt idx="79">
                  <c:v>-1.1584232174491027</c:v>
                </c:pt>
                <c:pt idx="80">
                  <c:v>-0.98738851102919789</c:v>
                </c:pt>
                <c:pt idx="81">
                  <c:v>-1.1267818938027103</c:v>
                </c:pt>
                <c:pt idx="82">
                  <c:v>-1.1773249789108868</c:v>
                </c:pt>
                <c:pt idx="83">
                  <c:v>-1.1359070100013358</c:v>
                </c:pt>
                <c:pt idx="84">
                  <c:v>-0.99023099501000322</c:v>
                </c:pt>
                <c:pt idx="85">
                  <c:v>-1.0632548993130804</c:v>
                </c:pt>
                <c:pt idx="86">
                  <c:v>-1.1692310953011904</c:v>
                </c:pt>
                <c:pt idx="87">
                  <c:v>-1.0192623977923487</c:v>
                </c:pt>
                <c:pt idx="88">
                  <c:v>-1.2374511214559214</c:v>
                </c:pt>
                <c:pt idx="89">
                  <c:v>-1.0405933161201617</c:v>
                </c:pt>
                <c:pt idx="90">
                  <c:v>-1.1074701465257371</c:v>
                </c:pt>
                <c:pt idx="91">
                  <c:v>-1.048004366083251</c:v>
                </c:pt>
                <c:pt idx="92">
                  <c:v>-0.96072238841555446</c:v>
                </c:pt>
                <c:pt idx="93">
                  <c:v>-1.0241716281033193</c:v>
                </c:pt>
                <c:pt idx="94">
                  <c:v>-1.0457567106056733</c:v>
                </c:pt>
              </c:numCache>
            </c:numRef>
          </c:val>
        </c:ser>
        <c:marker val="1"/>
        <c:axId val="193252736"/>
        <c:axId val="193258624"/>
      </c:lineChart>
      <c:catAx>
        <c:axId val="193252736"/>
        <c:scaling>
          <c:orientation val="minMax"/>
        </c:scaling>
        <c:axPos val="b"/>
        <c:tickLblPos val="nextTo"/>
        <c:crossAx val="193258624"/>
        <c:crosses val="autoZero"/>
        <c:auto val="1"/>
        <c:lblAlgn val="ctr"/>
        <c:lblOffset val="100"/>
      </c:catAx>
      <c:valAx>
        <c:axId val="193258624"/>
        <c:scaling>
          <c:orientation val="minMax"/>
        </c:scaling>
        <c:axPos val="l"/>
        <c:majorGridlines/>
        <c:numFmt formatCode="General" sourceLinked="1"/>
        <c:tickLblPos val="nextTo"/>
        <c:crossAx val="19325273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lineChart>
        <c:grouping val="standard"/>
        <c:ser>
          <c:idx val="0"/>
          <c:order val="0"/>
          <c:tx>
            <c:strRef>
              <c:f>'RCP4.5'!$I$1</c:f>
              <c:strCache>
                <c:ptCount val="1"/>
                <c:pt idx="0">
                  <c:v>0cm soil temperature ℃</c:v>
                </c:pt>
              </c:strCache>
            </c:strRef>
          </c:tx>
          <c:marker>
            <c:symbol val="none"/>
          </c:marker>
          <c:val>
            <c:numRef>
              <c:f>'RCP4.5'!$I$2:$I$96</c:f>
              <c:numCache>
                <c:formatCode>General</c:formatCode>
                <c:ptCount val="95"/>
                <c:pt idx="0">
                  <c:v>15.695618388671877</c:v>
                </c:pt>
                <c:pt idx="1">
                  <c:v>16.558748920830695</c:v>
                </c:pt>
                <c:pt idx="2">
                  <c:v>15.940070186496365</c:v>
                </c:pt>
                <c:pt idx="3">
                  <c:v>16.758355674031588</c:v>
                </c:pt>
                <c:pt idx="4">
                  <c:v>17.308492720336993</c:v>
                </c:pt>
                <c:pt idx="5">
                  <c:v>16.057787436048812</c:v>
                </c:pt>
                <c:pt idx="6">
                  <c:v>16.609236036309209</c:v>
                </c:pt>
                <c:pt idx="7">
                  <c:v>17.07857090671116</c:v>
                </c:pt>
                <c:pt idx="8">
                  <c:v>16.443429026082466</c:v>
                </c:pt>
                <c:pt idx="9">
                  <c:v>17.424242631835984</c:v>
                </c:pt>
                <c:pt idx="10">
                  <c:v>17.170823659396746</c:v>
                </c:pt>
                <c:pt idx="11">
                  <c:v>16.309395434705991</c:v>
                </c:pt>
                <c:pt idx="12">
                  <c:v>16.04919586364748</c:v>
                </c:pt>
                <c:pt idx="13">
                  <c:v>16.970413412611226</c:v>
                </c:pt>
                <c:pt idx="14">
                  <c:v>17.014486957261884</c:v>
                </c:pt>
                <c:pt idx="15">
                  <c:v>16.77144487013074</c:v>
                </c:pt>
                <c:pt idx="16">
                  <c:v>17.036526036716122</c:v>
                </c:pt>
                <c:pt idx="17">
                  <c:v>16.551114553968699</c:v>
                </c:pt>
                <c:pt idx="18">
                  <c:v>16.718892325982054</c:v>
                </c:pt>
                <c:pt idx="19">
                  <c:v>16.60319946675617</c:v>
                </c:pt>
                <c:pt idx="20">
                  <c:v>17.077207634277382</c:v>
                </c:pt>
                <c:pt idx="21">
                  <c:v>17.505660277777817</c:v>
                </c:pt>
                <c:pt idx="22">
                  <c:v>17.533291496242999</c:v>
                </c:pt>
                <c:pt idx="23">
                  <c:v>16.704195558810813</c:v>
                </c:pt>
                <c:pt idx="24">
                  <c:v>16.693270702921595</c:v>
                </c:pt>
                <c:pt idx="25">
                  <c:v>17.184830676066074</c:v>
                </c:pt>
                <c:pt idx="26">
                  <c:v>16.908304391615186</c:v>
                </c:pt>
                <c:pt idx="27">
                  <c:v>17.012458546074786</c:v>
                </c:pt>
                <c:pt idx="28">
                  <c:v>17.381899997762151</c:v>
                </c:pt>
                <c:pt idx="29">
                  <c:v>17.714286361151832</c:v>
                </c:pt>
                <c:pt idx="30">
                  <c:v>17.386769277411592</c:v>
                </c:pt>
                <c:pt idx="31">
                  <c:v>18.177663779161264</c:v>
                </c:pt>
                <c:pt idx="32">
                  <c:v>17.733331364746167</c:v>
                </c:pt>
                <c:pt idx="33">
                  <c:v>17.889607420315219</c:v>
                </c:pt>
                <c:pt idx="34">
                  <c:v>18.464816846177893</c:v>
                </c:pt>
                <c:pt idx="35">
                  <c:v>17.716959757283586</c:v>
                </c:pt>
                <c:pt idx="36">
                  <c:v>17.506820414021835</c:v>
                </c:pt>
                <c:pt idx="37">
                  <c:v>18.279141202935151</c:v>
                </c:pt>
                <c:pt idx="38">
                  <c:v>17.277577827419766</c:v>
                </c:pt>
                <c:pt idx="39">
                  <c:v>16.800979376356405</c:v>
                </c:pt>
                <c:pt idx="40">
                  <c:v>16.643828276706287</c:v>
                </c:pt>
                <c:pt idx="41">
                  <c:v>17.110702351684594</c:v>
                </c:pt>
                <c:pt idx="42">
                  <c:v>17.971302248263886</c:v>
                </c:pt>
                <c:pt idx="43">
                  <c:v>18.254191013387157</c:v>
                </c:pt>
                <c:pt idx="44">
                  <c:v>18.305111301812119</c:v>
                </c:pt>
                <c:pt idx="45">
                  <c:v>17.978431785888699</c:v>
                </c:pt>
                <c:pt idx="46">
                  <c:v>18.407823251478472</c:v>
                </c:pt>
                <c:pt idx="47">
                  <c:v>18.782606681450755</c:v>
                </c:pt>
                <c:pt idx="48">
                  <c:v>18.027018485989075</c:v>
                </c:pt>
                <c:pt idx="49">
                  <c:v>18.663022479383709</c:v>
                </c:pt>
                <c:pt idx="50">
                  <c:v>18.466838562147398</c:v>
                </c:pt>
                <c:pt idx="51">
                  <c:v>18.233711400824646</c:v>
                </c:pt>
                <c:pt idx="52">
                  <c:v>18.647749839748808</c:v>
                </c:pt>
                <c:pt idx="53">
                  <c:v>18.329916027289514</c:v>
                </c:pt>
                <c:pt idx="54">
                  <c:v>17.62703920199932</c:v>
                </c:pt>
                <c:pt idx="55">
                  <c:v>18.147448264024593</c:v>
                </c:pt>
                <c:pt idx="56">
                  <c:v>18.869720199381529</c:v>
                </c:pt>
                <c:pt idx="57">
                  <c:v>18.30764349853521</c:v>
                </c:pt>
                <c:pt idx="58">
                  <c:v>18.067078721584803</c:v>
                </c:pt>
                <c:pt idx="59">
                  <c:v>18.766117029622418</c:v>
                </c:pt>
                <c:pt idx="60">
                  <c:v>18.192291537272169</c:v>
                </c:pt>
                <c:pt idx="61">
                  <c:v>18.603394163140194</c:v>
                </c:pt>
                <c:pt idx="62">
                  <c:v>18.200681803860206</c:v>
                </c:pt>
                <c:pt idx="63">
                  <c:v>18.055643797268331</c:v>
                </c:pt>
                <c:pt idx="64">
                  <c:v>19.315393710123683</c:v>
                </c:pt>
                <c:pt idx="65">
                  <c:v>19.099432170410147</c:v>
                </c:pt>
                <c:pt idx="66">
                  <c:v>19.065017565375445</c:v>
                </c:pt>
                <c:pt idx="67">
                  <c:v>18.579924428100604</c:v>
                </c:pt>
                <c:pt idx="68">
                  <c:v>19.552267568088109</c:v>
                </c:pt>
                <c:pt idx="69">
                  <c:v>18.953515207723001</c:v>
                </c:pt>
                <c:pt idx="70">
                  <c:v>18.78827112135146</c:v>
                </c:pt>
                <c:pt idx="71">
                  <c:v>18.325345480821422</c:v>
                </c:pt>
                <c:pt idx="72">
                  <c:v>18.375653634779201</c:v>
                </c:pt>
                <c:pt idx="73">
                  <c:v>18.846484356486055</c:v>
                </c:pt>
                <c:pt idx="74">
                  <c:v>19.202874751247816</c:v>
                </c:pt>
                <c:pt idx="75">
                  <c:v>18.728204964667437</c:v>
                </c:pt>
                <c:pt idx="76">
                  <c:v>18.699016662733296</c:v>
                </c:pt>
                <c:pt idx="77">
                  <c:v>18.769708015068968</c:v>
                </c:pt>
                <c:pt idx="78">
                  <c:v>18.89341955342617</c:v>
                </c:pt>
                <c:pt idx="79">
                  <c:v>19.267640228068085</c:v>
                </c:pt>
                <c:pt idx="80">
                  <c:v>19.272735132310704</c:v>
                </c:pt>
                <c:pt idx="81">
                  <c:v>18.871943072984489</c:v>
                </c:pt>
                <c:pt idx="82">
                  <c:v>18.747855754394575</c:v>
                </c:pt>
                <c:pt idx="83">
                  <c:v>18.581538667263484</c:v>
                </c:pt>
                <c:pt idx="84">
                  <c:v>18.998431869642474</c:v>
                </c:pt>
                <c:pt idx="85">
                  <c:v>18.703844341837549</c:v>
                </c:pt>
                <c:pt idx="86">
                  <c:v>18.740365949300173</c:v>
                </c:pt>
                <c:pt idx="87">
                  <c:v>18.99913962653271</c:v>
                </c:pt>
                <c:pt idx="88">
                  <c:v>18.817497572631908</c:v>
                </c:pt>
                <c:pt idx="89">
                  <c:v>19.424039064670179</c:v>
                </c:pt>
                <c:pt idx="90">
                  <c:v>18.934079755113416</c:v>
                </c:pt>
                <c:pt idx="91">
                  <c:v>18.905721748996353</c:v>
                </c:pt>
                <c:pt idx="92">
                  <c:v>19.322007648857959</c:v>
                </c:pt>
                <c:pt idx="93">
                  <c:v>19.514115345391218</c:v>
                </c:pt>
                <c:pt idx="94">
                  <c:v>19.939611689724412</c:v>
                </c:pt>
              </c:numCache>
            </c:numRef>
          </c:val>
        </c:ser>
        <c:ser>
          <c:idx val="1"/>
          <c:order val="1"/>
          <c:tx>
            <c:strRef>
              <c:f>'RCP4.5'!$J$1</c:f>
              <c:strCache>
                <c:ptCount val="1"/>
                <c:pt idx="0">
                  <c:v>10cm soil temperature ℃</c:v>
                </c:pt>
              </c:strCache>
            </c:strRef>
          </c:tx>
          <c:marker>
            <c:symbol val="none"/>
          </c:marker>
          <c:val>
            <c:numRef>
              <c:f>'RCP4.5'!$J$2:$J$96</c:f>
              <c:numCache>
                <c:formatCode>General</c:formatCode>
                <c:ptCount val="95"/>
                <c:pt idx="0">
                  <c:v>15.343550428485822</c:v>
                </c:pt>
                <c:pt idx="1">
                  <c:v>16.062854527224861</c:v>
                </c:pt>
                <c:pt idx="2">
                  <c:v>15.523620287358481</c:v>
                </c:pt>
                <c:pt idx="3">
                  <c:v>16.201987194735118</c:v>
                </c:pt>
                <c:pt idx="4">
                  <c:v>16.745390782787915</c:v>
                </c:pt>
                <c:pt idx="5">
                  <c:v>15.598078532568778</c:v>
                </c:pt>
                <c:pt idx="6">
                  <c:v>16.092270835236612</c:v>
                </c:pt>
                <c:pt idx="7">
                  <c:v>16.528339015737444</c:v>
                </c:pt>
                <c:pt idx="8">
                  <c:v>15.961810564626015</c:v>
                </c:pt>
                <c:pt idx="9">
                  <c:v>16.834092616447219</c:v>
                </c:pt>
                <c:pt idx="10">
                  <c:v>16.629954427293871</c:v>
                </c:pt>
                <c:pt idx="11">
                  <c:v>15.788910184553599</c:v>
                </c:pt>
                <c:pt idx="12">
                  <c:v>15.642862818329583</c:v>
                </c:pt>
                <c:pt idx="13">
                  <c:v>16.381026063491117</c:v>
                </c:pt>
                <c:pt idx="14">
                  <c:v>16.434082009470163</c:v>
                </c:pt>
                <c:pt idx="15">
                  <c:v>16.267282424092972</c:v>
                </c:pt>
                <c:pt idx="16">
                  <c:v>16.534820554537394</c:v>
                </c:pt>
                <c:pt idx="17">
                  <c:v>16.106337865261182</c:v>
                </c:pt>
                <c:pt idx="18">
                  <c:v>16.18780696777705</c:v>
                </c:pt>
                <c:pt idx="19">
                  <c:v>16.093735794757883</c:v>
                </c:pt>
                <c:pt idx="20">
                  <c:v>16.532512102195639</c:v>
                </c:pt>
                <c:pt idx="21">
                  <c:v>16.821203284240042</c:v>
                </c:pt>
                <c:pt idx="22">
                  <c:v>16.867710974483348</c:v>
                </c:pt>
                <c:pt idx="23">
                  <c:v>16.18326402253884</c:v>
                </c:pt>
                <c:pt idx="24">
                  <c:v>16.222613604368732</c:v>
                </c:pt>
                <c:pt idx="25">
                  <c:v>16.580705159336407</c:v>
                </c:pt>
                <c:pt idx="26">
                  <c:v>16.349650851396301</c:v>
                </c:pt>
                <c:pt idx="27">
                  <c:v>16.489841272084401</c:v>
                </c:pt>
                <c:pt idx="28">
                  <c:v>16.740758354104436</c:v>
                </c:pt>
                <c:pt idx="29">
                  <c:v>17.079500044017021</c:v>
                </c:pt>
                <c:pt idx="30">
                  <c:v>16.794455832681606</c:v>
                </c:pt>
                <c:pt idx="31">
                  <c:v>17.463969050608366</c:v>
                </c:pt>
                <c:pt idx="32">
                  <c:v>17.083555426769774</c:v>
                </c:pt>
                <c:pt idx="33">
                  <c:v>17.24129352023435</c:v>
                </c:pt>
                <c:pt idx="34">
                  <c:v>17.741806487876833</c:v>
                </c:pt>
                <c:pt idx="35">
                  <c:v>17.062088915099025</c:v>
                </c:pt>
                <c:pt idx="36">
                  <c:v>16.865600211857288</c:v>
                </c:pt>
                <c:pt idx="37">
                  <c:v>17.59169250814908</c:v>
                </c:pt>
                <c:pt idx="38">
                  <c:v>16.681922349253046</c:v>
                </c:pt>
                <c:pt idx="39">
                  <c:v>16.291613413187012</c:v>
                </c:pt>
                <c:pt idx="40">
                  <c:v>16.15181776627378</c:v>
                </c:pt>
                <c:pt idx="41">
                  <c:v>16.578087202818832</c:v>
                </c:pt>
                <c:pt idx="42">
                  <c:v>17.321345273473746</c:v>
                </c:pt>
                <c:pt idx="43">
                  <c:v>17.529323551795578</c:v>
                </c:pt>
                <c:pt idx="44">
                  <c:v>17.581101740121131</c:v>
                </c:pt>
                <c:pt idx="45">
                  <c:v>17.339485616773498</c:v>
                </c:pt>
                <c:pt idx="46">
                  <c:v>17.68767205478504</c:v>
                </c:pt>
                <c:pt idx="47">
                  <c:v>17.992683638835562</c:v>
                </c:pt>
                <c:pt idx="48">
                  <c:v>17.302016750636586</c:v>
                </c:pt>
                <c:pt idx="49">
                  <c:v>17.883485058011637</c:v>
                </c:pt>
                <c:pt idx="50">
                  <c:v>17.718364153699749</c:v>
                </c:pt>
                <c:pt idx="51">
                  <c:v>17.522894025343252</c:v>
                </c:pt>
                <c:pt idx="52">
                  <c:v>17.859284915880846</c:v>
                </c:pt>
                <c:pt idx="53">
                  <c:v>17.57738036763185</c:v>
                </c:pt>
                <c:pt idx="54">
                  <c:v>17.01050533232798</c:v>
                </c:pt>
                <c:pt idx="55">
                  <c:v>17.438629491008186</c:v>
                </c:pt>
                <c:pt idx="56">
                  <c:v>18.091921885590292</c:v>
                </c:pt>
                <c:pt idx="57">
                  <c:v>17.591382028883643</c:v>
                </c:pt>
                <c:pt idx="58">
                  <c:v>17.386334602144249</c:v>
                </c:pt>
                <c:pt idx="59">
                  <c:v>17.942613969667203</c:v>
                </c:pt>
                <c:pt idx="60">
                  <c:v>17.457796718016382</c:v>
                </c:pt>
                <c:pt idx="61">
                  <c:v>17.820236232550325</c:v>
                </c:pt>
                <c:pt idx="62">
                  <c:v>17.509704761468026</c:v>
                </c:pt>
                <c:pt idx="63">
                  <c:v>17.323409912677441</c:v>
                </c:pt>
                <c:pt idx="64">
                  <c:v>18.428521716428858</c:v>
                </c:pt>
                <c:pt idx="65">
                  <c:v>18.254158392046911</c:v>
                </c:pt>
                <c:pt idx="66">
                  <c:v>18.2269870707776</c:v>
                </c:pt>
                <c:pt idx="67">
                  <c:v>17.82570966939495</c:v>
                </c:pt>
                <c:pt idx="68">
                  <c:v>18.657756763224182</c:v>
                </c:pt>
                <c:pt idx="69">
                  <c:v>18.146961899413402</c:v>
                </c:pt>
                <c:pt idx="70">
                  <c:v>17.990571127252849</c:v>
                </c:pt>
                <c:pt idx="71">
                  <c:v>17.586685382502054</c:v>
                </c:pt>
                <c:pt idx="72">
                  <c:v>17.706847140989627</c:v>
                </c:pt>
                <c:pt idx="73">
                  <c:v>17.9879161570416</c:v>
                </c:pt>
                <c:pt idx="74">
                  <c:v>18.290489600390174</c:v>
                </c:pt>
                <c:pt idx="75">
                  <c:v>17.966400212156348</c:v>
                </c:pt>
                <c:pt idx="76">
                  <c:v>17.980567035791832</c:v>
                </c:pt>
                <c:pt idx="77">
                  <c:v>17.962429614111013</c:v>
                </c:pt>
                <c:pt idx="78">
                  <c:v>18.06064331557128</c:v>
                </c:pt>
                <c:pt idx="79">
                  <c:v>18.400464228901512</c:v>
                </c:pt>
                <c:pt idx="80">
                  <c:v>18.379784984790419</c:v>
                </c:pt>
                <c:pt idx="81">
                  <c:v>18.045333500900139</c:v>
                </c:pt>
                <c:pt idx="82">
                  <c:v>17.989268105358587</c:v>
                </c:pt>
                <c:pt idx="83">
                  <c:v>17.8415363293343</c:v>
                </c:pt>
                <c:pt idx="84">
                  <c:v>18.189841551904365</c:v>
                </c:pt>
                <c:pt idx="85">
                  <c:v>17.936647514208186</c:v>
                </c:pt>
                <c:pt idx="86">
                  <c:v>17.994151977824576</c:v>
                </c:pt>
                <c:pt idx="87">
                  <c:v>18.144012483883511</c:v>
                </c:pt>
                <c:pt idx="88">
                  <c:v>18.045383429033574</c:v>
                </c:pt>
                <c:pt idx="89">
                  <c:v>18.539457838713783</c:v>
                </c:pt>
                <c:pt idx="90">
                  <c:v>18.122081600389283</c:v>
                </c:pt>
                <c:pt idx="91">
                  <c:v>18.082734297331985</c:v>
                </c:pt>
                <c:pt idx="92">
                  <c:v>18.381887949910098</c:v>
                </c:pt>
                <c:pt idx="93">
                  <c:v>18.606304643640552</c:v>
                </c:pt>
                <c:pt idx="94">
                  <c:v>19.021291746938967</c:v>
                </c:pt>
              </c:numCache>
            </c:numRef>
          </c:val>
        </c:ser>
        <c:marker val="1"/>
        <c:axId val="191725952"/>
        <c:axId val="191727488"/>
      </c:lineChart>
      <c:lineChart>
        <c:grouping val="standard"/>
        <c:ser>
          <c:idx val="2"/>
          <c:order val="2"/>
          <c:tx>
            <c:strRef>
              <c:f>'RCP4.5'!$K$1</c:f>
              <c:strCache>
                <c:ptCount val="1"/>
                <c:pt idx="0">
                  <c:v>T0-10cm ℃</c:v>
                </c:pt>
              </c:strCache>
            </c:strRef>
          </c:tx>
          <c:marker>
            <c:symbol val="none"/>
          </c:marker>
          <c:val>
            <c:numRef>
              <c:f>'RCP4.5'!$K$2:$K$96</c:f>
              <c:numCache>
                <c:formatCode>General</c:formatCode>
                <c:ptCount val="95"/>
                <c:pt idx="0">
                  <c:v>0.35206796018605724</c:v>
                </c:pt>
                <c:pt idx="1">
                  <c:v>0.49589439360583287</c:v>
                </c:pt>
                <c:pt idx="2">
                  <c:v>0.4164498991378825</c:v>
                </c:pt>
                <c:pt idx="3">
                  <c:v>0.55636847929646738</c:v>
                </c:pt>
                <c:pt idx="4">
                  <c:v>0.56310193754907711</c:v>
                </c:pt>
                <c:pt idx="5">
                  <c:v>0.45970890348003435</c:v>
                </c:pt>
                <c:pt idx="6">
                  <c:v>0.51696520107259614</c:v>
                </c:pt>
                <c:pt idx="7">
                  <c:v>0.5502318909737185</c:v>
                </c:pt>
                <c:pt idx="8">
                  <c:v>0.48161846145645121</c:v>
                </c:pt>
                <c:pt idx="9">
                  <c:v>0.59015001538876477</c:v>
                </c:pt>
                <c:pt idx="10">
                  <c:v>0.54086923210287052</c:v>
                </c:pt>
                <c:pt idx="11">
                  <c:v>0.520485250152391</c:v>
                </c:pt>
                <c:pt idx="12">
                  <c:v>0.40633304531789388</c:v>
                </c:pt>
                <c:pt idx="13">
                  <c:v>0.58938734912010859</c:v>
                </c:pt>
                <c:pt idx="14">
                  <c:v>0.58040494779172025</c:v>
                </c:pt>
                <c:pt idx="15">
                  <c:v>0.50416244603776605</c:v>
                </c:pt>
                <c:pt idx="16">
                  <c:v>0.50170548217873001</c:v>
                </c:pt>
                <c:pt idx="17">
                  <c:v>0.44477668870751935</c:v>
                </c:pt>
                <c:pt idx="18">
                  <c:v>0.53108535820499936</c:v>
                </c:pt>
                <c:pt idx="19">
                  <c:v>0.50946367199828835</c:v>
                </c:pt>
                <c:pt idx="20">
                  <c:v>0.54469553208174426</c:v>
                </c:pt>
                <c:pt idx="21">
                  <c:v>0.68445699353777256</c:v>
                </c:pt>
                <c:pt idx="22">
                  <c:v>0.66558052175965232</c:v>
                </c:pt>
                <c:pt idx="23">
                  <c:v>0.52093153627197786</c:v>
                </c:pt>
                <c:pt idx="24">
                  <c:v>0.47065709855286103</c:v>
                </c:pt>
                <c:pt idx="25">
                  <c:v>0.60412551672966686</c:v>
                </c:pt>
                <c:pt idx="26">
                  <c:v>0.55865354021888791</c:v>
                </c:pt>
                <c:pt idx="27">
                  <c:v>0.52261727399038072</c:v>
                </c:pt>
                <c:pt idx="28">
                  <c:v>0.64114164365771387</c:v>
                </c:pt>
                <c:pt idx="29">
                  <c:v>0.63478631713480871</c:v>
                </c:pt>
                <c:pt idx="30">
                  <c:v>0.59231344472999048</c:v>
                </c:pt>
                <c:pt idx="31">
                  <c:v>0.71369472855289795</c:v>
                </c:pt>
                <c:pt idx="32">
                  <c:v>0.64977593797639377</c:v>
                </c:pt>
                <c:pt idx="33">
                  <c:v>0.64831390008087075</c:v>
                </c:pt>
                <c:pt idx="34">
                  <c:v>0.72301035830106108</c:v>
                </c:pt>
                <c:pt idx="35">
                  <c:v>0.65487084218455716</c:v>
                </c:pt>
                <c:pt idx="36">
                  <c:v>0.64122020216454556</c:v>
                </c:pt>
                <c:pt idx="37">
                  <c:v>0.68744869478607618</c:v>
                </c:pt>
                <c:pt idx="38">
                  <c:v>0.59565547816671793</c:v>
                </c:pt>
                <c:pt idx="39">
                  <c:v>0.50936596316939464</c:v>
                </c:pt>
                <c:pt idx="40">
                  <c:v>0.49201051043250438</c:v>
                </c:pt>
                <c:pt idx="41">
                  <c:v>0.53261514886576633</c:v>
                </c:pt>
                <c:pt idx="42">
                  <c:v>0.64995697479014303</c:v>
                </c:pt>
                <c:pt idx="43">
                  <c:v>0.72486746159157545</c:v>
                </c:pt>
                <c:pt idx="44">
                  <c:v>0.72400956169098707</c:v>
                </c:pt>
                <c:pt idx="45">
                  <c:v>0.63894616911519841</c:v>
                </c:pt>
                <c:pt idx="46">
                  <c:v>0.72015119669343097</c:v>
                </c:pt>
                <c:pt idx="47">
                  <c:v>0.78992304261518786</c:v>
                </c:pt>
                <c:pt idx="48">
                  <c:v>0.72500173535248658</c:v>
                </c:pt>
                <c:pt idx="49">
                  <c:v>0.77953742137207327</c:v>
                </c:pt>
                <c:pt idx="50">
                  <c:v>0.74847440844764679</c:v>
                </c:pt>
                <c:pt idx="51">
                  <c:v>0.71081737548139667</c:v>
                </c:pt>
                <c:pt idx="52">
                  <c:v>0.78846492386796818</c:v>
                </c:pt>
                <c:pt idx="53">
                  <c:v>0.75253565965765989</c:v>
                </c:pt>
                <c:pt idx="54">
                  <c:v>0.61653386967133839</c:v>
                </c:pt>
                <c:pt idx="55">
                  <c:v>0.70881877301640606</c:v>
                </c:pt>
                <c:pt idx="56">
                  <c:v>0.7777983137912351</c:v>
                </c:pt>
                <c:pt idx="57">
                  <c:v>0.7162614696515659</c:v>
                </c:pt>
                <c:pt idx="58">
                  <c:v>0.68074411944055324</c:v>
                </c:pt>
                <c:pt idx="59">
                  <c:v>0.82350305995521322</c:v>
                </c:pt>
                <c:pt idx="60">
                  <c:v>0.73449481925578597</c:v>
                </c:pt>
                <c:pt idx="61">
                  <c:v>0.78315793058987071</c:v>
                </c:pt>
                <c:pt idx="62">
                  <c:v>0.69097704239218205</c:v>
                </c:pt>
                <c:pt idx="63">
                  <c:v>0.732233884590891</c:v>
                </c:pt>
                <c:pt idx="64">
                  <c:v>0.88687199369482517</c:v>
                </c:pt>
                <c:pt idx="65">
                  <c:v>0.84527377836323492</c:v>
                </c:pt>
                <c:pt idx="66">
                  <c:v>0.83803049459784817</c:v>
                </c:pt>
                <c:pt idx="67">
                  <c:v>0.7542147587056528</c:v>
                </c:pt>
                <c:pt idx="68">
                  <c:v>0.89451080486392753</c:v>
                </c:pt>
                <c:pt idx="69">
                  <c:v>0.80655330830959893</c:v>
                </c:pt>
                <c:pt idx="70">
                  <c:v>0.79769999409861247</c:v>
                </c:pt>
                <c:pt idx="71">
                  <c:v>0.73866009831936663</c:v>
                </c:pt>
                <c:pt idx="72">
                  <c:v>0.66880649378957224</c:v>
                </c:pt>
                <c:pt idx="73">
                  <c:v>0.85856819944445151</c:v>
                </c:pt>
                <c:pt idx="74">
                  <c:v>0.91238515085764094</c:v>
                </c:pt>
                <c:pt idx="75">
                  <c:v>0.76180475251109081</c:v>
                </c:pt>
                <c:pt idx="76">
                  <c:v>0.71844962694146253</c:v>
                </c:pt>
                <c:pt idx="77">
                  <c:v>0.80727840095795722</c:v>
                </c:pt>
                <c:pt idx="78">
                  <c:v>0.83277623785489385</c:v>
                </c:pt>
                <c:pt idx="79">
                  <c:v>0.8671759991665714</c:v>
                </c:pt>
                <c:pt idx="80">
                  <c:v>0.89295014752028334</c:v>
                </c:pt>
                <c:pt idx="81">
                  <c:v>0.82660957208435104</c:v>
                </c:pt>
                <c:pt idx="82">
                  <c:v>0.75858764903598885</c:v>
                </c:pt>
                <c:pt idx="83">
                  <c:v>0.74000233792918479</c:v>
                </c:pt>
                <c:pt idx="84">
                  <c:v>0.80859031773810564</c:v>
                </c:pt>
                <c:pt idx="85">
                  <c:v>0.76719682762935781</c:v>
                </c:pt>
                <c:pt idx="86">
                  <c:v>0.74621397147559776</c:v>
                </c:pt>
                <c:pt idx="87">
                  <c:v>0.85512714264920098</c:v>
                </c:pt>
                <c:pt idx="88">
                  <c:v>0.77211414359833652</c:v>
                </c:pt>
                <c:pt idx="89">
                  <c:v>0.88458122595639421</c:v>
                </c:pt>
                <c:pt idx="90">
                  <c:v>0.81199815472412995</c:v>
                </c:pt>
                <c:pt idx="91">
                  <c:v>0.82298745166436804</c:v>
                </c:pt>
                <c:pt idx="92">
                  <c:v>0.94011969894785397</c:v>
                </c:pt>
                <c:pt idx="93">
                  <c:v>0.90781070175066769</c:v>
                </c:pt>
                <c:pt idx="94">
                  <c:v>0.91831994278544515</c:v>
                </c:pt>
              </c:numCache>
            </c:numRef>
          </c:val>
        </c:ser>
        <c:marker val="1"/>
        <c:axId val="191730816"/>
        <c:axId val="191729024"/>
      </c:lineChart>
      <c:catAx>
        <c:axId val="191725952"/>
        <c:scaling>
          <c:orientation val="minMax"/>
        </c:scaling>
        <c:axPos val="b"/>
        <c:tickLblPos val="nextTo"/>
        <c:crossAx val="191727488"/>
        <c:crosses val="autoZero"/>
        <c:auto val="1"/>
        <c:lblAlgn val="ctr"/>
        <c:lblOffset val="100"/>
      </c:catAx>
      <c:valAx>
        <c:axId val="191727488"/>
        <c:scaling>
          <c:orientation val="minMax"/>
          <c:max val="26"/>
          <c:min val="14"/>
        </c:scaling>
        <c:axPos val="l"/>
        <c:majorGridlines/>
        <c:numFmt formatCode="General" sourceLinked="1"/>
        <c:tickLblPos val="nextTo"/>
        <c:crossAx val="191725952"/>
        <c:crosses val="autoZero"/>
        <c:crossBetween val="between"/>
      </c:valAx>
      <c:valAx>
        <c:axId val="191729024"/>
        <c:scaling>
          <c:orientation val="minMax"/>
          <c:max val="1.8"/>
        </c:scaling>
        <c:axPos val="r"/>
        <c:numFmt formatCode="General" sourceLinked="1"/>
        <c:tickLblPos val="nextTo"/>
        <c:crossAx val="191730816"/>
        <c:crosses val="max"/>
        <c:crossBetween val="between"/>
      </c:valAx>
      <c:catAx>
        <c:axId val="191730816"/>
        <c:scaling>
          <c:orientation val="minMax"/>
        </c:scaling>
        <c:delete val="1"/>
        <c:axPos val="b"/>
        <c:tickLblPos val="none"/>
        <c:crossAx val="191729024"/>
        <c:crosses val="autoZero"/>
        <c:auto val="1"/>
        <c:lblAlgn val="ctr"/>
        <c:lblOffset val="100"/>
      </c:cat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5</xdr:row>
      <xdr:rowOff>161925</xdr:rowOff>
    </xdr:from>
    <xdr:to>
      <xdr:col>7</xdr:col>
      <xdr:colOff>238125</xdr:colOff>
      <xdr:row>21</xdr:row>
      <xdr:rowOff>161925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590550</xdr:colOff>
      <xdr:row>22</xdr:row>
      <xdr:rowOff>19050</xdr:rowOff>
    </xdr:from>
    <xdr:to>
      <xdr:col>7</xdr:col>
      <xdr:colOff>247650</xdr:colOff>
      <xdr:row>38</xdr:row>
      <xdr:rowOff>19050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581025</xdr:colOff>
      <xdr:row>38</xdr:row>
      <xdr:rowOff>152400</xdr:rowOff>
    </xdr:from>
    <xdr:to>
      <xdr:col>7</xdr:col>
      <xdr:colOff>238125</xdr:colOff>
      <xdr:row>54</xdr:row>
      <xdr:rowOff>152400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4</xdr:row>
      <xdr:rowOff>95250</xdr:rowOff>
    </xdr:from>
    <xdr:to>
      <xdr:col>2</xdr:col>
      <xdr:colOff>1038225</xdr:colOff>
      <xdr:row>16</xdr:row>
      <xdr:rowOff>57150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200025</xdr:colOff>
      <xdr:row>4</xdr:row>
      <xdr:rowOff>47625</xdr:rowOff>
    </xdr:from>
    <xdr:to>
      <xdr:col>5</xdr:col>
      <xdr:colOff>1438275</xdr:colOff>
      <xdr:row>16</xdr:row>
      <xdr:rowOff>76200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1771650</xdr:colOff>
      <xdr:row>4</xdr:row>
      <xdr:rowOff>76200</xdr:rowOff>
    </xdr:from>
    <xdr:to>
      <xdr:col>8</xdr:col>
      <xdr:colOff>723900</xdr:colOff>
      <xdr:row>16</xdr:row>
      <xdr:rowOff>85725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933450</xdr:colOff>
      <xdr:row>4</xdr:row>
      <xdr:rowOff>38100</xdr:rowOff>
    </xdr:from>
    <xdr:to>
      <xdr:col>15</xdr:col>
      <xdr:colOff>0</xdr:colOff>
      <xdr:row>16</xdr:row>
      <xdr:rowOff>76200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295275</xdr:colOff>
      <xdr:row>1</xdr:row>
      <xdr:rowOff>38100</xdr:rowOff>
    </xdr:from>
    <xdr:to>
      <xdr:col>24</xdr:col>
      <xdr:colOff>504825</xdr:colOff>
      <xdr:row>17</xdr:row>
      <xdr:rowOff>38100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409575</xdr:colOff>
      <xdr:row>17</xdr:row>
      <xdr:rowOff>133350</xdr:rowOff>
    </xdr:from>
    <xdr:to>
      <xdr:col>19</xdr:col>
      <xdr:colOff>180975</xdr:colOff>
      <xdr:row>33</xdr:row>
      <xdr:rowOff>133350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48"/>
  <sheetViews>
    <sheetView topLeftCell="H1" workbookViewId="0">
      <selection activeCell="L8" sqref="L8"/>
    </sheetView>
  </sheetViews>
  <sheetFormatPr defaultRowHeight="13.5"/>
  <cols>
    <col min="2" max="2" width="16.375" style="5" customWidth="1"/>
    <col min="3" max="3" width="14.75" customWidth="1"/>
    <col min="4" max="4" width="15.625" customWidth="1"/>
    <col min="5" max="5" width="9" style="6"/>
    <col min="6" max="6" width="16.125" style="6" customWidth="1"/>
    <col min="7" max="8" width="9" style="6"/>
    <col min="9" max="10" width="15.25" style="6" customWidth="1"/>
    <col min="12" max="12" width="28.625" customWidth="1"/>
    <col min="15" max="15" width="12.75" bestFit="1" customWidth="1"/>
    <col min="18" max="21" width="9.5" bestFit="1" customWidth="1"/>
    <col min="258" max="258" width="10.625" customWidth="1"/>
    <col min="259" max="259" width="16.375" customWidth="1"/>
    <col min="260" max="260" width="14.75" customWidth="1"/>
    <col min="261" max="261" width="15.625" customWidth="1"/>
    <col min="263" max="263" width="16.125" customWidth="1"/>
    <col min="266" max="266" width="15.25" customWidth="1"/>
    <col min="267" max="267" width="17.375" customWidth="1"/>
    <col min="268" max="268" width="17.125" customWidth="1"/>
    <col min="271" max="271" width="12.75" bestFit="1" customWidth="1"/>
    <col min="274" max="277" width="9.5" bestFit="1" customWidth="1"/>
    <col min="514" max="514" width="10.625" customWidth="1"/>
    <col min="515" max="515" width="16.375" customWidth="1"/>
    <col min="516" max="516" width="14.75" customWidth="1"/>
    <col min="517" max="517" width="15.625" customWidth="1"/>
    <col min="519" max="519" width="16.125" customWidth="1"/>
    <col min="522" max="522" width="15.25" customWidth="1"/>
    <col min="523" max="523" width="17.375" customWidth="1"/>
    <col min="524" max="524" width="17.125" customWidth="1"/>
    <col min="527" max="527" width="12.75" bestFit="1" customWidth="1"/>
    <col min="530" max="533" width="9.5" bestFit="1" customWidth="1"/>
    <col min="770" max="770" width="10.625" customWidth="1"/>
    <col min="771" max="771" width="16.375" customWidth="1"/>
    <col min="772" max="772" width="14.75" customWidth="1"/>
    <col min="773" max="773" width="15.625" customWidth="1"/>
    <col min="775" max="775" width="16.125" customWidth="1"/>
    <col min="778" max="778" width="15.25" customWidth="1"/>
    <col min="779" max="779" width="17.375" customWidth="1"/>
    <col min="780" max="780" width="17.125" customWidth="1"/>
    <col min="783" max="783" width="12.75" bestFit="1" customWidth="1"/>
    <col min="786" max="789" width="9.5" bestFit="1" customWidth="1"/>
    <col min="1026" max="1026" width="10.625" customWidth="1"/>
    <col min="1027" max="1027" width="16.375" customWidth="1"/>
    <col min="1028" max="1028" width="14.75" customWidth="1"/>
    <col min="1029" max="1029" width="15.625" customWidth="1"/>
    <col min="1031" max="1031" width="16.125" customWidth="1"/>
    <col min="1034" max="1034" width="15.25" customWidth="1"/>
    <col min="1035" max="1035" width="17.375" customWidth="1"/>
    <col min="1036" max="1036" width="17.125" customWidth="1"/>
    <col min="1039" max="1039" width="12.75" bestFit="1" customWidth="1"/>
    <col min="1042" max="1045" width="9.5" bestFit="1" customWidth="1"/>
    <col min="1282" max="1282" width="10.625" customWidth="1"/>
    <col min="1283" max="1283" width="16.375" customWidth="1"/>
    <col min="1284" max="1284" width="14.75" customWidth="1"/>
    <col min="1285" max="1285" width="15.625" customWidth="1"/>
    <col min="1287" max="1287" width="16.125" customWidth="1"/>
    <col min="1290" max="1290" width="15.25" customWidth="1"/>
    <col min="1291" max="1291" width="17.375" customWidth="1"/>
    <col min="1292" max="1292" width="17.125" customWidth="1"/>
    <col min="1295" max="1295" width="12.75" bestFit="1" customWidth="1"/>
    <col min="1298" max="1301" width="9.5" bestFit="1" customWidth="1"/>
    <col min="1538" max="1538" width="10.625" customWidth="1"/>
    <col min="1539" max="1539" width="16.375" customWidth="1"/>
    <col min="1540" max="1540" width="14.75" customWidth="1"/>
    <col min="1541" max="1541" width="15.625" customWidth="1"/>
    <col min="1543" max="1543" width="16.125" customWidth="1"/>
    <col min="1546" max="1546" width="15.25" customWidth="1"/>
    <col min="1547" max="1547" width="17.375" customWidth="1"/>
    <col min="1548" max="1548" width="17.125" customWidth="1"/>
    <col min="1551" max="1551" width="12.75" bestFit="1" customWidth="1"/>
    <col min="1554" max="1557" width="9.5" bestFit="1" customWidth="1"/>
    <col min="1794" max="1794" width="10.625" customWidth="1"/>
    <col min="1795" max="1795" width="16.375" customWidth="1"/>
    <col min="1796" max="1796" width="14.75" customWidth="1"/>
    <col min="1797" max="1797" width="15.625" customWidth="1"/>
    <col min="1799" max="1799" width="16.125" customWidth="1"/>
    <col min="1802" max="1802" width="15.25" customWidth="1"/>
    <col min="1803" max="1803" width="17.375" customWidth="1"/>
    <col min="1804" max="1804" width="17.125" customWidth="1"/>
    <col min="1807" max="1807" width="12.75" bestFit="1" customWidth="1"/>
    <col min="1810" max="1813" width="9.5" bestFit="1" customWidth="1"/>
    <col min="2050" max="2050" width="10.625" customWidth="1"/>
    <col min="2051" max="2051" width="16.375" customWidth="1"/>
    <col min="2052" max="2052" width="14.75" customWidth="1"/>
    <col min="2053" max="2053" width="15.625" customWidth="1"/>
    <col min="2055" max="2055" width="16.125" customWidth="1"/>
    <col min="2058" max="2058" width="15.25" customWidth="1"/>
    <col min="2059" max="2059" width="17.375" customWidth="1"/>
    <col min="2060" max="2060" width="17.125" customWidth="1"/>
    <col min="2063" max="2063" width="12.75" bestFit="1" customWidth="1"/>
    <col min="2066" max="2069" width="9.5" bestFit="1" customWidth="1"/>
    <col min="2306" max="2306" width="10.625" customWidth="1"/>
    <col min="2307" max="2307" width="16.375" customWidth="1"/>
    <col min="2308" max="2308" width="14.75" customWidth="1"/>
    <col min="2309" max="2309" width="15.625" customWidth="1"/>
    <col min="2311" max="2311" width="16.125" customWidth="1"/>
    <col min="2314" max="2314" width="15.25" customWidth="1"/>
    <col min="2315" max="2315" width="17.375" customWidth="1"/>
    <col min="2316" max="2316" width="17.125" customWidth="1"/>
    <col min="2319" max="2319" width="12.75" bestFit="1" customWidth="1"/>
    <col min="2322" max="2325" width="9.5" bestFit="1" customWidth="1"/>
    <col min="2562" max="2562" width="10.625" customWidth="1"/>
    <col min="2563" max="2563" width="16.375" customWidth="1"/>
    <col min="2564" max="2564" width="14.75" customWidth="1"/>
    <col min="2565" max="2565" width="15.625" customWidth="1"/>
    <col min="2567" max="2567" width="16.125" customWidth="1"/>
    <col min="2570" max="2570" width="15.25" customWidth="1"/>
    <col min="2571" max="2571" width="17.375" customWidth="1"/>
    <col min="2572" max="2572" width="17.125" customWidth="1"/>
    <col min="2575" max="2575" width="12.75" bestFit="1" customWidth="1"/>
    <col min="2578" max="2581" width="9.5" bestFit="1" customWidth="1"/>
    <col min="2818" max="2818" width="10.625" customWidth="1"/>
    <col min="2819" max="2819" width="16.375" customWidth="1"/>
    <col min="2820" max="2820" width="14.75" customWidth="1"/>
    <col min="2821" max="2821" width="15.625" customWidth="1"/>
    <col min="2823" max="2823" width="16.125" customWidth="1"/>
    <col min="2826" max="2826" width="15.25" customWidth="1"/>
    <col min="2827" max="2827" width="17.375" customWidth="1"/>
    <col min="2828" max="2828" width="17.125" customWidth="1"/>
    <col min="2831" max="2831" width="12.75" bestFit="1" customWidth="1"/>
    <col min="2834" max="2837" width="9.5" bestFit="1" customWidth="1"/>
    <col min="3074" max="3074" width="10.625" customWidth="1"/>
    <col min="3075" max="3075" width="16.375" customWidth="1"/>
    <col min="3076" max="3076" width="14.75" customWidth="1"/>
    <col min="3077" max="3077" width="15.625" customWidth="1"/>
    <col min="3079" max="3079" width="16.125" customWidth="1"/>
    <col min="3082" max="3082" width="15.25" customWidth="1"/>
    <col min="3083" max="3083" width="17.375" customWidth="1"/>
    <col min="3084" max="3084" width="17.125" customWidth="1"/>
    <col min="3087" max="3087" width="12.75" bestFit="1" customWidth="1"/>
    <col min="3090" max="3093" width="9.5" bestFit="1" customWidth="1"/>
    <col min="3330" max="3330" width="10.625" customWidth="1"/>
    <col min="3331" max="3331" width="16.375" customWidth="1"/>
    <col min="3332" max="3332" width="14.75" customWidth="1"/>
    <col min="3333" max="3333" width="15.625" customWidth="1"/>
    <col min="3335" max="3335" width="16.125" customWidth="1"/>
    <col min="3338" max="3338" width="15.25" customWidth="1"/>
    <col min="3339" max="3339" width="17.375" customWidth="1"/>
    <col min="3340" max="3340" width="17.125" customWidth="1"/>
    <col min="3343" max="3343" width="12.75" bestFit="1" customWidth="1"/>
    <col min="3346" max="3349" width="9.5" bestFit="1" customWidth="1"/>
    <col min="3586" max="3586" width="10.625" customWidth="1"/>
    <col min="3587" max="3587" width="16.375" customWidth="1"/>
    <col min="3588" max="3588" width="14.75" customWidth="1"/>
    <col min="3589" max="3589" width="15.625" customWidth="1"/>
    <col min="3591" max="3591" width="16.125" customWidth="1"/>
    <col min="3594" max="3594" width="15.25" customWidth="1"/>
    <col min="3595" max="3595" width="17.375" customWidth="1"/>
    <col min="3596" max="3596" width="17.125" customWidth="1"/>
    <col min="3599" max="3599" width="12.75" bestFit="1" customWidth="1"/>
    <col min="3602" max="3605" width="9.5" bestFit="1" customWidth="1"/>
    <col min="3842" max="3842" width="10.625" customWidth="1"/>
    <col min="3843" max="3843" width="16.375" customWidth="1"/>
    <col min="3844" max="3844" width="14.75" customWidth="1"/>
    <col min="3845" max="3845" width="15.625" customWidth="1"/>
    <col min="3847" max="3847" width="16.125" customWidth="1"/>
    <col min="3850" max="3850" width="15.25" customWidth="1"/>
    <col min="3851" max="3851" width="17.375" customWidth="1"/>
    <col min="3852" max="3852" width="17.125" customWidth="1"/>
    <col min="3855" max="3855" width="12.75" bestFit="1" customWidth="1"/>
    <col min="3858" max="3861" width="9.5" bestFit="1" customWidth="1"/>
    <col min="4098" max="4098" width="10.625" customWidth="1"/>
    <col min="4099" max="4099" width="16.375" customWidth="1"/>
    <col min="4100" max="4100" width="14.75" customWidth="1"/>
    <col min="4101" max="4101" width="15.625" customWidth="1"/>
    <col min="4103" max="4103" width="16.125" customWidth="1"/>
    <col min="4106" max="4106" width="15.25" customWidth="1"/>
    <col min="4107" max="4107" width="17.375" customWidth="1"/>
    <col min="4108" max="4108" width="17.125" customWidth="1"/>
    <col min="4111" max="4111" width="12.75" bestFit="1" customWidth="1"/>
    <col min="4114" max="4117" width="9.5" bestFit="1" customWidth="1"/>
    <col min="4354" max="4354" width="10.625" customWidth="1"/>
    <col min="4355" max="4355" width="16.375" customWidth="1"/>
    <col min="4356" max="4356" width="14.75" customWidth="1"/>
    <col min="4357" max="4357" width="15.625" customWidth="1"/>
    <col min="4359" max="4359" width="16.125" customWidth="1"/>
    <col min="4362" max="4362" width="15.25" customWidth="1"/>
    <col min="4363" max="4363" width="17.375" customWidth="1"/>
    <col min="4364" max="4364" width="17.125" customWidth="1"/>
    <col min="4367" max="4367" width="12.75" bestFit="1" customWidth="1"/>
    <col min="4370" max="4373" width="9.5" bestFit="1" customWidth="1"/>
    <col min="4610" max="4610" width="10.625" customWidth="1"/>
    <col min="4611" max="4611" width="16.375" customWidth="1"/>
    <col min="4612" max="4612" width="14.75" customWidth="1"/>
    <col min="4613" max="4613" width="15.625" customWidth="1"/>
    <col min="4615" max="4615" width="16.125" customWidth="1"/>
    <col min="4618" max="4618" width="15.25" customWidth="1"/>
    <col min="4619" max="4619" width="17.375" customWidth="1"/>
    <col min="4620" max="4620" width="17.125" customWidth="1"/>
    <col min="4623" max="4623" width="12.75" bestFit="1" customWidth="1"/>
    <col min="4626" max="4629" width="9.5" bestFit="1" customWidth="1"/>
    <col min="4866" max="4866" width="10.625" customWidth="1"/>
    <col min="4867" max="4867" width="16.375" customWidth="1"/>
    <col min="4868" max="4868" width="14.75" customWidth="1"/>
    <col min="4869" max="4869" width="15.625" customWidth="1"/>
    <col min="4871" max="4871" width="16.125" customWidth="1"/>
    <col min="4874" max="4874" width="15.25" customWidth="1"/>
    <col min="4875" max="4875" width="17.375" customWidth="1"/>
    <col min="4876" max="4876" width="17.125" customWidth="1"/>
    <col min="4879" max="4879" width="12.75" bestFit="1" customWidth="1"/>
    <col min="4882" max="4885" width="9.5" bestFit="1" customWidth="1"/>
    <col min="5122" max="5122" width="10.625" customWidth="1"/>
    <col min="5123" max="5123" width="16.375" customWidth="1"/>
    <col min="5124" max="5124" width="14.75" customWidth="1"/>
    <col min="5125" max="5125" width="15.625" customWidth="1"/>
    <col min="5127" max="5127" width="16.125" customWidth="1"/>
    <col min="5130" max="5130" width="15.25" customWidth="1"/>
    <col min="5131" max="5131" width="17.375" customWidth="1"/>
    <col min="5132" max="5132" width="17.125" customWidth="1"/>
    <col min="5135" max="5135" width="12.75" bestFit="1" customWidth="1"/>
    <col min="5138" max="5141" width="9.5" bestFit="1" customWidth="1"/>
    <col min="5378" max="5378" width="10.625" customWidth="1"/>
    <col min="5379" max="5379" width="16.375" customWidth="1"/>
    <col min="5380" max="5380" width="14.75" customWidth="1"/>
    <col min="5381" max="5381" width="15.625" customWidth="1"/>
    <col min="5383" max="5383" width="16.125" customWidth="1"/>
    <col min="5386" max="5386" width="15.25" customWidth="1"/>
    <col min="5387" max="5387" width="17.375" customWidth="1"/>
    <col min="5388" max="5388" width="17.125" customWidth="1"/>
    <col min="5391" max="5391" width="12.75" bestFit="1" customWidth="1"/>
    <col min="5394" max="5397" width="9.5" bestFit="1" customWidth="1"/>
    <col min="5634" max="5634" width="10.625" customWidth="1"/>
    <col min="5635" max="5635" width="16.375" customWidth="1"/>
    <col min="5636" max="5636" width="14.75" customWidth="1"/>
    <col min="5637" max="5637" width="15.625" customWidth="1"/>
    <col min="5639" max="5639" width="16.125" customWidth="1"/>
    <col min="5642" max="5642" width="15.25" customWidth="1"/>
    <col min="5643" max="5643" width="17.375" customWidth="1"/>
    <col min="5644" max="5644" width="17.125" customWidth="1"/>
    <col min="5647" max="5647" width="12.75" bestFit="1" customWidth="1"/>
    <col min="5650" max="5653" width="9.5" bestFit="1" customWidth="1"/>
    <col min="5890" max="5890" width="10.625" customWidth="1"/>
    <col min="5891" max="5891" width="16.375" customWidth="1"/>
    <col min="5892" max="5892" width="14.75" customWidth="1"/>
    <col min="5893" max="5893" width="15.625" customWidth="1"/>
    <col min="5895" max="5895" width="16.125" customWidth="1"/>
    <col min="5898" max="5898" width="15.25" customWidth="1"/>
    <col min="5899" max="5899" width="17.375" customWidth="1"/>
    <col min="5900" max="5900" width="17.125" customWidth="1"/>
    <col min="5903" max="5903" width="12.75" bestFit="1" customWidth="1"/>
    <col min="5906" max="5909" width="9.5" bestFit="1" customWidth="1"/>
    <col min="6146" max="6146" width="10.625" customWidth="1"/>
    <col min="6147" max="6147" width="16.375" customWidth="1"/>
    <col min="6148" max="6148" width="14.75" customWidth="1"/>
    <col min="6149" max="6149" width="15.625" customWidth="1"/>
    <col min="6151" max="6151" width="16.125" customWidth="1"/>
    <col min="6154" max="6154" width="15.25" customWidth="1"/>
    <col min="6155" max="6155" width="17.375" customWidth="1"/>
    <col min="6156" max="6156" width="17.125" customWidth="1"/>
    <col min="6159" max="6159" width="12.75" bestFit="1" customWidth="1"/>
    <col min="6162" max="6165" width="9.5" bestFit="1" customWidth="1"/>
    <col min="6402" max="6402" width="10.625" customWidth="1"/>
    <col min="6403" max="6403" width="16.375" customWidth="1"/>
    <col min="6404" max="6404" width="14.75" customWidth="1"/>
    <col min="6405" max="6405" width="15.625" customWidth="1"/>
    <col min="6407" max="6407" width="16.125" customWidth="1"/>
    <col min="6410" max="6410" width="15.25" customWidth="1"/>
    <col min="6411" max="6411" width="17.375" customWidth="1"/>
    <col min="6412" max="6412" width="17.125" customWidth="1"/>
    <col min="6415" max="6415" width="12.75" bestFit="1" customWidth="1"/>
    <col min="6418" max="6421" width="9.5" bestFit="1" customWidth="1"/>
    <col min="6658" max="6658" width="10.625" customWidth="1"/>
    <col min="6659" max="6659" width="16.375" customWidth="1"/>
    <col min="6660" max="6660" width="14.75" customWidth="1"/>
    <col min="6661" max="6661" width="15.625" customWidth="1"/>
    <col min="6663" max="6663" width="16.125" customWidth="1"/>
    <col min="6666" max="6666" width="15.25" customWidth="1"/>
    <col min="6667" max="6667" width="17.375" customWidth="1"/>
    <col min="6668" max="6668" width="17.125" customWidth="1"/>
    <col min="6671" max="6671" width="12.75" bestFit="1" customWidth="1"/>
    <col min="6674" max="6677" width="9.5" bestFit="1" customWidth="1"/>
    <col min="6914" max="6914" width="10.625" customWidth="1"/>
    <col min="6915" max="6915" width="16.375" customWidth="1"/>
    <col min="6916" max="6916" width="14.75" customWidth="1"/>
    <col min="6917" max="6917" width="15.625" customWidth="1"/>
    <col min="6919" max="6919" width="16.125" customWidth="1"/>
    <col min="6922" max="6922" width="15.25" customWidth="1"/>
    <col min="6923" max="6923" width="17.375" customWidth="1"/>
    <col min="6924" max="6924" width="17.125" customWidth="1"/>
    <col min="6927" max="6927" width="12.75" bestFit="1" customWidth="1"/>
    <col min="6930" max="6933" width="9.5" bestFit="1" customWidth="1"/>
    <col min="7170" max="7170" width="10.625" customWidth="1"/>
    <col min="7171" max="7171" width="16.375" customWidth="1"/>
    <col min="7172" max="7172" width="14.75" customWidth="1"/>
    <col min="7173" max="7173" width="15.625" customWidth="1"/>
    <col min="7175" max="7175" width="16.125" customWidth="1"/>
    <col min="7178" max="7178" width="15.25" customWidth="1"/>
    <col min="7179" max="7179" width="17.375" customWidth="1"/>
    <col min="7180" max="7180" width="17.125" customWidth="1"/>
    <col min="7183" max="7183" width="12.75" bestFit="1" customWidth="1"/>
    <col min="7186" max="7189" width="9.5" bestFit="1" customWidth="1"/>
    <col min="7426" max="7426" width="10.625" customWidth="1"/>
    <col min="7427" max="7427" width="16.375" customWidth="1"/>
    <col min="7428" max="7428" width="14.75" customWidth="1"/>
    <col min="7429" max="7429" width="15.625" customWidth="1"/>
    <col min="7431" max="7431" width="16.125" customWidth="1"/>
    <col min="7434" max="7434" width="15.25" customWidth="1"/>
    <col min="7435" max="7435" width="17.375" customWidth="1"/>
    <col min="7436" max="7436" width="17.125" customWidth="1"/>
    <col min="7439" max="7439" width="12.75" bestFit="1" customWidth="1"/>
    <col min="7442" max="7445" width="9.5" bestFit="1" customWidth="1"/>
    <col min="7682" max="7682" width="10.625" customWidth="1"/>
    <col min="7683" max="7683" width="16.375" customWidth="1"/>
    <col min="7684" max="7684" width="14.75" customWidth="1"/>
    <col min="7685" max="7685" width="15.625" customWidth="1"/>
    <col min="7687" max="7687" width="16.125" customWidth="1"/>
    <col min="7690" max="7690" width="15.25" customWidth="1"/>
    <col min="7691" max="7691" width="17.375" customWidth="1"/>
    <col min="7692" max="7692" width="17.125" customWidth="1"/>
    <col min="7695" max="7695" width="12.75" bestFit="1" customWidth="1"/>
    <col min="7698" max="7701" width="9.5" bestFit="1" customWidth="1"/>
    <col min="7938" max="7938" width="10.625" customWidth="1"/>
    <col min="7939" max="7939" width="16.375" customWidth="1"/>
    <col min="7940" max="7940" width="14.75" customWidth="1"/>
    <col min="7941" max="7941" width="15.625" customWidth="1"/>
    <col min="7943" max="7943" width="16.125" customWidth="1"/>
    <col min="7946" max="7946" width="15.25" customWidth="1"/>
    <col min="7947" max="7947" width="17.375" customWidth="1"/>
    <col min="7948" max="7948" width="17.125" customWidth="1"/>
    <col min="7951" max="7951" width="12.75" bestFit="1" customWidth="1"/>
    <col min="7954" max="7957" width="9.5" bestFit="1" customWidth="1"/>
    <col min="8194" max="8194" width="10.625" customWidth="1"/>
    <col min="8195" max="8195" width="16.375" customWidth="1"/>
    <col min="8196" max="8196" width="14.75" customWidth="1"/>
    <col min="8197" max="8197" width="15.625" customWidth="1"/>
    <col min="8199" max="8199" width="16.125" customWidth="1"/>
    <col min="8202" max="8202" width="15.25" customWidth="1"/>
    <col min="8203" max="8203" width="17.375" customWidth="1"/>
    <col min="8204" max="8204" width="17.125" customWidth="1"/>
    <col min="8207" max="8207" width="12.75" bestFit="1" customWidth="1"/>
    <col min="8210" max="8213" width="9.5" bestFit="1" customWidth="1"/>
    <col min="8450" max="8450" width="10.625" customWidth="1"/>
    <col min="8451" max="8451" width="16.375" customWidth="1"/>
    <col min="8452" max="8452" width="14.75" customWidth="1"/>
    <col min="8453" max="8453" width="15.625" customWidth="1"/>
    <col min="8455" max="8455" width="16.125" customWidth="1"/>
    <col min="8458" max="8458" width="15.25" customWidth="1"/>
    <col min="8459" max="8459" width="17.375" customWidth="1"/>
    <col min="8460" max="8460" width="17.125" customWidth="1"/>
    <col min="8463" max="8463" width="12.75" bestFit="1" customWidth="1"/>
    <col min="8466" max="8469" width="9.5" bestFit="1" customWidth="1"/>
    <col min="8706" max="8706" width="10.625" customWidth="1"/>
    <col min="8707" max="8707" width="16.375" customWidth="1"/>
    <col min="8708" max="8708" width="14.75" customWidth="1"/>
    <col min="8709" max="8709" width="15.625" customWidth="1"/>
    <col min="8711" max="8711" width="16.125" customWidth="1"/>
    <col min="8714" max="8714" width="15.25" customWidth="1"/>
    <col min="8715" max="8715" width="17.375" customWidth="1"/>
    <col min="8716" max="8716" width="17.125" customWidth="1"/>
    <col min="8719" max="8719" width="12.75" bestFit="1" customWidth="1"/>
    <col min="8722" max="8725" width="9.5" bestFit="1" customWidth="1"/>
    <col min="8962" max="8962" width="10.625" customWidth="1"/>
    <col min="8963" max="8963" width="16.375" customWidth="1"/>
    <col min="8964" max="8964" width="14.75" customWidth="1"/>
    <col min="8965" max="8965" width="15.625" customWidth="1"/>
    <col min="8967" max="8967" width="16.125" customWidth="1"/>
    <col min="8970" max="8970" width="15.25" customWidth="1"/>
    <col min="8971" max="8971" width="17.375" customWidth="1"/>
    <col min="8972" max="8972" width="17.125" customWidth="1"/>
    <col min="8975" max="8975" width="12.75" bestFit="1" customWidth="1"/>
    <col min="8978" max="8981" width="9.5" bestFit="1" customWidth="1"/>
    <col min="9218" max="9218" width="10.625" customWidth="1"/>
    <col min="9219" max="9219" width="16.375" customWidth="1"/>
    <col min="9220" max="9220" width="14.75" customWidth="1"/>
    <col min="9221" max="9221" width="15.625" customWidth="1"/>
    <col min="9223" max="9223" width="16.125" customWidth="1"/>
    <col min="9226" max="9226" width="15.25" customWidth="1"/>
    <col min="9227" max="9227" width="17.375" customWidth="1"/>
    <col min="9228" max="9228" width="17.125" customWidth="1"/>
    <col min="9231" max="9231" width="12.75" bestFit="1" customWidth="1"/>
    <col min="9234" max="9237" width="9.5" bestFit="1" customWidth="1"/>
    <col min="9474" max="9474" width="10.625" customWidth="1"/>
    <col min="9475" max="9475" width="16.375" customWidth="1"/>
    <col min="9476" max="9476" width="14.75" customWidth="1"/>
    <col min="9477" max="9477" width="15.625" customWidth="1"/>
    <col min="9479" max="9479" width="16.125" customWidth="1"/>
    <col min="9482" max="9482" width="15.25" customWidth="1"/>
    <col min="9483" max="9483" width="17.375" customWidth="1"/>
    <col min="9484" max="9484" width="17.125" customWidth="1"/>
    <col min="9487" max="9487" width="12.75" bestFit="1" customWidth="1"/>
    <col min="9490" max="9493" width="9.5" bestFit="1" customWidth="1"/>
    <col min="9730" max="9730" width="10.625" customWidth="1"/>
    <col min="9731" max="9731" width="16.375" customWidth="1"/>
    <col min="9732" max="9732" width="14.75" customWidth="1"/>
    <col min="9733" max="9733" width="15.625" customWidth="1"/>
    <col min="9735" max="9735" width="16.125" customWidth="1"/>
    <col min="9738" max="9738" width="15.25" customWidth="1"/>
    <col min="9739" max="9739" width="17.375" customWidth="1"/>
    <col min="9740" max="9740" width="17.125" customWidth="1"/>
    <col min="9743" max="9743" width="12.75" bestFit="1" customWidth="1"/>
    <col min="9746" max="9749" width="9.5" bestFit="1" customWidth="1"/>
    <col min="9986" max="9986" width="10.625" customWidth="1"/>
    <col min="9987" max="9987" width="16.375" customWidth="1"/>
    <col min="9988" max="9988" width="14.75" customWidth="1"/>
    <col min="9989" max="9989" width="15.625" customWidth="1"/>
    <col min="9991" max="9991" width="16.125" customWidth="1"/>
    <col min="9994" max="9994" width="15.25" customWidth="1"/>
    <col min="9995" max="9995" width="17.375" customWidth="1"/>
    <col min="9996" max="9996" width="17.125" customWidth="1"/>
    <col min="9999" max="9999" width="12.75" bestFit="1" customWidth="1"/>
    <col min="10002" max="10005" width="9.5" bestFit="1" customWidth="1"/>
    <col min="10242" max="10242" width="10.625" customWidth="1"/>
    <col min="10243" max="10243" width="16.375" customWidth="1"/>
    <col min="10244" max="10244" width="14.75" customWidth="1"/>
    <col min="10245" max="10245" width="15.625" customWidth="1"/>
    <col min="10247" max="10247" width="16.125" customWidth="1"/>
    <col min="10250" max="10250" width="15.25" customWidth="1"/>
    <col min="10251" max="10251" width="17.375" customWidth="1"/>
    <col min="10252" max="10252" width="17.125" customWidth="1"/>
    <col min="10255" max="10255" width="12.75" bestFit="1" customWidth="1"/>
    <col min="10258" max="10261" width="9.5" bestFit="1" customWidth="1"/>
    <col min="10498" max="10498" width="10.625" customWidth="1"/>
    <col min="10499" max="10499" width="16.375" customWidth="1"/>
    <col min="10500" max="10500" width="14.75" customWidth="1"/>
    <col min="10501" max="10501" width="15.625" customWidth="1"/>
    <col min="10503" max="10503" width="16.125" customWidth="1"/>
    <col min="10506" max="10506" width="15.25" customWidth="1"/>
    <col min="10507" max="10507" width="17.375" customWidth="1"/>
    <col min="10508" max="10508" width="17.125" customWidth="1"/>
    <col min="10511" max="10511" width="12.75" bestFit="1" customWidth="1"/>
    <col min="10514" max="10517" width="9.5" bestFit="1" customWidth="1"/>
    <col min="10754" max="10754" width="10.625" customWidth="1"/>
    <col min="10755" max="10755" width="16.375" customWidth="1"/>
    <col min="10756" max="10756" width="14.75" customWidth="1"/>
    <col min="10757" max="10757" width="15.625" customWidth="1"/>
    <col min="10759" max="10759" width="16.125" customWidth="1"/>
    <col min="10762" max="10762" width="15.25" customWidth="1"/>
    <col min="10763" max="10763" width="17.375" customWidth="1"/>
    <col min="10764" max="10764" width="17.125" customWidth="1"/>
    <col min="10767" max="10767" width="12.75" bestFit="1" customWidth="1"/>
    <col min="10770" max="10773" width="9.5" bestFit="1" customWidth="1"/>
    <col min="11010" max="11010" width="10.625" customWidth="1"/>
    <col min="11011" max="11011" width="16.375" customWidth="1"/>
    <col min="11012" max="11012" width="14.75" customWidth="1"/>
    <col min="11013" max="11013" width="15.625" customWidth="1"/>
    <col min="11015" max="11015" width="16.125" customWidth="1"/>
    <col min="11018" max="11018" width="15.25" customWidth="1"/>
    <col min="11019" max="11019" width="17.375" customWidth="1"/>
    <col min="11020" max="11020" width="17.125" customWidth="1"/>
    <col min="11023" max="11023" width="12.75" bestFit="1" customWidth="1"/>
    <col min="11026" max="11029" width="9.5" bestFit="1" customWidth="1"/>
    <col min="11266" max="11266" width="10.625" customWidth="1"/>
    <col min="11267" max="11267" width="16.375" customWidth="1"/>
    <col min="11268" max="11268" width="14.75" customWidth="1"/>
    <col min="11269" max="11269" width="15.625" customWidth="1"/>
    <col min="11271" max="11271" width="16.125" customWidth="1"/>
    <col min="11274" max="11274" width="15.25" customWidth="1"/>
    <col min="11275" max="11275" width="17.375" customWidth="1"/>
    <col min="11276" max="11276" width="17.125" customWidth="1"/>
    <col min="11279" max="11279" width="12.75" bestFit="1" customWidth="1"/>
    <col min="11282" max="11285" width="9.5" bestFit="1" customWidth="1"/>
    <col min="11522" max="11522" width="10.625" customWidth="1"/>
    <col min="11523" max="11523" width="16.375" customWidth="1"/>
    <col min="11524" max="11524" width="14.75" customWidth="1"/>
    <col min="11525" max="11525" width="15.625" customWidth="1"/>
    <col min="11527" max="11527" width="16.125" customWidth="1"/>
    <col min="11530" max="11530" width="15.25" customWidth="1"/>
    <col min="11531" max="11531" width="17.375" customWidth="1"/>
    <col min="11532" max="11532" width="17.125" customWidth="1"/>
    <col min="11535" max="11535" width="12.75" bestFit="1" customWidth="1"/>
    <col min="11538" max="11541" width="9.5" bestFit="1" customWidth="1"/>
    <col min="11778" max="11778" width="10.625" customWidth="1"/>
    <col min="11779" max="11779" width="16.375" customWidth="1"/>
    <col min="11780" max="11780" width="14.75" customWidth="1"/>
    <col min="11781" max="11781" width="15.625" customWidth="1"/>
    <col min="11783" max="11783" width="16.125" customWidth="1"/>
    <col min="11786" max="11786" width="15.25" customWidth="1"/>
    <col min="11787" max="11787" width="17.375" customWidth="1"/>
    <col min="11788" max="11788" width="17.125" customWidth="1"/>
    <col min="11791" max="11791" width="12.75" bestFit="1" customWidth="1"/>
    <col min="11794" max="11797" width="9.5" bestFit="1" customWidth="1"/>
    <col min="12034" max="12034" width="10.625" customWidth="1"/>
    <col min="12035" max="12035" width="16.375" customWidth="1"/>
    <col min="12036" max="12036" width="14.75" customWidth="1"/>
    <col min="12037" max="12037" width="15.625" customWidth="1"/>
    <col min="12039" max="12039" width="16.125" customWidth="1"/>
    <col min="12042" max="12042" width="15.25" customWidth="1"/>
    <col min="12043" max="12043" width="17.375" customWidth="1"/>
    <col min="12044" max="12044" width="17.125" customWidth="1"/>
    <col min="12047" max="12047" width="12.75" bestFit="1" customWidth="1"/>
    <col min="12050" max="12053" width="9.5" bestFit="1" customWidth="1"/>
    <col min="12290" max="12290" width="10.625" customWidth="1"/>
    <col min="12291" max="12291" width="16.375" customWidth="1"/>
    <col min="12292" max="12292" width="14.75" customWidth="1"/>
    <col min="12293" max="12293" width="15.625" customWidth="1"/>
    <col min="12295" max="12295" width="16.125" customWidth="1"/>
    <col min="12298" max="12298" width="15.25" customWidth="1"/>
    <col min="12299" max="12299" width="17.375" customWidth="1"/>
    <col min="12300" max="12300" width="17.125" customWidth="1"/>
    <col min="12303" max="12303" width="12.75" bestFit="1" customWidth="1"/>
    <col min="12306" max="12309" width="9.5" bestFit="1" customWidth="1"/>
    <col min="12546" max="12546" width="10.625" customWidth="1"/>
    <col min="12547" max="12547" width="16.375" customWidth="1"/>
    <col min="12548" max="12548" width="14.75" customWidth="1"/>
    <col min="12549" max="12549" width="15.625" customWidth="1"/>
    <col min="12551" max="12551" width="16.125" customWidth="1"/>
    <col min="12554" max="12554" width="15.25" customWidth="1"/>
    <col min="12555" max="12555" width="17.375" customWidth="1"/>
    <col min="12556" max="12556" width="17.125" customWidth="1"/>
    <col min="12559" max="12559" width="12.75" bestFit="1" customWidth="1"/>
    <col min="12562" max="12565" width="9.5" bestFit="1" customWidth="1"/>
    <col min="12802" max="12802" width="10.625" customWidth="1"/>
    <col min="12803" max="12803" width="16.375" customWidth="1"/>
    <col min="12804" max="12804" width="14.75" customWidth="1"/>
    <col min="12805" max="12805" width="15.625" customWidth="1"/>
    <col min="12807" max="12807" width="16.125" customWidth="1"/>
    <col min="12810" max="12810" width="15.25" customWidth="1"/>
    <col min="12811" max="12811" width="17.375" customWidth="1"/>
    <col min="12812" max="12812" width="17.125" customWidth="1"/>
    <col min="12815" max="12815" width="12.75" bestFit="1" customWidth="1"/>
    <col min="12818" max="12821" width="9.5" bestFit="1" customWidth="1"/>
    <col min="13058" max="13058" width="10.625" customWidth="1"/>
    <col min="13059" max="13059" width="16.375" customWidth="1"/>
    <col min="13060" max="13060" width="14.75" customWidth="1"/>
    <col min="13061" max="13061" width="15.625" customWidth="1"/>
    <col min="13063" max="13063" width="16.125" customWidth="1"/>
    <col min="13066" max="13066" width="15.25" customWidth="1"/>
    <col min="13067" max="13067" width="17.375" customWidth="1"/>
    <col min="13068" max="13068" width="17.125" customWidth="1"/>
    <col min="13071" max="13071" width="12.75" bestFit="1" customWidth="1"/>
    <col min="13074" max="13077" width="9.5" bestFit="1" customWidth="1"/>
    <col min="13314" max="13314" width="10.625" customWidth="1"/>
    <col min="13315" max="13315" width="16.375" customWidth="1"/>
    <col min="13316" max="13316" width="14.75" customWidth="1"/>
    <col min="13317" max="13317" width="15.625" customWidth="1"/>
    <col min="13319" max="13319" width="16.125" customWidth="1"/>
    <col min="13322" max="13322" width="15.25" customWidth="1"/>
    <col min="13323" max="13323" width="17.375" customWidth="1"/>
    <col min="13324" max="13324" width="17.125" customWidth="1"/>
    <col min="13327" max="13327" width="12.75" bestFit="1" customWidth="1"/>
    <col min="13330" max="13333" width="9.5" bestFit="1" customWidth="1"/>
    <col min="13570" max="13570" width="10.625" customWidth="1"/>
    <col min="13571" max="13571" width="16.375" customWidth="1"/>
    <col min="13572" max="13572" width="14.75" customWidth="1"/>
    <col min="13573" max="13573" width="15.625" customWidth="1"/>
    <col min="13575" max="13575" width="16.125" customWidth="1"/>
    <col min="13578" max="13578" width="15.25" customWidth="1"/>
    <col min="13579" max="13579" width="17.375" customWidth="1"/>
    <col min="13580" max="13580" width="17.125" customWidth="1"/>
    <col min="13583" max="13583" width="12.75" bestFit="1" customWidth="1"/>
    <col min="13586" max="13589" width="9.5" bestFit="1" customWidth="1"/>
    <col min="13826" max="13826" width="10.625" customWidth="1"/>
    <col min="13827" max="13827" width="16.375" customWidth="1"/>
    <col min="13828" max="13828" width="14.75" customWidth="1"/>
    <col min="13829" max="13829" width="15.625" customWidth="1"/>
    <col min="13831" max="13831" width="16.125" customWidth="1"/>
    <col min="13834" max="13834" width="15.25" customWidth="1"/>
    <col min="13835" max="13835" width="17.375" customWidth="1"/>
    <col min="13836" max="13836" width="17.125" customWidth="1"/>
    <col min="13839" max="13839" width="12.75" bestFit="1" customWidth="1"/>
    <col min="13842" max="13845" width="9.5" bestFit="1" customWidth="1"/>
    <col min="14082" max="14082" width="10.625" customWidth="1"/>
    <col min="14083" max="14083" width="16.375" customWidth="1"/>
    <col min="14084" max="14084" width="14.75" customWidth="1"/>
    <col min="14085" max="14085" width="15.625" customWidth="1"/>
    <col min="14087" max="14087" width="16.125" customWidth="1"/>
    <col min="14090" max="14090" width="15.25" customWidth="1"/>
    <col min="14091" max="14091" width="17.375" customWidth="1"/>
    <col min="14092" max="14092" width="17.125" customWidth="1"/>
    <col min="14095" max="14095" width="12.75" bestFit="1" customWidth="1"/>
    <col min="14098" max="14101" width="9.5" bestFit="1" customWidth="1"/>
    <col min="14338" max="14338" width="10.625" customWidth="1"/>
    <col min="14339" max="14339" width="16.375" customWidth="1"/>
    <col min="14340" max="14340" width="14.75" customWidth="1"/>
    <col min="14341" max="14341" width="15.625" customWidth="1"/>
    <col min="14343" max="14343" width="16.125" customWidth="1"/>
    <col min="14346" max="14346" width="15.25" customWidth="1"/>
    <col min="14347" max="14347" width="17.375" customWidth="1"/>
    <col min="14348" max="14348" width="17.125" customWidth="1"/>
    <col min="14351" max="14351" width="12.75" bestFit="1" customWidth="1"/>
    <col min="14354" max="14357" width="9.5" bestFit="1" customWidth="1"/>
    <col min="14594" max="14594" width="10.625" customWidth="1"/>
    <col min="14595" max="14595" width="16.375" customWidth="1"/>
    <col min="14596" max="14596" width="14.75" customWidth="1"/>
    <col min="14597" max="14597" width="15.625" customWidth="1"/>
    <col min="14599" max="14599" width="16.125" customWidth="1"/>
    <col min="14602" max="14602" width="15.25" customWidth="1"/>
    <col min="14603" max="14603" width="17.375" customWidth="1"/>
    <col min="14604" max="14604" width="17.125" customWidth="1"/>
    <col min="14607" max="14607" width="12.75" bestFit="1" customWidth="1"/>
    <col min="14610" max="14613" width="9.5" bestFit="1" customWidth="1"/>
    <col min="14850" max="14850" width="10.625" customWidth="1"/>
    <col min="14851" max="14851" width="16.375" customWidth="1"/>
    <col min="14852" max="14852" width="14.75" customWidth="1"/>
    <col min="14853" max="14853" width="15.625" customWidth="1"/>
    <col min="14855" max="14855" width="16.125" customWidth="1"/>
    <col min="14858" max="14858" width="15.25" customWidth="1"/>
    <col min="14859" max="14859" width="17.375" customWidth="1"/>
    <col min="14860" max="14860" width="17.125" customWidth="1"/>
    <col min="14863" max="14863" width="12.75" bestFit="1" customWidth="1"/>
    <col min="14866" max="14869" width="9.5" bestFit="1" customWidth="1"/>
    <col min="15106" max="15106" width="10.625" customWidth="1"/>
    <col min="15107" max="15107" width="16.375" customWidth="1"/>
    <col min="15108" max="15108" width="14.75" customWidth="1"/>
    <col min="15109" max="15109" width="15.625" customWidth="1"/>
    <col min="15111" max="15111" width="16.125" customWidth="1"/>
    <col min="15114" max="15114" width="15.25" customWidth="1"/>
    <col min="15115" max="15115" width="17.375" customWidth="1"/>
    <col min="15116" max="15116" width="17.125" customWidth="1"/>
    <col min="15119" max="15119" width="12.75" bestFit="1" customWidth="1"/>
    <col min="15122" max="15125" width="9.5" bestFit="1" customWidth="1"/>
    <col min="15362" max="15362" width="10.625" customWidth="1"/>
    <col min="15363" max="15363" width="16.375" customWidth="1"/>
    <col min="15364" max="15364" width="14.75" customWidth="1"/>
    <col min="15365" max="15365" width="15.625" customWidth="1"/>
    <col min="15367" max="15367" width="16.125" customWidth="1"/>
    <col min="15370" max="15370" width="15.25" customWidth="1"/>
    <col min="15371" max="15371" width="17.375" customWidth="1"/>
    <col min="15372" max="15372" width="17.125" customWidth="1"/>
    <col min="15375" max="15375" width="12.75" bestFit="1" customWidth="1"/>
    <col min="15378" max="15381" width="9.5" bestFit="1" customWidth="1"/>
    <col min="15618" max="15618" width="10.625" customWidth="1"/>
    <col min="15619" max="15619" width="16.375" customWidth="1"/>
    <col min="15620" max="15620" width="14.75" customWidth="1"/>
    <col min="15621" max="15621" width="15.625" customWidth="1"/>
    <col min="15623" max="15623" width="16.125" customWidth="1"/>
    <col min="15626" max="15626" width="15.25" customWidth="1"/>
    <col min="15627" max="15627" width="17.375" customWidth="1"/>
    <col min="15628" max="15628" width="17.125" customWidth="1"/>
    <col min="15631" max="15631" width="12.75" bestFit="1" customWidth="1"/>
    <col min="15634" max="15637" width="9.5" bestFit="1" customWidth="1"/>
    <col min="15874" max="15874" width="10.625" customWidth="1"/>
    <col min="15875" max="15875" width="16.375" customWidth="1"/>
    <col min="15876" max="15876" width="14.75" customWidth="1"/>
    <col min="15877" max="15877" width="15.625" customWidth="1"/>
    <col min="15879" max="15879" width="16.125" customWidth="1"/>
    <col min="15882" max="15882" width="15.25" customWidth="1"/>
    <col min="15883" max="15883" width="17.375" customWidth="1"/>
    <col min="15884" max="15884" width="17.125" customWidth="1"/>
    <col min="15887" max="15887" width="12.75" bestFit="1" customWidth="1"/>
    <col min="15890" max="15893" width="9.5" bestFit="1" customWidth="1"/>
    <col min="16130" max="16130" width="10.625" customWidth="1"/>
    <col min="16131" max="16131" width="16.375" customWidth="1"/>
    <col min="16132" max="16132" width="14.75" customWidth="1"/>
    <col min="16133" max="16133" width="15.625" customWidth="1"/>
    <col min="16135" max="16135" width="16.125" customWidth="1"/>
    <col min="16138" max="16138" width="15.25" customWidth="1"/>
    <col min="16139" max="16139" width="17.375" customWidth="1"/>
    <col min="16140" max="16140" width="17.125" customWidth="1"/>
    <col min="16143" max="16143" width="12.75" bestFit="1" customWidth="1"/>
    <col min="16146" max="16149" width="9.5" bestFit="1" customWidth="1"/>
  </cols>
  <sheetData>
    <row r="1" spans="1:21">
      <c r="A1" t="s">
        <v>10</v>
      </c>
      <c r="B1" s="5" t="s">
        <v>29</v>
      </c>
      <c r="C1" t="s">
        <v>30</v>
      </c>
      <c r="D1" t="s">
        <v>31</v>
      </c>
      <c r="E1" s="9" t="s">
        <v>32</v>
      </c>
      <c r="F1" s="9" t="s">
        <v>33</v>
      </c>
      <c r="G1" s="9" t="s">
        <v>34</v>
      </c>
      <c r="H1" s="9" t="s">
        <v>35</v>
      </c>
      <c r="I1" s="9" t="s">
        <v>36</v>
      </c>
      <c r="J1" s="9"/>
      <c r="K1" t="s">
        <v>10</v>
      </c>
      <c r="L1" t="s">
        <v>37</v>
      </c>
      <c r="N1" s="21" t="s">
        <v>11</v>
      </c>
      <c r="O1" s="21"/>
      <c r="P1" s="21"/>
      <c r="Q1" s="21"/>
      <c r="R1" s="21"/>
      <c r="S1" s="21"/>
      <c r="T1" s="21"/>
      <c r="U1" s="21"/>
    </row>
    <row r="2" spans="1:21">
      <c r="A2">
        <v>200601</v>
      </c>
      <c r="B2" s="5">
        <v>-2.1872619628906249</v>
      </c>
      <c r="C2">
        <v>-9.7836975097656254</v>
      </c>
      <c r="D2">
        <v>-9.4776367187499773</v>
      </c>
      <c r="E2" s="6">
        <v>-20.197546386718983</v>
      </c>
      <c r="F2" s="6">
        <v>-9.7330078124999773</v>
      </c>
      <c r="G2" s="6">
        <v>-3.3674987792969659</v>
      </c>
      <c r="H2" s="6">
        <v>-3.7114624023439546</v>
      </c>
      <c r="I2" s="6">
        <v>-1.8419555664059999</v>
      </c>
      <c r="K2">
        <v>200601</v>
      </c>
      <c r="L2" s="7">
        <v>-9.7930107526881773</v>
      </c>
      <c r="N2">
        <f>(L2-B2)^2</f>
        <v>57.847414653506924</v>
      </c>
      <c r="O2">
        <f>(L2-C2)^2</f>
        <v>8.6736493734464518E-5</v>
      </c>
      <c r="P2">
        <f>(L2-D2)^2</f>
        <v>9.9460781282452976E-2</v>
      </c>
      <c r="Q2">
        <f>(L2-E2)^2</f>
        <v>108.25436175981682</v>
      </c>
      <c r="R2">
        <f>(L2-F2)^2</f>
        <v>3.600352831228715E-3</v>
      </c>
      <c r="S2">
        <f>(L2-G2)^2</f>
        <v>41.28720412019382</v>
      </c>
      <c r="T2">
        <f>(L2-H2)^2</f>
        <v>36.985230337574535</v>
      </c>
      <c r="U2">
        <f>(L2-I2)^2</f>
        <v>63.219278575304713</v>
      </c>
    </row>
    <row r="3" spans="1:21">
      <c r="A3">
        <v>200602</v>
      </c>
      <c r="B3" s="5">
        <v>2.9236083984375001</v>
      </c>
      <c r="C3">
        <v>-4.0282958984375004</v>
      </c>
      <c r="D3">
        <v>-3.9115966796869657</v>
      </c>
      <c r="E3" s="6">
        <v>-21.296621704101966</v>
      </c>
      <c r="F3" s="6">
        <v>-2.1167968749999773</v>
      </c>
      <c r="G3" s="6">
        <v>0.18273315429701142</v>
      </c>
      <c r="H3" s="6">
        <v>-2.7003845214839544</v>
      </c>
      <c r="I3" s="6">
        <v>1.6274353027339998</v>
      </c>
      <c r="K3">
        <v>200602</v>
      </c>
      <c r="L3" s="7">
        <v>2.4163690476190487</v>
      </c>
      <c r="N3">
        <f t="shared" ref="N3:N66" si="0">(L3-B3)^2</f>
        <v>0.25729175901872403</v>
      </c>
      <c r="O3">
        <f t="shared" ref="O3:O66" si="1">(L3-C3)^2</f>
        <v>41.533706266930061</v>
      </c>
      <c r="P3">
        <f t="shared" ref="P3:P66" si="2">(L3-D3)^2</f>
        <v>40.043150245959538</v>
      </c>
      <c r="Q3">
        <f t="shared" ref="Q3:Q66" si="3">(L3-E3)^2</f>
        <v>562.3059303912064</v>
      </c>
      <c r="R3">
        <f t="shared" ref="R3:R66" si="4">(L3-F3)^2</f>
        <v>20.549593281994404</v>
      </c>
      <c r="S3">
        <f t="shared" ref="S3:S66" si="5">(L3-G3)^2</f>
        <v>4.9891293039365356</v>
      </c>
      <c r="T3">
        <f t="shared" ref="T3:T66" si="6">(L3-H3)^2</f>
        <v>26.181167086928319</v>
      </c>
      <c r="U3">
        <f t="shared" ref="U3:U66" si="7">(L3-I3)^2</f>
        <v>0.62241645381834731</v>
      </c>
    </row>
    <row r="4" spans="1:21">
      <c r="A4">
        <v>200603</v>
      </c>
      <c r="B4" s="5">
        <v>9.9715820312499996</v>
      </c>
      <c r="C4">
        <v>2.0986877441406251</v>
      </c>
      <c r="D4">
        <v>2.1108032226560454</v>
      </c>
      <c r="E4" s="6">
        <v>-7.6433776855469659</v>
      </c>
      <c r="F4" s="6">
        <v>3.4212890625000227</v>
      </c>
      <c r="G4" s="6">
        <v>-9.1802978516000167E-2</v>
      </c>
      <c r="H4" s="6">
        <v>5.5086608886720114</v>
      </c>
      <c r="I4" s="6">
        <v>7.6554199218750227</v>
      </c>
      <c r="K4">
        <v>200603</v>
      </c>
      <c r="L4" s="7">
        <v>11.698521505376348</v>
      </c>
      <c r="N4">
        <f t="shared" si="0"/>
        <v>2.9823199472957898</v>
      </c>
      <c r="O4">
        <f t="shared" si="1"/>
        <v>92.156808243361226</v>
      </c>
      <c r="P4">
        <f t="shared" si="2"/>
        <v>91.924341868809151</v>
      </c>
      <c r="Q4">
        <f t="shared" si="3"/>
        <v>374.10906431183997</v>
      </c>
      <c r="R4">
        <f t="shared" si="4"/>
        <v>68.512576913404388</v>
      </c>
      <c r="S4">
        <f t="shared" si="5"/>
        <v>139.01175143547138</v>
      </c>
      <c r="T4">
        <f t="shared" si="6"/>
        <v>38.314374454227391</v>
      </c>
      <c r="U4">
        <f t="shared" si="7"/>
        <v>16.346670414510925</v>
      </c>
    </row>
    <row r="5" spans="1:21">
      <c r="A5">
        <v>200604</v>
      </c>
      <c r="B5" s="5">
        <v>17.304956054687501</v>
      </c>
      <c r="C5">
        <v>17.759759521484376</v>
      </c>
      <c r="D5">
        <v>17.975244140625023</v>
      </c>
      <c r="E5" s="6">
        <v>12.711907958984</v>
      </c>
      <c r="F5" s="6">
        <v>10.350000000000023</v>
      </c>
      <c r="G5" s="6">
        <v>10.564508056641046</v>
      </c>
      <c r="H5" s="6">
        <v>12.448846435547011</v>
      </c>
      <c r="I5" s="6">
        <v>15.108422851563034</v>
      </c>
      <c r="K5">
        <v>200604</v>
      </c>
      <c r="L5" s="7">
        <v>22.246944444444441</v>
      </c>
      <c r="N5">
        <f t="shared" si="0"/>
        <v>24.423249244492393</v>
      </c>
      <c r="O5">
        <f t="shared" si="1"/>
        <v>20.134828532840125</v>
      </c>
      <c r="P5">
        <f t="shared" si="2"/>
        <v>18.247423485650913</v>
      </c>
      <c r="Q5">
        <f t="shared" si="3"/>
        <v>90.916920779061812</v>
      </c>
      <c r="R5">
        <f t="shared" si="4"/>
        <v>141.53728711419691</v>
      </c>
      <c r="S5">
        <f t="shared" si="5"/>
        <v>136.47931995507284</v>
      </c>
      <c r="T5">
        <f t="shared" si="6"/>
        <v>96.002724591959776</v>
      </c>
      <c r="U5">
        <f t="shared" si="7"/>
        <v>50.958490532034098</v>
      </c>
    </row>
    <row r="6" spans="1:21">
      <c r="A6">
        <v>200605</v>
      </c>
      <c r="B6" s="5">
        <v>23.404687500000001</v>
      </c>
      <c r="C6">
        <v>25.391290283203126</v>
      </c>
      <c r="D6">
        <v>25.459283447266046</v>
      </c>
      <c r="E6" s="6">
        <v>22.597406005859</v>
      </c>
      <c r="F6" s="6">
        <v>17.009179687500023</v>
      </c>
      <c r="G6" s="6">
        <v>15.974847412109</v>
      </c>
      <c r="H6" s="6">
        <v>17.633416748047011</v>
      </c>
      <c r="I6" s="6">
        <v>20.398461914063034</v>
      </c>
      <c r="K6">
        <v>200605</v>
      </c>
      <c r="L6" s="7">
        <v>30.521102150537626</v>
      </c>
      <c r="N6">
        <f t="shared" si="0"/>
        <v>50.643357478386541</v>
      </c>
      <c r="O6">
        <f t="shared" si="1"/>
        <v>26.314969794245865</v>
      </c>
      <c r="P6">
        <f t="shared" si="2"/>
        <v>25.622008584789981</v>
      </c>
      <c r="Q6">
        <f t="shared" si="3"/>
        <v>62.784960593194924</v>
      </c>
      <c r="R6">
        <f t="shared" si="4"/>
        <v>182.57204864714018</v>
      </c>
      <c r="S6">
        <f t="shared" si="5"/>
        <v>211.59352691525726</v>
      </c>
      <c r="T6">
        <f t="shared" si="6"/>
        <v>166.09243503356967</v>
      </c>
      <c r="U6">
        <f t="shared" si="7"/>
        <v>102.46784535709438</v>
      </c>
    </row>
    <row r="7" spans="1:21">
      <c r="A7">
        <v>200606</v>
      </c>
      <c r="B7" s="5">
        <v>29.294000244140626</v>
      </c>
      <c r="C7">
        <v>30.892724609375001</v>
      </c>
      <c r="D7">
        <v>30.780267333984</v>
      </c>
      <c r="E7" s="6">
        <v>25.588494873047011</v>
      </c>
      <c r="F7" s="6">
        <v>20.293359375000023</v>
      </c>
      <c r="G7" s="6">
        <v>22.039086914063034</v>
      </c>
      <c r="H7" s="6">
        <v>23.103662109375023</v>
      </c>
      <c r="I7" s="6">
        <v>25.248803710938034</v>
      </c>
      <c r="K7">
        <v>200606</v>
      </c>
      <c r="L7" s="7">
        <v>34.388055555555539</v>
      </c>
      <c r="N7">
        <f t="shared" si="0"/>
        <v>25.949399515754482</v>
      </c>
      <c r="O7">
        <f t="shared" si="1"/>
        <v>12.217338423327332</v>
      </c>
      <c r="P7">
        <f t="shared" si="2"/>
        <v>13.016135851710329</v>
      </c>
      <c r="Q7">
        <f t="shared" si="3"/>
        <v>77.432268205149938</v>
      </c>
      <c r="R7">
        <f t="shared" si="4"/>
        <v>198.66046042216627</v>
      </c>
      <c r="S7">
        <f t="shared" si="5"/>
        <v>152.49702650856523</v>
      </c>
      <c r="T7">
        <f t="shared" si="6"/>
        <v>127.33753544820179</v>
      </c>
      <c r="U7">
        <f t="shared" si="7"/>
        <v>83.525924279344466</v>
      </c>
    </row>
    <row r="8" spans="1:21">
      <c r="A8">
        <v>200607</v>
      </c>
      <c r="B8" s="5">
        <v>29.029809570312501</v>
      </c>
      <c r="C8">
        <v>31.117333984375001</v>
      </c>
      <c r="D8">
        <v>30.934594726563034</v>
      </c>
      <c r="E8" s="6">
        <v>28.137933349609</v>
      </c>
      <c r="F8" s="6">
        <v>22.121484375000023</v>
      </c>
      <c r="G8" s="6">
        <v>24.614862060547011</v>
      </c>
      <c r="H8" s="6">
        <v>26.471643066406045</v>
      </c>
      <c r="I8" s="6">
        <v>27.789117431641046</v>
      </c>
      <c r="K8">
        <v>200607</v>
      </c>
      <c r="L8" s="7">
        <v>35.803897849462402</v>
      </c>
      <c r="N8">
        <f t="shared" si="0"/>
        <v>45.888272013716062</v>
      </c>
      <c r="O8">
        <f t="shared" si="1"/>
        <v>21.963880861542954</v>
      </c>
      <c r="P8">
        <f t="shared" si="2"/>
        <v>23.710112902677533</v>
      </c>
      <c r="Q8">
        <f t="shared" si="3"/>
        <v>58.767011713012621</v>
      </c>
      <c r="R8">
        <f t="shared" si="4"/>
        <v>187.20843848614967</v>
      </c>
      <c r="S8">
        <f t="shared" si="5"/>
        <v>125.19452188562946</v>
      </c>
      <c r="T8">
        <f t="shared" si="6"/>
        <v>87.090979335878245</v>
      </c>
      <c r="U8">
        <f t="shared" si="7"/>
        <v>64.236705145892671</v>
      </c>
    </row>
    <row r="9" spans="1:21">
      <c r="A9">
        <v>200608</v>
      </c>
      <c r="B9" s="5">
        <v>29.307061767578126</v>
      </c>
      <c r="C9">
        <v>28.754663085937501</v>
      </c>
      <c r="D9">
        <v>28.625939941406045</v>
      </c>
      <c r="E9" s="6">
        <v>26.348748779297011</v>
      </c>
      <c r="F9" s="6">
        <v>21.465234375000023</v>
      </c>
      <c r="G9" s="6">
        <v>18.055871582031045</v>
      </c>
      <c r="H9" s="6">
        <v>24.742028808594</v>
      </c>
      <c r="I9" s="6">
        <v>25.531945800781045</v>
      </c>
      <c r="K9">
        <v>200608</v>
      </c>
      <c r="L9" s="7">
        <v>36.08991935483872</v>
      </c>
      <c r="N9">
        <f t="shared" si="0"/>
        <v>46.007157049058605</v>
      </c>
      <c r="O9">
        <f t="shared" si="1"/>
        <v>53.80598453045463</v>
      </c>
      <c r="P9">
        <f t="shared" si="2"/>
        <v>55.710988684146777</v>
      </c>
      <c r="Q9">
        <f t="shared" si="3"/>
        <v>94.890404181799582</v>
      </c>
      <c r="R9">
        <f t="shared" si="4"/>
        <v>213.88141075951961</v>
      </c>
      <c r="S9">
        <f t="shared" si="5"/>
        <v>325.22687907190948</v>
      </c>
      <c r="T9">
        <f t="shared" si="6"/>
        <v>128.77461984955031</v>
      </c>
      <c r="U9">
        <f t="shared" si="7"/>
        <v>111.47080556818125</v>
      </c>
    </row>
    <row r="10" spans="1:21">
      <c r="A10">
        <v>200609</v>
      </c>
      <c r="B10" s="5">
        <v>22.638665771484376</v>
      </c>
      <c r="C10">
        <v>19.376306152343751</v>
      </c>
      <c r="D10">
        <v>19.426995849609</v>
      </c>
      <c r="E10" s="6">
        <v>21.351708984375023</v>
      </c>
      <c r="F10" s="6">
        <v>15.575585937500023</v>
      </c>
      <c r="G10" s="6">
        <v>11.642846679688034</v>
      </c>
      <c r="H10" s="6">
        <v>16.056481933594</v>
      </c>
      <c r="I10" s="6">
        <v>20.401879882813034</v>
      </c>
      <c r="K10">
        <v>200609</v>
      </c>
      <c r="L10" s="7">
        <v>27.256944444444439</v>
      </c>
      <c r="N10">
        <f t="shared" si="0"/>
        <v>21.32849790111776</v>
      </c>
      <c r="O10">
        <f t="shared" si="1"/>
        <v>62.10445989092365</v>
      </c>
      <c r="P10">
        <f t="shared" si="2"/>
        <v>61.308094997765473</v>
      </c>
      <c r="Q10">
        <f t="shared" si="3"/>
        <v>34.871805838861256</v>
      </c>
      <c r="R10">
        <f t="shared" si="4"/>
        <v>136.4541365677627</v>
      </c>
      <c r="S10">
        <f t="shared" si="5"/>
        <v>243.80004900737097</v>
      </c>
      <c r="T10">
        <f t="shared" si="6"/>
        <v>125.45036045696612</v>
      </c>
      <c r="U10">
        <f t="shared" si="7"/>
        <v>46.991910144134764</v>
      </c>
    </row>
    <row r="11" spans="1:21">
      <c r="A11">
        <v>200610</v>
      </c>
      <c r="B11" s="5">
        <v>12.92843017578125</v>
      </c>
      <c r="C11">
        <v>9.6854797363281246</v>
      </c>
      <c r="D11">
        <v>9.8769165039060454</v>
      </c>
      <c r="E11" s="6">
        <v>13.039300537109</v>
      </c>
      <c r="F11" s="6">
        <v>10.646875000000023</v>
      </c>
      <c r="G11" s="6">
        <v>5.5618835449220114</v>
      </c>
      <c r="H11" s="6">
        <v>6.9218688964839998</v>
      </c>
      <c r="I11" s="6">
        <v>12.317712402344</v>
      </c>
      <c r="K11">
        <v>200610</v>
      </c>
      <c r="L11" s="7">
        <v>18.316263440860208</v>
      </c>
      <c r="N11">
        <f t="shared" si="0"/>
        <v>29.028747292291389</v>
      </c>
      <c r="O11">
        <f t="shared" si="1"/>
        <v>74.490427354416553</v>
      </c>
      <c r="P11">
        <f t="shared" si="2"/>
        <v>71.222576722277608</v>
      </c>
      <c r="Q11">
        <f t="shared" si="3"/>
        <v>27.846337487566384</v>
      </c>
      <c r="R11">
        <f t="shared" si="4"/>
        <v>58.819519056799827</v>
      </c>
      <c r="S11">
        <f t="shared" si="5"/>
        <v>162.67420652991245</v>
      </c>
      <c r="T11">
        <f t="shared" si="6"/>
        <v>129.83222703291031</v>
      </c>
      <c r="U11">
        <f t="shared" si="7"/>
        <v>35.982614561683874</v>
      </c>
    </row>
    <row r="12" spans="1:21">
      <c r="A12">
        <v>200611</v>
      </c>
      <c r="B12" s="5">
        <v>4.9546142578124996</v>
      </c>
      <c r="C12">
        <v>0.64626464843749998</v>
      </c>
      <c r="D12">
        <v>0.85561523437502274</v>
      </c>
      <c r="E12" s="6">
        <v>5.3381896972660456</v>
      </c>
      <c r="F12" s="6">
        <v>3.6673828125000227</v>
      </c>
      <c r="G12" s="6">
        <v>1.5530334472660456</v>
      </c>
      <c r="H12" s="6">
        <v>-0.37784423828099989</v>
      </c>
      <c r="I12" s="6">
        <v>6.9284301757810454</v>
      </c>
      <c r="K12">
        <v>200611</v>
      </c>
      <c r="L12" s="7">
        <v>5.692361111111115</v>
      </c>
      <c r="N12">
        <f t="shared" si="0"/>
        <v>0.54427041955200861</v>
      </c>
      <c r="O12">
        <f t="shared" si="1"/>
        <v>25.463089510607173</v>
      </c>
      <c r="P12">
        <f t="shared" si="2"/>
        <v>23.394110676123589</v>
      </c>
      <c r="Q12">
        <f t="shared" si="3"/>
        <v>0.12543739038501536</v>
      </c>
      <c r="R12">
        <f t="shared" si="4"/>
        <v>4.1005371098458738</v>
      </c>
      <c r="S12">
        <f t="shared" si="5"/>
        <v>17.134033508673081</v>
      </c>
      <c r="T12">
        <f t="shared" si="6"/>
        <v>36.847392983788644</v>
      </c>
      <c r="U12">
        <f t="shared" si="7"/>
        <v>1.5278667326339965</v>
      </c>
    </row>
    <row r="13" spans="1:21">
      <c r="A13">
        <v>200612</v>
      </c>
      <c r="B13" s="5">
        <v>-1.0217651367187499</v>
      </c>
      <c r="C13">
        <v>-7.8584045410156254</v>
      </c>
      <c r="D13">
        <v>-7.7886413574219659</v>
      </c>
      <c r="E13" s="6">
        <v>-6.3319458007809999</v>
      </c>
      <c r="F13" s="6">
        <v>-5.7291015624999773</v>
      </c>
      <c r="G13" s="6">
        <v>-1.5768798828119657</v>
      </c>
      <c r="H13" s="6">
        <v>-2.3621582031249773</v>
      </c>
      <c r="I13" s="6">
        <v>-0.88977661132798858</v>
      </c>
      <c r="K13">
        <v>200612</v>
      </c>
      <c r="L13" s="7">
        <v>-6.8096774193548404</v>
      </c>
      <c r="N13">
        <f t="shared" si="0"/>
        <v>33.499928591489727</v>
      </c>
      <c r="O13">
        <f t="shared" si="1"/>
        <v>1.0998285757069148</v>
      </c>
      <c r="P13">
        <f t="shared" si="2"/>
        <v>0.9583703920358948</v>
      </c>
      <c r="Q13">
        <f t="shared" si="3"/>
        <v>0.22822749938518141</v>
      </c>
      <c r="R13">
        <f t="shared" si="4"/>
        <v>1.1676441824176216</v>
      </c>
      <c r="S13">
        <f t="shared" si="5"/>
        <v>27.382170058449177</v>
      </c>
      <c r="T13">
        <f t="shared" si="6"/>
        <v>19.780427178733895</v>
      </c>
      <c r="U13">
        <f t="shared" si="7"/>
        <v>35.045225576876973</v>
      </c>
    </row>
    <row r="14" spans="1:21">
      <c r="A14">
        <v>200701</v>
      </c>
      <c r="B14" s="5">
        <v>-3.8472351074218749</v>
      </c>
      <c r="C14">
        <v>-8.5971435546875004</v>
      </c>
      <c r="D14">
        <v>-8.2328552246089544</v>
      </c>
      <c r="E14" s="6">
        <v>-17.872091674804977</v>
      </c>
      <c r="F14" s="6">
        <v>-9.7124999999999773</v>
      </c>
      <c r="G14" s="6">
        <v>-3.1605895996089544</v>
      </c>
      <c r="H14" s="6">
        <v>-3.4191345214839544</v>
      </c>
      <c r="I14" s="6">
        <v>-1.7173522949219659</v>
      </c>
      <c r="K14">
        <v>200701</v>
      </c>
      <c r="L14" s="7">
        <v>-8.273252688172045</v>
      </c>
      <c r="N14">
        <f t="shared" si="0"/>
        <v>19.589631625109583</v>
      </c>
      <c r="O14">
        <f t="shared" si="1"/>
        <v>0.10490529341213255</v>
      </c>
      <c r="P14">
        <f t="shared" si="2"/>
        <v>1.6319550623312324E-3</v>
      </c>
      <c r="Q14">
        <f t="shared" si="3"/>
        <v>92.13770989130434</v>
      </c>
      <c r="R14">
        <f t="shared" si="4"/>
        <v>2.0714328246039293</v>
      </c>
      <c r="S14">
        <f t="shared" si="5"/>
        <v>26.139323857155482</v>
      </c>
      <c r="T14">
        <f t="shared" si="6"/>
        <v>23.562463176171349</v>
      </c>
      <c r="U14">
        <f t="shared" si="7"/>
        <v>42.979829966216542</v>
      </c>
    </row>
    <row r="15" spans="1:21">
      <c r="A15">
        <v>200702</v>
      </c>
      <c r="B15" s="5">
        <v>2.7177062988281251</v>
      </c>
      <c r="C15">
        <v>-9.1833496093749994E-2</v>
      </c>
      <c r="D15">
        <v>-1.5325927733954359E-2</v>
      </c>
      <c r="E15" s="6">
        <v>-16.212316894531</v>
      </c>
      <c r="F15" s="6">
        <v>-2.9439453124999773</v>
      </c>
      <c r="G15" s="6">
        <v>1.4756103515630343</v>
      </c>
      <c r="H15" s="6">
        <v>0.44411621093803433</v>
      </c>
      <c r="I15" s="6">
        <v>0.82906494140604536</v>
      </c>
      <c r="K15">
        <v>200702</v>
      </c>
      <c r="L15" s="7">
        <v>3.5962797619047624</v>
      </c>
      <c r="N15">
        <f t="shared" si="0"/>
        <v>0.77189133002247534</v>
      </c>
      <c r="O15">
        <f t="shared" si="1"/>
        <v>13.602179403824401</v>
      </c>
      <c r="P15">
        <f t="shared" si="2"/>
        <v>13.043695657430751</v>
      </c>
      <c r="Q15">
        <f t="shared" si="3"/>
        <v>392.38050149735801</v>
      </c>
      <c r="R15">
        <f t="shared" si="4"/>
        <v>42.77454402387248</v>
      </c>
      <c r="S15">
        <f t="shared" si="5"/>
        <v>4.4972387479591323</v>
      </c>
      <c r="T15">
        <f t="shared" si="6"/>
        <v>9.9361350520431717</v>
      </c>
      <c r="U15">
        <f t="shared" si="7"/>
        <v>7.6574778627877471</v>
      </c>
    </row>
    <row r="16" spans="1:21">
      <c r="A16">
        <v>200703</v>
      </c>
      <c r="B16" s="5">
        <v>11.044580078125</v>
      </c>
      <c r="C16">
        <v>6.5637145996093746</v>
      </c>
      <c r="D16">
        <v>6.6855102539060454</v>
      </c>
      <c r="E16" s="6">
        <v>-7.9213012695309999</v>
      </c>
      <c r="F16" s="6">
        <v>4.5658203125000227</v>
      </c>
      <c r="G16" s="6">
        <v>7.4125000000000227</v>
      </c>
      <c r="H16" s="6">
        <v>8.2823730468750227</v>
      </c>
      <c r="I16" s="6">
        <v>6.7695556640630343</v>
      </c>
      <c r="K16">
        <v>200703</v>
      </c>
      <c r="L16" s="7">
        <v>11.742741935483876</v>
      </c>
      <c r="N16">
        <f t="shared" si="0"/>
        <v>0.48742997907079572</v>
      </c>
      <c r="O16">
        <f t="shared" si="1"/>
        <v>26.822324145735333</v>
      </c>
      <c r="P16">
        <f t="shared" si="2"/>
        <v>25.575592281154531</v>
      </c>
      <c r="Q16">
        <f t="shared" si="3"/>
        <v>386.67459516869178</v>
      </c>
      <c r="R16">
        <f t="shared" si="4"/>
        <v>51.508203982453182</v>
      </c>
      <c r="S16">
        <f t="shared" si="5"/>
        <v>18.750995219822947</v>
      </c>
      <c r="T16">
        <f t="shared" si="6"/>
        <v>11.974152845252069</v>
      </c>
      <c r="U16">
        <f t="shared" si="7"/>
        <v>24.732581690248733</v>
      </c>
    </row>
    <row r="17" spans="1:21">
      <c r="A17">
        <v>200704</v>
      </c>
      <c r="B17" s="5">
        <v>19.019494628906251</v>
      </c>
      <c r="C17">
        <v>15.399652099609375</v>
      </c>
      <c r="D17">
        <v>15.364038085938034</v>
      </c>
      <c r="E17" s="6">
        <v>16.342340087891046</v>
      </c>
      <c r="F17" s="6">
        <v>15.363671875000023</v>
      </c>
      <c r="G17" s="6">
        <v>13.509210205078034</v>
      </c>
      <c r="H17" s="6">
        <v>8.9232116699220114</v>
      </c>
      <c r="I17" s="6">
        <v>16.493341064453034</v>
      </c>
      <c r="K17">
        <v>200704</v>
      </c>
      <c r="L17" s="7">
        <v>24.238333333333312</v>
      </c>
      <c r="N17">
        <f t="shared" si="0"/>
        <v>27.236277422825921</v>
      </c>
      <c r="O17">
        <f t="shared" si="1"/>
        <v>78.122285951383702</v>
      </c>
      <c r="P17">
        <f t="shared" si="2"/>
        <v>78.753116137942413</v>
      </c>
      <c r="Q17">
        <f t="shared" si="3"/>
        <v>62.346709332069892</v>
      </c>
      <c r="R17">
        <f t="shared" si="4"/>
        <v>78.759616000026341</v>
      </c>
      <c r="S17">
        <f t="shared" si="5"/>
        <v>115.11408310126232</v>
      </c>
      <c r="T17">
        <f t="shared" si="6"/>
        <v>234.55295156509013</v>
      </c>
      <c r="U17">
        <f t="shared" si="7"/>
        <v>59.984905245015277</v>
      </c>
    </row>
    <row r="18" spans="1:21">
      <c r="A18">
        <v>200705</v>
      </c>
      <c r="B18" s="5">
        <v>24.434411621093751</v>
      </c>
      <c r="C18">
        <v>22.078485107421876</v>
      </c>
      <c r="D18">
        <v>22.118249511719</v>
      </c>
      <c r="E18" s="6">
        <v>24.715631103516046</v>
      </c>
      <c r="F18" s="6">
        <v>16.951562500000023</v>
      </c>
      <c r="G18" s="6">
        <v>19.960290527344</v>
      </c>
      <c r="H18" s="6">
        <v>18.748651123047011</v>
      </c>
      <c r="I18" s="6">
        <v>19.443017578125023</v>
      </c>
      <c r="K18">
        <v>200705</v>
      </c>
      <c r="L18" s="7">
        <v>31.062768817204297</v>
      </c>
      <c r="N18">
        <f t="shared" si="0"/>
        <v>43.935119119230457</v>
      </c>
      <c r="O18">
        <f t="shared" si="1"/>
        <v>80.717353777861774</v>
      </c>
      <c r="P18">
        <f t="shared" si="2"/>
        <v>80.004425606199177</v>
      </c>
      <c r="Q18">
        <f t="shared" si="3"/>
        <v>40.286157156523728</v>
      </c>
      <c r="R18">
        <f t="shared" si="4"/>
        <v>199.12614372670583</v>
      </c>
      <c r="S18">
        <f t="shared" si="5"/>
        <v>123.26502417681922</v>
      </c>
      <c r="T18">
        <f t="shared" si="6"/>
        <v>151.63749458555756</v>
      </c>
      <c r="U18">
        <f t="shared" si="7"/>
        <v>135.01861885808432</v>
      </c>
    </row>
    <row r="19" spans="1:21">
      <c r="A19">
        <v>200706</v>
      </c>
      <c r="B19" s="5">
        <v>27.829064941406251</v>
      </c>
      <c r="C19">
        <v>30.318597412109376</v>
      </c>
      <c r="D19">
        <v>30.397851562500023</v>
      </c>
      <c r="E19" s="6">
        <v>25.215142822266046</v>
      </c>
      <c r="F19" s="6">
        <v>20.112695312500023</v>
      </c>
      <c r="G19" s="6">
        <v>22.056573486328034</v>
      </c>
      <c r="H19" s="6">
        <v>22.792565917969</v>
      </c>
      <c r="I19" s="6">
        <v>23.188317871094</v>
      </c>
      <c r="K19">
        <v>200706</v>
      </c>
      <c r="L19" s="7">
        <v>35.177500000000016</v>
      </c>
      <c r="N19">
        <f t="shared" si="0"/>
        <v>53.999497810369945</v>
      </c>
      <c r="O19">
        <f t="shared" si="1"/>
        <v>23.608934358610355</v>
      </c>
      <c r="P19">
        <f t="shared" si="2"/>
        <v>22.84503918609613</v>
      </c>
      <c r="Q19">
        <f t="shared" si="3"/>
        <v>99.248560536747561</v>
      </c>
      <c r="R19">
        <f t="shared" si="4"/>
        <v>226.94834027252176</v>
      </c>
      <c r="S19">
        <f t="shared" si="5"/>
        <v>172.15871257718041</v>
      </c>
      <c r="T19">
        <f t="shared" si="6"/>
        <v>153.38659221625343</v>
      </c>
      <c r="U19">
        <f t="shared" si="7"/>
        <v>143.74048812007939</v>
      </c>
    </row>
    <row r="20" spans="1:21">
      <c r="A20">
        <v>200707</v>
      </c>
      <c r="B20" s="5">
        <v>32.416802978515626</v>
      </c>
      <c r="C20">
        <v>34.895074462890626</v>
      </c>
      <c r="D20">
        <v>34.622735595703034</v>
      </c>
      <c r="E20" s="6">
        <v>26.433557128906045</v>
      </c>
      <c r="F20" s="6">
        <v>22.022851562500023</v>
      </c>
      <c r="G20" s="6">
        <v>22.756524658203034</v>
      </c>
      <c r="H20" s="6">
        <v>28.133355712891046</v>
      </c>
      <c r="I20" s="6">
        <v>27.293969726563034</v>
      </c>
      <c r="K20">
        <v>200707</v>
      </c>
      <c r="L20" s="7">
        <v>36.861424731182801</v>
      </c>
      <c r="N20">
        <f t="shared" si="0"/>
        <v>19.754662524282228</v>
      </c>
      <c r="O20">
        <f t="shared" si="1"/>
        <v>3.8665333776127069</v>
      </c>
      <c r="P20">
        <f t="shared" si="2"/>
        <v>5.0117290453151462</v>
      </c>
      <c r="Q20">
        <f t="shared" si="3"/>
        <v>108.74042273061318</v>
      </c>
      <c r="R20">
        <f t="shared" si="4"/>
        <v>220.18325368235247</v>
      </c>
      <c r="S20">
        <f t="shared" si="5"/>
        <v>198.94820606874464</v>
      </c>
      <c r="T20">
        <f t="shared" si="6"/>
        <v>76.179188788064408</v>
      </c>
      <c r="U20">
        <f t="shared" si="7"/>
        <v>91.536195265423814</v>
      </c>
    </row>
    <row r="21" spans="1:21">
      <c r="A21">
        <v>200708</v>
      </c>
      <c r="B21" s="5">
        <v>27.227044677734376</v>
      </c>
      <c r="C21">
        <v>28.548547363281251</v>
      </c>
      <c r="D21">
        <v>28.651971435547011</v>
      </c>
      <c r="E21" s="6">
        <v>28.430444335938034</v>
      </c>
      <c r="F21" s="6">
        <v>22.162500000000023</v>
      </c>
      <c r="G21" s="6">
        <v>19.833276367188034</v>
      </c>
      <c r="H21" s="6">
        <v>24.825585937500023</v>
      </c>
      <c r="I21" s="6">
        <v>26.283837890625023</v>
      </c>
      <c r="K21">
        <v>200708</v>
      </c>
      <c r="L21" s="7">
        <v>35.500403225806409</v>
      </c>
      <c r="N21">
        <f t="shared" si="0"/>
        <v>68.448461664956568</v>
      </c>
      <c r="O21">
        <f t="shared" si="1"/>
        <v>48.328299933325397</v>
      </c>
      <c r="P21">
        <f t="shared" si="2"/>
        <v>46.90101798583553</v>
      </c>
      <c r="Q21">
        <f t="shared" si="3"/>
        <v>49.984318704428858</v>
      </c>
      <c r="R21">
        <f t="shared" si="4"/>
        <v>177.8996624609764</v>
      </c>
      <c r="S21">
        <f t="shared" si="5"/>
        <v>245.45886400404126</v>
      </c>
      <c r="T21">
        <f t="shared" si="6"/>
        <v>113.9517241387249</v>
      </c>
      <c r="U21">
        <f t="shared" si="7"/>
        <v>84.945076577667166</v>
      </c>
    </row>
    <row r="22" spans="1:21">
      <c r="A22">
        <v>200709</v>
      </c>
      <c r="B22" s="5">
        <v>22.179559326171876</v>
      </c>
      <c r="C22">
        <v>21.685388183593751</v>
      </c>
      <c r="D22">
        <v>21.781274414063034</v>
      </c>
      <c r="E22" s="6">
        <v>22.406884765625023</v>
      </c>
      <c r="F22" s="6">
        <v>15.800195312500023</v>
      </c>
      <c r="G22" s="6">
        <v>11.625665283203034</v>
      </c>
      <c r="H22" s="6">
        <v>16.986749267578034</v>
      </c>
      <c r="I22" s="6">
        <v>18.897241210938034</v>
      </c>
      <c r="K22">
        <v>200709</v>
      </c>
      <c r="L22" s="7">
        <v>26.879305555555533</v>
      </c>
      <c r="N22">
        <f t="shared" si="0"/>
        <v>22.087614620605894</v>
      </c>
      <c r="O22">
        <f t="shared" si="1"/>
        <v>26.976777666766377</v>
      </c>
      <c r="P22">
        <f t="shared" si="2"/>
        <v>25.989921519627305</v>
      </c>
      <c r="Q22">
        <f t="shared" si="3"/>
        <v>20.002547722202646</v>
      </c>
      <c r="R22">
        <f t="shared" si="4"/>
        <v>122.74668377777752</v>
      </c>
      <c r="S22">
        <f t="shared" si="5"/>
        <v>232.67354155833402</v>
      </c>
      <c r="T22">
        <f t="shared" si="6"/>
        <v>97.862669910803149</v>
      </c>
      <c r="U22">
        <f t="shared" si="7"/>
        <v>63.713351201613975</v>
      </c>
    </row>
    <row r="23" spans="1:21">
      <c r="A23">
        <v>200710</v>
      </c>
      <c r="B23" s="5">
        <v>14.0686279296875</v>
      </c>
      <c r="C23">
        <v>10.17916259765625</v>
      </c>
      <c r="D23">
        <v>10.274530029297011</v>
      </c>
      <c r="E23" s="6">
        <v>12.902185058594</v>
      </c>
      <c r="F23" s="6">
        <v>11.174218750000023</v>
      </c>
      <c r="G23" s="6">
        <v>4.4502807617190001</v>
      </c>
      <c r="H23" s="6">
        <v>7.2415405273440001</v>
      </c>
      <c r="I23" s="6">
        <v>10.166070556641046</v>
      </c>
      <c r="K23">
        <v>200710</v>
      </c>
      <c r="L23" s="7">
        <v>14.834139784946252</v>
      </c>
      <c r="N23">
        <f t="shared" si="0"/>
        <v>0.58600840054169767</v>
      </c>
      <c r="O23">
        <f t="shared" si="1"/>
        <v>21.668812614190344</v>
      </c>
      <c r="P23">
        <f t="shared" si="2"/>
        <v>20.790041123811729</v>
      </c>
      <c r="Q23">
        <f t="shared" si="3"/>
        <v>3.7324490646748059</v>
      </c>
      <c r="R23">
        <f t="shared" si="4"/>
        <v>13.395021982041881</v>
      </c>
      <c r="S23">
        <f t="shared" si="5"/>
        <v>107.82452821425802</v>
      </c>
      <c r="T23">
        <f t="shared" si="6"/>
        <v>57.647563486542275</v>
      </c>
      <c r="U23">
        <f t="shared" si="7"/>
        <v>21.790870320249969</v>
      </c>
    </row>
    <row r="24" spans="1:21">
      <c r="A24">
        <v>200711</v>
      </c>
      <c r="B24" s="5">
        <v>6.9172302246093746</v>
      </c>
      <c r="C24">
        <v>-0.12174072265624999</v>
      </c>
      <c r="D24">
        <v>3.6614990233999833E-2</v>
      </c>
      <c r="E24" s="6">
        <v>3.7405334472660456</v>
      </c>
      <c r="F24" s="6">
        <v>3.0404296875000227</v>
      </c>
      <c r="G24" s="6">
        <v>-0.98715820312497726</v>
      </c>
      <c r="H24" s="6">
        <v>1.3665100097660456</v>
      </c>
      <c r="I24" s="6">
        <v>2.5130249023440001</v>
      </c>
      <c r="K24">
        <v>200711</v>
      </c>
      <c r="L24" s="7">
        <v>3.6815277777777826</v>
      </c>
      <c r="N24">
        <f t="shared" si="0"/>
        <v>10.469770324431952</v>
      </c>
      <c r="O24">
        <f t="shared" si="1"/>
        <v>14.464851286393735</v>
      </c>
      <c r="P24">
        <f t="shared" si="2"/>
        <v>13.28538922880019</v>
      </c>
      <c r="Q24">
        <f t="shared" si="3"/>
        <v>3.4816690317581341E-3</v>
      </c>
      <c r="R24">
        <f t="shared" si="4"/>
        <v>0.41100676135779074</v>
      </c>
      <c r="S24">
        <f t="shared" si="5"/>
        <v>21.796628788277964</v>
      </c>
      <c r="T24">
        <f t="shared" si="6"/>
        <v>5.3593072662100445</v>
      </c>
      <c r="U24">
        <f t="shared" si="7"/>
        <v>1.3653989698970179</v>
      </c>
    </row>
    <row r="25" spans="1:21">
      <c r="A25">
        <v>200712</v>
      </c>
      <c r="B25" s="5">
        <v>1.5475402832031251</v>
      </c>
      <c r="C25">
        <v>-7.1475585937500004</v>
      </c>
      <c r="D25">
        <v>-6.9960693359369657</v>
      </c>
      <c r="E25" s="6">
        <v>-7.6605285644529886</v>
      </c>
      <c r="F25" s="6">
        <v>-5.7671874999999773</v>
      </c>
      <c r="G25" s="6">
        <v>-3.7448181152339544</v>
      </c>
      <c r="H25" s="6">
        <v>-4.3390869140619657</v>
      </c>
      <c r="I25" s="6">
        <v>1.1871582031250227</v>
      </c>
      <c r="K25">
        <v>200712</v>
      </c>
      <c r="L25" s="7">
        <v>-5.4969086021505413</v>
      </c>
      <c r="N25">
        <f t="shared" si="0"/>
        <v>49.624260098360523</v>
      </c>
      <c r="O25">
        <f t="shared" si="1"/>
        <v>2.7246453947672942</v>
      </c>
      <c r="P25">
        <f t="shared" si="2"/>
        <v>2.2474829057270505</v>
      </c>
      <c r="Q25">
        <f t="shared" si="3"/>
        <v>4.6812513412736436</v>
      </c>
      <c r="R25">
        <f t="shared" si="4"/>
        <v>7.3050682622705823E-2</v>
      </c>
      <c r="S25">
        <f t="shared" si="5"/>
        <v>3.069821074343603</v>
      </c>
      <c r="T25">
        <f t="shared" si="6"/>
        <v>1.340551061408279</v>
      </c>
      <c r="U25">
        <f t="shared" si="7"/>
        <v>44.676749057386687</v>
      </c>
    </row>
    <row r="26" spans="1:21">
      <c r="A26">
        <v>200801</v>
      </c>
      <c r="B26" s="5">
        <v>-0.86585083007812502</v>
      </c>
      <c r="C26">
        <v>-8.5587829589843754</v>
      </c>
      <c r="D26">
        <v>-8.3736328124999773</v>
      </c>
      <c r="E26" s="6">
        <v>-21.082434082030971</v>
      </c>
      <c r="F26" s="6">
        <v>-9.7769531249999773</v>
      </c>
      <c r="G26" s="6">
        <v>-2.8438781738279886</v>
      </c>
      <c r="H26" s="6">
        <v>-4.5657714843749773</v>
      </c>
      <c r="I26" s="6">
        <v>-5.3064941406249773</v>
      </c>
      <c r="K26">
        <v>200801</v>
      </c>
      <c r="L26" s="7">
        <v>-11.258198924731182</v>
      </c>
      <c r="N26">
        <f t="shared" si="0"/>
        <v>108.00089892043903</v>
      </c>
      <c r="O26">
        <f t="shared" si="1"/>
        <v>7.2868465561287667</v>
      </c>
      <c r="P26">
        <f t="shared" si="2"/>
        <v>8.3207216558326493</v>
      </c>
      <c r="Q26">
        <f t="shared" si="3"/>
        <v>96.51559642592521</v>
      </c>
      <c r="R26">
        <f t="shared" si="4"/>
        <v>2.1940891192213376</v>
      </c>
      <c r="S26">
        <f t="shared" si="5"/>
        <v>70.800793699080089</v>
      </c>
      <c r="T26">
        <f t="shared" si="6"/>
        <v>44.788585044432708</v>
      </c>
      <c r="U26">
        <f t="shared" si="7"/>
        <v>35.422789837152692</v>
      </c>
    </row>
    <row r="27" spans="1:21">
      <c r="A27">
        <v>200802</v>
      </c>
      <c r="B27" s="5">
        <v>6.4377075195312496</v>
      </c>
      <c r="C27">
        <v>-4.6800598144531254</v>
      </c>
      <c r="D27">
        <v>-4.3974975585939546</v>
      </c>
      <c r="E27" s="6">
        <v>-19.474005126952989</v>
      </c>
      <c r="F27" s="6">
        <v>-4.2359374999999773</v>
      </c>
      <c r="G27" s="6">
        <v>8.6389160156045364E-2</v>
      </c>
      <c r="H27" s="6">
        <v>1.5262390136720114</v>
      </c>
      <c r="I27" s="6">
        <v>0.78786621093803433</v>
      </c>
      <c r="K27">
        <v>200802</v>
      </c>
      <c r="L27" s="7">
        <v>-7.1685344827586182</v>
      </c>
      <c r="N27">
        <f t="shared" si="0"/>
        <v>185.12982142487698</v>
      </c>
      <c r="O27">
        <f t="shared" si="1"/>
        <v>6.1925061747981323</v>
      </c>
      <c r="P27">
        <f t="shared" si="2"/>
        <v>7.6786456350839591</v>
      </c>
      <c r="Q27">
        <f t="shared" si="3"/>
        <v>151.4246077751294</v>
      </c>
      <c r="R27">
        <f t="shared" si="4"/>
        <v>8.6001250632850841</v>
      </c>
      <c r="S27">
        <f t="shared" si="5"/>
        <v>52.633917064522173</v>
      </c>
      <c r="T27">
        <f t="shared" si="6"/>
        <v>75.599086154232509</v>
      </c>
      <c r="U27">
        <f t="shared" si="7"/>
        <v>63.304311998656573</v>
      </c>
    </row>
    <row r="28" spans="1:21">
      <c r="A28">
        <v>200803</v>
      </c>
      <c r="B28" s="5">
        <v>7.8323608398437496</v>
      </c>
      <c r="C28">
        <v>4.7131286621093746</v>
      </c>
      <c r="D28">
        <v>4.7040344238280341</v>
      </c>
      <c r="E28" s="6">
        <v>-6.6363891601559999</v>
      </c>
      <c r="F28" s="6">
        <v>4.2533203125000227</v>
      </c>
      <c r="G28" s="6">
        <v>4.0035339355470114</v>
      </c>
      <c r="H28" s="6">
        <v>4.7692810058589998</v>
      </c>
      <c r="I28" s="6">
        <v>9.0772338867190001</v>
      </c>
      <c r="K28">
        <v>200803</v>
      </c>
      <c r="L28" s="7">
        <v>14.872580645161278</v>
      </c>
      <c r="N28">
        <f t="shared" si="0"/>
        <v>49.564694907185178</v>
      </c>
      <c r="O28">
        <f t="shared" si="1"/>
        <v>103.21446459593726</v>
      </c>
      <c r="P28">
        <f t="shared" si="2"/>
        <v>103.3993322553906</v>
      </c>
      <c r="Q28">
        <f t="shared" si="3"/>
        <v>462.63578208605037</v>
      </c>
      <c r="R28">
        <f t="shared" si="4"/>
        <v>112.76869001283283</v>
      </c>
      <c r="S28">
        <f t="shared" si="5"/>
        <v>118.13617637577673</v>
      </c>
      <c r="T28">
        <f t="shared" si="6"/>
        <v>102.07666360152555</v>
      </c>
      <c r="U28">
        <f t="shared" si="7"/>
        <v>33.586044050587425</v>
      </c>
    </row>
    <row r="29" spans="1:21">
      <c r="A29">
        <v>200804</v>
      </c>
      <c r="B29" s="5">
        <v>19.992120361328126</v>
      </c>
      <c r="C29">
        <v>15.19124755859375</v>
      </c>
      <c r="D29">
        <v>15.335046386719</v>
      </c>
      <c r="E29" s="6">
        <v>15.265710449219</v>
      </c>
      <c r="F29" s="6">
        <v>12.046289062500023</v>
      </c>
      <c r="G29" s="6">
        <v>11.187402343750023</v>
      </c>
      <c r="H29" s="6">
        <v>14.653833007813034</v>
      </c>
      <c r="I29" s="6">
        <v>15.847863769531045</v>
      </c>
      <c r="K29">
        <v>200804</v>
      </c>
      <c r="L29" s="7">
        <v>22.376666666666665</v>
      </c>
      <c r="N29">
        <f t="shared" si="0"/>
        <v>5.6860610823036755</v>
      </c>
      <c r="O29">
        <f t="shared" si="1"/>
        <v>51.630247758659372</v>
      </c>
      <c r="P29">
        <f t="shared" si="2"/>
        <v>49.584416166970236</v>
      </c>
      <c r="Q29">
        <f t="shared" si="3"/>
        <v>50.565698326457607</v>
      </c>
      <c r="R29">
        <f t="shared" si="4"/>
        <v>106.71670144466773</v>
      </c>
      <c r="S29">
        <f t="shared" si="5"/>
        <v>125.19963608809523</v>
      </c>
      <c r="T29">
        <f t="shared" si="6"/>
        <v>59.64215972232256</v>
      </c>
      <c r="U29">
        <f t="shared" si="7"/>
        <v>42.625267269646464</v>
      </c>
    </row>
    <row r="30" spans="1:21">
      <c r="A30">
        <v>200805</v>
      </c>
      <c r="B30" s="5">
        <v>23.047021484375001</v>
      </c>
      <c r="C30">
        <v>23.975457763671876</v>
      </c>
      <c r="D30">
        <v>23.806176757813034</v>
      </c>
      <c r="E30" s="6">
        <v>25.845086669922011</v>
      </c>
      <c r="F30" s="6">
        <v>17.609765625000023</v>
      </c>
      <c r="G30" s="6">
        <v>17.945794677734</v>
      </c>
      <c r="H30" s="6">
        <v>19.793206787109</v>
      </c>
      <c r="I30" s="6">
        <v>18.588861083984</v>
      </c>
      <c r="K30">
        <v>200805</v>
      </c>
      <c r="L30" s="7">
        <v>31.614247311827945</v>
      </c>
      <c r="N30">
        <f t="shared" si="0"/>
        <v>73.397358378576783</v>
      </c>
      <c r="O30">
        <f t="shared" si="1"/>
        <v>58.351105761018403</v>
      </c>
      <c r="P30">
        <f t="shared" si="2"/>
        <v>60.965965776474718</v>
      </c>
      <c r="Q30">
        <f t="shared" si="3"/>
        <v>33.283214512116487</v>
      </c>
      <c r="R30">
        <f t="shared" si="4"/>
        <v>196.12550731669867</v>
      </c>
      <c r="S30">
        <f t="shared" si="5"/>
        <v>186.82659741046973</v>
      </c>
      <c r="T30">
        <f t="shared" si="6"/>
        <v>139.73699908704756</v>
      </c>
      <c r="U30">
        <f t="shared" si="7"/>
        <v>169.66068638450673</v>
      </c>
    </row>
    <row r="31" spans="1:21">
      <c r="A31">
        <v>200806</v>
      </c>
      <c r="B31" s="5">
        <v>30.065148925781251</v>
      </c>
      <c r="C31">
        <v>31.133447265625001</v>
      </c>
      <c r="D31">
        <v>30.844934082031045</v>
      </c>
      <c r="E31" s="6">
        <v>27.562768554688034</v>
      </c>
      <c r="F31" s="6">
        <v>19.751367187500023</v>
      </c>
      <c r="G31" s="6">
        <v>24.285028076172011</v>
      </c>
      <c r="H31" s="6">
        <v>23.627465820313034</v>
      </c>
      <c r="I31" s="6">
        <v>23.582727050781045</v>
      </c>
      <c r="K31">
        <v>200806</v>
      </c>
      <c r="L31" s="7">
        <v>36.253611111111134</v>
      </c>
      <c r="N31">
        <f t="shared" si="0"/>
        <v>38.297064219257905</v>
      </c>
      <c r="O31">
        <f t="shared" si="1"/>
        <v>26.216077804623339</v>
      </c>
      <c r="P31">
        <f t="shared" si="2"/>
        <v>29.253787204898611</v>
      </c>
      <c r="Q31">
        <f t="shared" si="3"/>
        <v>75.530744340534795</v>
      </c>
      <c r="R31">
        <f t="shared" si="4"/>
        <v>272.32405451435983</v>
      </c>
      <c r="S31">
        <f t="shared" si="5"/>
        <v>143.24697986423257</v>
      </c>
      <c r="T31">
        <f t="shared" si="6"/>
        <v>159.41954490434301</v>
      </c>
      <c r="U31">
        <f t="shared" si="7"/>
        <v>160.55130287032711</v>
      </c>
    </row>
    <row r="32" spans="1:21">
      <c r="A32">
        <v>200807</v>
      </c>
      <c r="B32" s="5">
        <v>32.206567382812501</v>
      </c>
      <c r="C32">
        <v>31.539086914062501</v>
      </c>
      <c r="D32">
        <v>31.579614257813034</v>
      </c>
      <c r="E32" s="6">
        <v>31.151330566406045</v>
      </c>
      <c r="F32" s="6">
        <v>22.223046875000023</v>
      </c>
      <c r="G32" s="6">
        <v>23.205438232422011</v>
      </c>
      <c r="H32" s="6">
        <v>26.883050537109</v>
      </c>
      <c r="I32" s="6">
        <v>27.856530761719</v>
      </c>
      <c r="K32">
        <v>200807</v>
      </c>
      <c r="L32" s="7">
        <v>36.76572580645157</v>
      </c>
      <c r="N32">
        <f t="shared" si="0"/>
        <v>20.78592553183908</v>
      </c>
      <c r="O32">
        <f t="shared" si="1"/>
        <v>27.317754111434031</v>
      </c>
      <c r="P32">
        <f t="shared" si="2"/>
        <v>26.895752994921992</v>
      </c>
      <c r="Q32">
        <f t="shared" si="3"/>
        <v>31.521433911445847</v>
      </c>
      <c r="R32">
        <f t="shared" si="4"/>
        <v>211.48951050328472</v>
      </c>
      <c r="S32">
        <f t="shared" si="5"/>
        <v>183.88139909038046</v>
      </c>
      <c r="T32">
        <f t="shared" si="6"/>
        <v>97.667270479275246</v>
      </c>
      <c r="U32">
        <f t="shared" si="7"/>
        <v>79.373756345087386</v>
      </c>
    </row>
    <row r="33" spans="1:21">
      <c r="A33">
        <v>200808</v>
      </c>
      <c r="B33" s="5">
        <v>27.772149658203126</v>
      </c>
      <c r="C33">
        <v>30.268823242187501</v>
      </c>
      <c r="D33">
        <v>30.297021484375023</v>
      </c>
      <c r="E33" s="6">
        <v>30.110650634766046</v>
      </c>
      <c r="F33" s="6">
        <v>21.237695312500023</v>
      </c>
      <c r="G33" s="6">
        <v>18.776849365234</v>
      </c>
      <c r="H33" s="6">
        <v>24.657891845703034</v>
      </c>
      <c r="I33" s="6">
        <v>25.196221923828034</v>
      </c>
      <c r="K33">
        <v>200808</v>
      </c>
      <c r="L33" s="7">
        <v>33.407123655913978</v>
      </c>
      <c r="N33">
        <f t="shared" si="0"/>
        <v>31.752931954877415</v>
      </c>
      <c r="O33">
        <f t="shared" si="1"/>
        <v>9.8489294867957717</v>
      </c>
      <c r="P33">
        <f t="shared" si="2"/>
        <v>9.6727355174113239</v>
      </c>
      <c r="Q33">
        <f t="shared" si="3"/>
        <v>10.866734379156174</v>
      </c>
      <c r="R33">
        <f t="shared" si="4"/>
        <v>148.09498620548692</v>
      </c>
      <c r="S33">
        <f t="shared" si="5"/>
        <v>214.04492582053152</v>
      </c>
      <c r="T33">
        <f t="shared" si="6"/>
        <v>76.549057268807061</v>
      </c>
      <c r="U33">
        <f t="shared" si="7"/>
        <v>67.418907253971952</v>
      </c>
    </row>
    <row r="34" spans="1:21">
      <c r="A34">
        <v>200809</v>
      </c>
      <c r="B34" s="5">
        <v>21.075463867187501</v>
      </c>
      <c r="C34">
        <v>19.570886230468751</v>
      </c>
      <c r="D34">
        <v>19.582604980469</v>
      </c>
      <c r="E34" s="6">
        <v>20.704614257813034</v>
      </c>
      <c r="F34" s="6">
        <v>15.420312500000023</v>
      </c>
      <c r="G34" s="6">
        <v>13.642480468750023</v>
      </c>
      <c r="H34" s="6">
        <v>16.030816650391046</v>
      </c>
      <c r="I34" s="6">
        <v>19.465020751953034</v>
      </c>
      <c r="K34">
        <v>200809</v>
      </c>
      <c r="L34" s="7">
        <v>27.030277777777755</v>
      </c>
      <c r="N34">
        <f t="shared" si="0"/>
        <v>35.459808709759187</v>
      </c>
      <c r="O34">
        <f t="shared" si="1"/>
        <v>55.642522256065007</v>
      </c>
      <c r="P34">
        <f t="shared" si="2"/>
        <v>55.467830095772811</v>
      </c>
      <c r="Q34">
        <f t="shared" si="3"/>
        <v>40.014018967812461</v>
      </c>
      <c r="R34">
        <f t="shared" si="4"/>
        <v>134.79129375120456</v>
      </c>
      <c r="S34">
        <f t="shared" si="5"/>
        <v>179.23311678761019</v>
      </c>
      <c r="T34">
        <f t="shared" si="6"/>
        <v>120.9881450928913</v>
      </c>
      <c r="U34">
        <f t="shared" si="7"/>
        <v>57.233113866790305</v>
      </c>
    </row>
    <row r="35" spans="1:21">
      <c r="A35">
        <v>200810</v>
      </c>
      <c r="B35" s="5">
        <v>12.726007080078125</v>
      </c>
      <c r="C35">
        <v>10.213525390625</v>
      </c>
      <c r="D35">
        <v>10.192224121094</v>
      </c>
      <c r="E35" s="6">
        <v>12.929498291016046</v>
      </c>
      <c r="F35" s="6">
        <v>9.4554687500000227</v>
      </c>
      <c r="G35" s="6">
        <v>6.5129333496089998</v>
      </c>
      <c r="H35" s="6">
        <v>6.7663208007810454</v>
      </c>
      <c r="I35" s="6">
        <v>14.268762207031045</v>
      </c>
      <c r="K35">
        <v>200810</v>
      </c>
      <c r="L35" s="7">
        <v>14.996908602150528</v>
      </c>
      <c r="N35">
        <f t="shared" si="0"/>
        <v>5.1569937229507588</v>
      </c>
      <c r="O35">
        <f t="shared" si="1"/>
        <v>22.880754948304279</v>
      </c>
      <c r="P35">
        <f t="shared" si="2"/>
        <v>23.084992962505435</v>
      </c>
      <c r="Q35">
        <f t="shared" si="3"/>
        <v>4.2741853945851771</v>
      </c>
      <c r="R35">
        <f t="shared" si="4"/>
        <v>30.707555635001814</v>
      </c>
      <c r="S35">
        <f t="shared" si="5"/>
        <v>71.977836085737081</v>
      </c>
      <c r="T35">
        <f t="shared" si="6"/>
        <v>67.742575556052131</v>
      </c>
      <c r="U35">
        <f t="shared" si="7"/>
        <v>0.53019717272549771</v>
      </c>
    </row>
    <row r="36" spans="1:21">
      <c r="A36">
        <v>200811</v>
      </c>
      <c r="B36" s="5">
        <v>6.2084594726562496</v>
      </c>
      <c r="C36">
        <v>-0.10755004882812499</v>
      </c>
      <c r="D36">
        <v>3.6920166016045641E-2</v>
      </c>
      <c r="E36" s="6">
        <v>0.26619873046900011</v>
      </c>
      <c r="F36" s="6">
        <v>2.6244140625000227</v>
      </c>
      <c r="G36" s="6">
        <v>-6.2017822266000167E-2</v>
      </c>
      <c r="H36" s="6">
        <v>-1.7255310058589544</v>
      </c>
      <c r="I36" s="6">
        <v>4.0170837402339998</v>
      </c>
      <c r="K36">
        <v>200811</v>
      </c>
      <c r="L36" s="7">
        <v>2.4319444444444396</v>
      </c>
      <c r="N36">
        <f t="shared" si="0"/>
        <v>14.262065758309648</v>
      </c>
      <c r="O36">
        <f t="shared" si="1"/>
        <v>6.4490322813616787</v>
      </c>
      <c r="P36">
        <f t="shared" si="2"/>
        <v>5.7361412942614489</v>
      </c>
      <c r="Q36">
        <f t="shared" si="3"/>
        <v>4.6904544976029863</v>
      </c>
      <c r="R36">
        <f t="shared" si="4"/>
        <v>3.7044553874462059E-2</v>
      </c>
      <c r="S36">
        <f t="shared" si="5"/>
        <v>6.2198477877754748</v>
      </c>
      <c r="T36">
        <f t="shared" si="6"/>
        <v>17.284602119875412</v>
      </c>
      <c r="U36">
        <f t="shared" si="7"/>
        <v>2.512666587056223</v>
      </c>
    </row>
    <row r="37" spans="1:21">
      <c r="A37">
        <v>200812</v>
      </c>
      <c r="B37" s="5">
        <v>2.0952697753906251</v>
      </c>
      <c r="C37">
        <v>-11.6713623046875</v>
      </c>
      <c r="D37">
        <v>-11.035711669921966</v>
      </c>
      <c r="E37" s="6">
        <v>-12.148199462891</v>
      </c>
      <c r="F37" s="6">
        <v>-4.7076171874999773</v>
      </c>
      <c r="G37" s="6">
        <v>-5.3155578613279886</v>
      </c>
      <c r="H37" s="6">
        <v>-8.4238037109369657</v>
      </c>
      <c r="I37" s="6">
        <v>1.6654907226560454</v>
      </c>
      <c r="K37">
        <v>200812</v>
      </c>
      <c r="L37" s="7">
        <v>-5.4983870967741932</v>
      </c>
      <c r="N37">
        <f t="shared" si="0"/>
        <v>57.663624692175965</v>
      </c>
      <c r="O37">
        <f t="shared" si="1"/>
        <v>38.105622917512335</v>
      </c>
      <c r="P37">
        <f t="shared" si="2"/>
        <v>30.661963428386162</v>
      </c>
      <c r="Q37">
        <f t="shared" si="3"/>
        <v>44.220004504560009</v>
      </c>
      <c r="R37">
        <f t="shared" si="4"/>
        <v>0.62531704941355182</v>
      </c>
      <c r="S37">
        <f t="shared" si="5"/>
        <v>3.3426529333843741E-2</v>
      </c>
      <c r="T37">
        <f t="shared" si="6"/>
        <v>8.5580623664195787</v>
      </c>
      <c r="U37">
        <f t="shared" si="7"/>
        <v>51.321145411724551</v>
      </c>
    </row>
    <row r="38" spans="1:21">
      <c r="A38">
        <v>200901</v>
      </c>
      <c r="B38" s="5">
        <v>-0.67200317382812502</v>
      </c>
      <c r="C38">
        <v>-9.2521423339843754</v>
      </c>
      <c r="D38">
        <v>-9.0132507324219659</v>
      </c>
      <c r="E38" s="6">
        <v>-19.211309814452989</v>
      </c>
      <c r="F38" s="6">
        <v>-10.123632812499977</v>
      </c>
      <c r="G38" s="6">
        <v>-4.2360900878910002</v>
      </c>
      <c r="H38" s="6">
        <v>-7.6249755859369657</v>
      </c>
      <c r="I38" s="6">
        <v>-3.8731445312499773</v>
      </c>
      <c r="K38">
        <v>200901</v>
      </c>
      <c r="L38" s="7">
        <v>-7.1951612903225852</v>
      </c>
      <c r="N38">
        <f t="shared" si="0"/>
        <v>42.551591812787549</v>
      </c>
      <c r="O38">
        <f t="shared" si="1"/>
        <v>4.2311710139839471</v>
      </c>
      <c r="P38">
        <f t="shared" si="2"/>
        <v>3.3054492194732377</v>
      </c>
      <c r="Q38">
        <f t="shared" si="3"/>
        <v>144.38782535396129</v>
      </c>
      <c r="R38">
        <f t="shared" si="4"/>
        <v>8.5759454562039714</v>
      </c>
      <c r="S38">
        <f t="shared" si="5"/>
        <v>8.7561023810599075</v>
      </c>
      <c r="T38">
        <f t="shared" si="6"/>
        <v>0.18474032871448604</v>
      </c>
      <c r="U38">
        <f t="shared" si="7"/>
        <v>11.035795347559274</v>
      </c>
    </row>
    <row r="39" spans="1:21">
      <c r="A39">
        <v>200902</v>
      </c>
      <c r="B39" s="5">
        <v>5.0731445312499996</v>
      </c>
      <c r="C39">
        <v>-0.18057861328124999</v>
      </c>
      <c r="D39">
        <v>-9.4122314452988576E-2</v>
      </c>
      <c r="E39" s="6">
        <v>-16.971777343749977</v>
      </c>
      <c r="F39" s="6">
        <v>-2.3863281249999773</v>
      </c>
      <c r="G39" s="6">
        <v>1.5256591796880343</v>
      </c>
      <c r="H39" s="6">
        <v>-2.0406249999999773</v>
      </c>
      <c r="I39" s="6">
        <v>1.6374145507810454</v>
      </c>
      <c r="K39">
        <v>200902</v>
      </c>
      <c r="L39" s="7">
        <v>3.2729166666666654</v>
      </c>
      <c r="N39">
        <f t="shared" si="0"/>
        <v>3.2408203644222717</v>
      </c>
      <c r="O39">
        <f t="shared" si="1"/>
        <v>11.92662964862253</v>
      </c>
      <c r="P39">
        <f t="shared" si="2"/>
        <v>11.336951500379277</v>
      </c>
      <c r="Q39">
        <f t="shared" si="3"/>
        <v>409.84763557539958</v>
      </c>
      <c r="R39">
        <f t="shared" si="4"/>
        <v>32.027051612006019</v>
      </c>
      <c r="S39">
        <f t="shared" si="5"/>
        <v>3.0529087258028809</v>
      </c>
      <c r="T39">
        <f t="shared" si="6"/>
        <v>28.233725043402522</v>
      </c>
      <c r="U39">
        <f t="shared" si="7"/>
        <v>2.6748671710663401</v>
      </c>
    </row>
    <row r="40" spans="1:21">
      <c r="A40">
        <v>200903</v>
      </c>
      <c r="B40" s="5">
        <v>8.1509338378906246</v>
      </c>
      <c r="C40">
        <v>3.5318237304687501</v>
      </c>
      <c r="D40">
        <v>3.8374572753910456</v>
      </c>
      <c r="E40" s="6">
        <v>-6.6276000976559999</v>
      </c>
      <c r="F40" s="6">
        <v>4.3509765625000227</v>
      </c>
      <c r="G40" s="6">
        <v>4.8247314453130343</v>
      </c>
      <c r="H40" s="6">
        <v>7.4260803222660456</v>
      </c>
      <c r="I40" s="6">
        <v>9.9199157714839998</v>
      </c>
      <c r="K40">
        <v>200903</v>
      </c>
      <c r="L40" s="7">
        <v>13.150000000000025</v>
      </c>
      <c r="N40">
        <f t="shared" si="0"/>
        <v>24.990662493147212</v>
      </c>
      <c r="O40">
        <f t="shared" si="1"/>
        <v>92.509314751774568</v>
      </c>
      <c r="P40">
        <f t="shared" si="2"/>
        <v>86.723451997667638</v>
      </c>
      <c r="Q40">
        <f t="shared" si="3"/>
        <v>391.15346562280371</v>
      </c>
      <c r="R40">
        <f t="shared" si="4"/>
        <v>77.422813453674365</v>
      </c>
      <c r="S40">
        <f t="shared" si="5"/>
        <v>69.31009650766002</v>
      </c>
      <c r="T40">
        <f t="shared" si="6"/>
        <v>32.763256477150264</v>
      </c>
      <c r="U40">
        <f t="shared" si="7"/>
        <v>10.433444123307966</v>
      </c>
    </row>
    <row r="41" spans="1:21">
      <c r="A41">
        <v>200904</v>
      </c>
      <c r="B41" s="5">
        <v>21.495324707031251</v>
      </c>
      <c r="C41">
        <v>14.393701171875</v>
      </c>
      <c r="D41">
        <v>14.420800781250023</v>
      </c>
      <c r="E41" s="6">
        <v>11.168145751953034</v>
      </c>
      <c r="F41" s="6">
        <v>13.368554687500023</v>
      </c>
      <c r="G41" s="6">
        <v>13.293420410156045</v>
      </c>
      <c r="H41" s="6">
        <v>7.6633544921880343</v>
      </c>
      <c r="I41" s="6">
        <v>15.910607910156045</v>
      </c>
      <c r="K41">
        <v>200904</v>
      </c>
      <c r="L41" s="7">
        <v>24.051111111111116</v>
      </c>
      <c r="N41">
        <f t="shared" si="0"/>
        <v>6.5320441432794825</v>
      </c>
      <c r="O41">
        <f t="shared" si="1"/>
        <v>93.265566734456513</v>
      </c>
      <c r="P41">
        <f t="shared" si="2"/>
        <v>92.742877049429268</v>
      </c>
      <c r="Q41">
        <f t="shared" si="3"/>
        <v>165.97079644526713</v>
      </c>
      <c r="R41">
        <f t="shared" si="4"/>
        <v>114.11701174363462</v>
      </c>
      <c r="S41">
        <f t="shared" si="5"/>
        <v>115.72790921741519</v>
      </c>
      <c r="T41">
        <f t="shared" si="6"/>
        <v>268.55856700105727</v>
      </c>
      <c r="U41">
        <f t="shared" si="7"/>
        <v>66.267792364759742</v>
      </c>
    </row>
    <row r="42" spans="1:21">
      <c r="A42">
        <v>200905</v>
      </c>
      <c r="B42" s="5">
        <v>25.978356933593751</v>
      </c>
      <c r="C42">
        <v>23.869958496093751</v>
      </c>
      <c r="D42">
        <v>23.853143310547011</v>
      </c>
      <c r="E42" s="6">
        <v>22.580590820313034</v>
      </c>
      <c r="F42" s="6">
        <v>16.298242187500023</v>
      </c>
      <c r="G42" s="6">
        <v>15.262170410156045</v>
      </c>
      <c r="H42" s="6">
        <v>16.386712646484</v>
      </c>
      <c r="I42" s="6">
        <v>20.188287353516046</v>
      </c>
      <c r="K42">
        <v>200905</v>
      </c>
      <c r="L42" s="7">
        <v>29.760349462365564</v>
      </c>
      <c r="N42">
        <f t="shared" si="0"/>
        <v>14.303467487685811</v>
      </c>
      <c r="O42">
        <f t="shared" si="1"/>
        <v>34.696705735536582</v>
      </c>
      <c r="P42">
        <f t="shared" si="2"/>
        <v>34.895084520082953</v>
      </c>
      <c r="Q42">
        <f t="shared" si="3"/>
        <v>51.548934158127992</v>
      </c>
      <c r="R42">
        <f t="shared" si="4"/>
        <v>181.22833227998774</v>
      </c>
      <c r="S42">
        <f t="shared" si="5"/>
        <v>210.1971958299269</v>
      </c>
      <c r="T42">
        <f t="shared" si="6"/>
        <v>178.8541616831028</v>
      </c>
      <c r="U42">
        <f t="shared" si="7"/>
        <v>91.624373015672688</v>
      </c>
    </row>
    <row r="43" spans="1:21">
      <c r="A43">
        <v>200906</v>
      </c>
      <c r="B43" s="5">
        <v>28.202813720703126</v>
      </c>
      <c r="C43">
        <v>29.976770019531251</v>
      </c>
      <c r="D43">
        <v>30.032434082031045</v>
      </c>
      <c r="E43" s="6">
        <v>26.647119140625023</v>
      </c>
      <c r="F43" s="6">
        <v>20.566796875000023</v>
      </c>
      <c r="G43" s="6">
        <v>23.981866455078034</v>
      </c>
      <c r="H43" s="6">
        <v>22.990625000000023</v>
      </c>
      <c r="I43" s="6">
        <v>25.614190673828034</v>
      </c>
      <c r="K43">
        <v>200906</v>
      </c>
      <c r="L43" s="7">
        <v>34.673333333333325</v>
      </c>
      <c r="N43">
        <f t="shared" si="0"/>
        <v>41.867624057432053</v>
      </c>
      <c r="O43">
        <f t="shared" si="1"/>
        <v>22.057706960551513</v>
      </c>
      <c r="P43">
        <f t="shared" si="2"/>
        <v>21.537945860738059</v>
      </c>
      <c r="Q43">
        <f t="shared" si="3"/>
        <v>64.420114267232179</v>
      </c>
      <c r="R43">
        <f t="shared" si="4"/>
        <v>198.99437085028666</v>
      </c>
      <c r="S43">
        <f t="shared" si="5"/>
        <v>114.30746400882994</v>
      </c>
      <c r="T43">
        <f t="shared" si="6"/>
        <v>136.48567400173539</v>
      </c>
      <c r="U43">
        <f t="shared" si="7"/>
        <v>82.068065725268596</v>
      </c>
    </row>
    <row r="44" spans="1:21">
      <c r="A44">
        <v>200907</v>
      </c>
      <c r="B44" s="5">
        <v>31.994561767578126</v>
      </c>
      <c r="C44">
        <v>33.127801513671876</v>
      </c>
      <c r="D44">
        <v>32.920587158203034</v>
      </c>
      <c r="E44" s="6">
        <v>31.440881347656045</v>
      </c>
      <c r="F44" s="6">
        <v>23.643945312500023</v>
      </c>
      <c r="G44" s="6">
        <v>24.447534179688034</v>
      </c>
      <c r="H44" s="6">
        <v>27.193536376953034</v>
      </c>
      <c r="I44" s="6">
        <v>27.427209472656045</v>
      </c>
      <c r="K44">
        <v>200907</v>
      </c>
      <c r="L44" s="7">
        <v>35.820295698924703</v>
      </c>
      <c r="N44">
        <f t="shared" si="0"/>
        <v>14.63624011345653</v>
      </c>
      <c r="O44">
        <f t="shared" si="1"/>
        <v>7.2495249376202811</v>
      </c>
      <c r="P44">
        <f t="shared" si="2"/>
        <v>8.4083096211341903</v>
      </c>
      <c r="Q44">
        <f t="shared" si="3"/>
        <v>19.179270060097874</v>
      </c>
      <c r="R44">
        <f t="shared" si="4"/>
        <v>148.26350873298446</v>
      </c>
      <c r="S44">
        <f t="shared" si="5"/>
        <v>129.33970457343034</v>
      </c>
      <c r="T44">
        <f t="shared" si="6"/>
        <v>74.420976399225083</v>
      </c>
      <c r="U44">
        <f t="shared" si="7"/>
        <v>70.443896401580659</v>
      </c>
    </row>
    <row r="45" spans="1:21">
      <c r="A45">
        <v>200908</v>
      </c>
      <c r="B45" s="5">
        <v>28.284814453125001</v>
      </c>
      <c r="C45">
        <v>30.049432373046876</v>
      </c>
      <c r="D45">
        <v>29.891839599609</v>
      </c>
      <c r="E45" s="6">
        <v>30.776239013672011</v>
      </c>
      <c r="F45" s="6">
        <v>22.323632812500023</v>
      </c>
      <c r="G45" s="6">
        <v>21.515039062500023</v>
      </c>
      <c r="H45" s="6">
        <v>25.516870117188034</v>
      </c>
      <c r="I45" s="6">
        <v>25.498986816406045</v>
      </c>
      <c r="K45">
        <v>200908</v>
      </c>
      <c r="L45" s="7">
        <v>34.310752688171974</v>
      </c>
      <c r="N45">
        <f t="shared" si="0"/>
        <v>36.311931612601015</v>
      </c>
      <c r="O45">
        <f t="shared" si="1"/>
        <v>18.158850828097858</v>
      </c>
      <c r="P45">
        <f t="shared" si="2"/>
        <v>19.52679288427316</v>
      </c>
      <c r="Q45">
        <f t="shared" si="3"/>
        <v>12.492786915227224</v>
      </c>
      <c r="R45">
        <f t="shared" si="4"/>
        <v>143.69104291372952</v>
      </c>
      <c r="S45">
        <f t="shared" si="5"/>
        <v>163.73028719020681</v>
      </c>
      <c r="T45">
        <f t="shared" si="6"/>
        <v>77.332370672255095</v>
      </c>
      <c r="U45">
        <f t="shared" si="7"/>
        <v>77.647217778818742</v>
      </c>
    </row>
    <row r="46" spans="1:21">
      <c r="A46">
        <v>200909</v>
      </c>
      <c r="B46" s="5">
        <v>20.693719482421876</v>
      </c>
      <c r="C46">
        <v>20.753198242187501</v>
      </c>
      <c r="D46">
        <v>20.734643554688034</v>
      </c>
      <c r="E46" s="6">
        <v>21.845666503906045</v>
      </c>
      <c r="F46" s="6">
        <v>16.688867187500023</v>
      </c>
      <c r="G46" s="6">
        <v>13.497308349609</v>
      </c>
      <c r="H46" s="6">
        <v>15.675958251953034</v>
      </c>
      <c r="I46" s="6">
        <v>20.786218261719</v>
      </c>
      <c r="K46">
        <v>200909</v>
      </c>
      <c r="L46" s="7">
        <v>27.399861111111122</v>
      </c>
      <c r="N46">
        <f t="shared" si="0"/>
        <v>44.972335544038842</v>
      </c>
      <c r="O46">
        <f t="shared" si="1"/>
        <v>44.178127293127972</v>
      </c>
      <c r="P46">
        <f t="shared" si="2"/>
        <v>44.425125074450548</v>
      </c>
      <c r="Q46">
        <f t="shared" si="3"/>
        <v>30.849077734705951</v>
      </c>
      <c r="R46">
        <f t="shared" si="4"/>
        <v>114.72539083163389</v>
      </c>
      <c r="S46">
        <f t="shared" si="5"/>
        <v>193.28097328635027</v>
      </c>
      <c r="T46">
        <f t="shared" si="6"/>
        <v>137.4498982509752</v>
      </c>
      <c r="U46">
        <f t="shared" si="7"/>
        <v>43.740271739315538</v>
      </c>
    </row>
    <row r="47" spans="1:21">
      <c r="A47">
        <v>200910</v>
      </c>
      <c r="B47" s="5">
        <v>14.910272216796875</v>
      </c>
      <c r="C47">
        <v>10.97799072265625</v>
      </c>
      <c r="D47">
        <v>11.036065673828034</v>
      </c>
      <c r="E47" s="6">
        <v>14.720025634766046</v>
      </c>
      <c r="F47" s="6">
        <v>9.4652343750000227</v>
      </c>
      <c r="G47" s="6">
        <v>6.6757141113280341</v>
      </c>
      <c r="H47" s="6">
        <v>9.0513549804690001</v>
      </c>
      <c r="I47" s="6">
        <v>10.208276367188034</v>
      </c>
      <c r="K47">
        <v>200910</v>
      </c>
      <c r="L47" s="7">
        <v>15.757795698924708</v>
      </c>
      <c r="N47">
        <f t="shared" si="0"/>
        <v>0.71829605275808805</v>
      </c>
      <c r="O47">
        <f t="shared" si="1"/>
        <v>22.846535611160718</v>
      </c>
      <c r="P47">
        <f t="shared" si="2"/>
        <v>22.294734429899439</v>
      </c>
      <c r="Q47">
        <f t="shared" si="3"/>
        <v>1.0769667060638743</v>
      </c>
      <c r="R47">
        <f t="shared" si="4"/>
        <v>39.596328015352789</v>
      </c>
      <c r="S47">
        <f t="shared" si="5"/>
        <v>82.48420596376252</v>
      </c>
      <c r="T47">
        <f t="shared" si="6"/>
        <v>44.97634711016071</v>
      </c>
      <c r="U47">
        <f t="shared" si="7"/>
        <v>30.797164813319057</v>
      </c>
    </row>
    <row r="48" spans="1:21">
      <c r="A48">
        <v>200911</v>
      </c>
      <c r="B48" s="5">
        <v>6.9016052246093746</v>
      </c>
      <c r="C48">
        <v>0.24361572265625001</v>
      </c>
      <c r="D48">
        <v>0.43551025390604536</v>
      </c>
      <c r="E48" s="6">
        <v>2.4699340820310454</v>
      </c>
      <c r="F48" s="6">
        <v>3.4183593750000227</v>
      </c>
      <c r="G48" s="6">
        <v>0.57625732421900011</v>
      </c>
      <c r="H48" s="6">
        <v>2.7114501953130343</v>
      </c>
      <c r="I48" s="6">
        <v>5.1324707031250227</v>
      </c>
      <c r="K48">
        <v>200911</v>
      </c>
      <c r="L48" s="7">
        <v>1.085555555555558</v>
      </c>
      <c r="N48">
        <f t="shared" si="0"/>
        <v>33.826433752901004</v>
      </c>
      <c r="O48">
        <f t="shared" si="1"/>
        <v>0.70886268222251481</v>
      </c>
      <c r="P48">
        <f t="shared" si="2"/>
        <v>0.42255889419660592</v>
      </c>
      <c r="Q48">
        <f t="shared" si="3"/>
        <v>1.9165039045664416</v>
      </c>
      <c r="R48">
        <f t="shared" si="4"/>
        <v>5.441973660014682</v>
      </c>
      <c r="S48">
        <f t="shared" si="5"/>
        <v>0.25938468844254609</v>
      </c>
      <c r="T48">
        <f t="shared" si="6"/>
        <v>2.6435333795920934</v>
      </c>
      <c r="U48">
        <f t="shared" si="7"/>
        <v>16.377522211627181</v>
      </c>
    </row>
    <row r="49" spans="1:21">
      <c r="A49">
        <v>200912</v>
      </c>
      <c r="B49" s="5">
        <v>0.92769775390624998</v>
      </c>
      <c r="C49">
        <v>-4.4216064453125004</v>
      </c>
      <c r="D49">
        <v>-4.2972473144529886</v>
      </c>
      <c r="E49" s="6">
        <v>-6.2621520996089544</v>
      </c>
      <c r="F49" s="6">
        <v>-5.9273437499999773</v>
      </c>
      <c r="G49" s="6">
        <v>-5.0289367675779886</v>
      </c>
      <c r="H49" s="6">
        <v>-7.1286682128910002</v>
      </c>
      <c r="I49" s="6">
        <v>-2.0732177734369657</v>
      </c>
      <c r="K49">
        <v>200912</v>
      </c>
      <c r="L49" s="7">
        <v>-6.5153225806451731</v>
      </c>
      <c r="N49">
        <f t="shared" si="0"/>
        <v>55.398551700545973</v>
      </c>
      <c r="O49">
        <f t="shared" si="1"/>
        <v>4.3836472553523826</v>
      </c>
      <c r="P49">
        <f t="shared" si="2"/>
        <v>4.9198578864935305</v>
      </c>
      <c r="Q49">
        <f t="shared" si="3"/>
        <v>6.4095292468110396E-2</v>
      </c>
      <c r="R49">
        <f t="shared" si="4"/>
        <v>0.34571910528689193</v>
      </c>
      <c r="S49">
        <f t="shared" si="5"/>
        <v>2.2093427852873955</v>
      </c>
      <c r="T49">
        <f t="shared" si="6"/>
        <v>0.37619286459503332</v>
      </c>
      <c r="U49">
        <f t="shared" si="7"/>
        <v>19.732295118222265</v>
      </c>
    </row>
    <row r="50" spans="1:21">
      <c r="A50">
        <v>201001</v>
      </c>
      <c r="B50" s="5">
        <v>-0.88086547851562502</v>
      </c>
      <c r="C50">
        <v>-4.7572082519531254</v>
      </c>
      <c r="D50">
        <v>-4.3992370605469659</v>
      </c>
      <c r="E50" s="6">
        <v>-18.631536865233983</v>
      </c>
      <c r="F50" s="6">
        <v>-11.708593749999977</v>
      </c>
      <c r="G50" s="6">
        <v>-4.4708618164059999</v>
      </c>
      <c r="H50" s="6">
        <v>-3.9672912597660002</v>
      </c>
      <c r="I50" s="6">
        <v>-4.7168334960939546</v>
      </c>
      <c r="K50">
        <v>201001</v>
      </c>
      <c r="L50" s="7">
        <v>-5.7293010752688129</v>
      </c>
      <c r="N50">
        <f t="shared" si="0"/>
        <v>23.507327735863438</v>
      </c>
      <c r="O50">
        <f t="shared" si="1"/>
        <v>0.94496445714186461</v>
      </c>
      <c r="P50">
        <f t="shared" si="2"/>
        <v>1.7690702832579976</v>
      </c>
      <c r="Q50">
        <f t="shared" si="3"/>
        <v>166.46768837985815</v>
      </c>
      <c r="R50">
        <f t="shared" si="4"/>
        <v>35.751940890093763</v>
      </c>
      <c r="S50">
        <f t="shared" si="5"/>
        <v>1.5836693682471863</v>
      </c>
      <c r="T50">
        <f t="shared" si="6"/>
        <v>3.1046785899282563</v>
      </c>
      <c r="U50">
        <f t="shared" si="7"/>
        <v>1.0250905988801979</v>
      </c>
    </row>
    <row r="51" spans="1:21">
      <c r="A51">
        <v>201002</v>
      </c>
      <c r="B51" s="5">
        <v>1.9974304199218751</v>
      </c>
      <c r="C51">
        <v>-3.3196472167968749</v>
      </c>
      <c r="D51">
        <v>-3.5031188964839544</v>
      </c>
      <c r="E51" s="6">
        <v>-18.158071899413983</v>
      </c>
      <c r="F51" s="6">
        <v>-4.9800781249999773</v>
      </c>
      <c r="G51" s="6">
        <v>-0.74857177734395464</v>
      </c>
      <c r="H51" s="6">
        <v>9.8205566410456413E-3</v>
      </c>
      <c r="I51" s="6">
        <v>3.3504882812500227</v>
      </c>
      <c r="K51">
        <v>201002</v>
      </c>
      <c r="L51" s="7">
        <v>1.4071428571428573</v>
      </c>
      <c r="N51">
        <f t="shared" si="0"/>
        <v>0.34843940677159291</v>
      </c>
      <c r="O51">
        <f t="shared" si="1"/>
        <v>22.342544403095175</v>
      </c>
      <c r="P51">
        <f t="shared" si="2"/>
        <v>24.110670489130253</v>
      </c>
      <c r="Q51">
        <f t="shared" si="3"/>
        <v>382.79762847018958</v>
      </c>
      <c r="R51">
        <f t="shared" si="4"/>
        <v>40.796591874725678</v>
      </c>
      <c r="S51">
        <f t="shared" si="5"/>
        <v>4.6471055853406096</v>
      </c>
      <c r="T51">
        <f t="shared" si="6"/>
        <v>1.9525096114796752</v>
      </c>
      <c r="U51">
        <f t="shared" si="7"/>
        <v>3.7765914373982588</v>
      </c>
    </row>
    <row r="52" spans="1:21">
      <c r="A52">
        <v>201003</v>
      </c>
      <c r="B52" s="5">
        <v>12.2385498046875</v>
      </c>
      <c r="C52">
        <v>6.7536560058593746</v>
      </c>
      <c r="D52">
        <v>6.7617736816410456</v>
      </c>
      <c r="E52" s="6">
        <v>-6.5806335449219659</v>
      </c>
      <c r="F52" s="6">
        <v>3.3333984375000227</v>
      </c>
      <c r="G52" s="6">
        <v>6.4620300292970114</v>
      </c>
      <c r="H52" s="6">
        <v>1.9899230957030341</v>
      </c>
      <c r="I52" s="6">
        <v>8.2860961914060454</v>
      </c>
      <c r="K52">
        <v>201003</v>
      </c>
      <c r="L52" s="7">
        <v>12.898118279569898</v>
      </c>
      <c r="N52">
        <f t="shared" si="0"/>
        <v>0.43503057305869308</v>
      </c>
      <c r="O52">
        <f t="shared" si="1"/>
        <v>37.754416633051896</v>
      </c>
      <c r="P52">
        <f t="shared" si="2"/>
        <v>37.654725024530613</v>
      </c>
      <c r="Q52">
        <f t="shared" si="3"/>
        <v>379.42177264014521</v>
      </c>
      <c r="R52">
        <f t="shared" si="4"/>
        <v>91.483865657285179</v>
      </c>
      <c r="S52">
        <f t="shared" si="5"/>
        <v>41.423231965300708</v>
      </c>
      <c r="T52">
        <f t="shared" si="6"/>
        <v>118.98872216933624</v>
      </c>
      <c r="U52">
        <f t="shared" si="7"/>
        <v>21.270747741711265</v>
      </c>
    </row>
    <row r="53" spans="1:21">
      <c r="A53">
        <v>201004</v>
      </c>
      <c r="B53" s="5">
        <v>21.399163818359376</v>
      </c>
      <c r="C53">
        <v>17.526788330078126</v>
      </c>
      <c r="D53">
        <v>17.597741699219</v>
      </c>
      <c r="E53" s="6">
        <v>15.369927978516046</v>
      </c>
      <c r="F53" s="6">
        <v>9.6966796875000227</v>
      </c>
      <c r="G53" s="6">
        <v>9.9266296386720114</v>
      </c>
      <c r="H53" s="6">
        <v>12.212640380859</v>
      </c>
      <c r="I53" s="6">
        <v>15.752679443359</v>
      </c>
      <c r="K53">
        <v>201004</v>
      </c>
      <c r="L53" s="7">
        <v>20.862361111111106</v>
      </c>
      <c r="N53">
        <f t="shared" si="0"/>
        <v>0.28815714650907231</v>
      </c>
      <c r="O53">
        <f t="shared" si="1"/>
        <v>11.126045777568086</v>
      </c>
      <c r="P53">
        <f t="shared" si="2"/>
        <v>10.65773990450276</v>
      </c>
      <c r="Q53">
        <f t="shared" si="3"/>
        <v>30.166821716027989</v>
      </c>
      <c r="R53">
        <f t="shared" si="4"/>
        <v>124.67244165357363</v>
      </c>
      <c r="S53">
        <f t="shared" si="5"/>
        <v>119.59022283729493</v>
      </c>
      <c r="T53">
        <f t="shared" si="6"/>
        <v>74.817668711353036</v>
      </c>
      <c r="U53">
        <f t="shared" si="7"/>
        <v>26.108846745761944</v>
      </c>
    </row>
    <row r="54" spans="1:21">
      <c r="A54">
        <v>201005</v>
      </c>
      <c r="B54" s="5">
        <v>24.352044677734376</v>
      </c>
      <c r="C54">
        <v>25.378961181640626</v>
      </c>
      <c r="D54">
        <v>25.454522705078034</v>
      </c>
      <c r="E54" s="6">
        <v>21.418298339844</v>
      </c>
      <c r="F54" s="6">
        <v>19.244531250000023</v>
      </c>
      <c r="G54" s="6">
        <v>18.330865478516046</v>
      </c>
      <c r="H54" s="6">
        <v>18.884515380859</v>
      </c>
      <c r="I54" s="6">
        <v>20.042016601563034</v>
      </c>
      <c r="K54">
        <v>201005</v>
      </c>
      <c r="L54" s="7">
        <v>28.112634408602158</v>
      </c>
      <c r="N54">
        <f t="shared" si="0"/>
        <v>14.142035123908215</v>
      </c>
      <c r="O54">
        <f t="shared" si="1"/>
        <v>7.472969311806275</v>
      </c>
      <c r="P54">
        <f t="shared" si="2"/>
        <v>7.0655578284119214</v>
      </c>
      <c r="Q54">
        <f t="shared" si="3"/>
        <v>44.814135401476435</v>
      </c>
      <c r="R54">
        <f t="shared" si="4"/>
        <v>78.64325363160917</v>
      </c>
      <c r="S54">
        <f t="shared" si="5"/>
        <v>95.683003401598015</v>
      </c>
      <c r="T54">
        <f t="shared" si="6"/>
        <v>85.158180790195331</v>
      </c>
      <c r="U54">
        <f t="shared" si="7"/>
        <v>65.134871787297001</v>
      </c>
    </row>
    <row r="55" spans="1:21">
      <c r="A55">
        <v>201006</v>
      </c>
      <c r="B55" s="5">
        <v>30.039727783203126</v>
      </c>
      <c r="C55">
        <v>30.420953369140626</v>
      </c>
      <c r="D55">
        <v>30.177880859375023</v>
      </c>
      <c r="E55" s="6">
        <v>24.444360351563034</v>
      </c>
      <c r="F55" s="6">
        <v>19.968164062500023</v>
      </c>
      <c r="G55" s="6">
        <v>20.807855224609</v>
      </c>
      <c r="H55" s="6">
        <v>22.162438964844</v>
      </c>
      <c r="I55" s="6">
        <v>25.458825683594</v>
      </c>
      <c r="K55">
        <v>201006</v>
      </c>
      <c r="L55" s="7">
        <v>34.603472222222244</v>
      </c>
      <c r="N55">
        <f t="shared" si="0"/>
        <v>20.827763304677923</v>
      </c>
      <c r="O55">
        <f t="shared" si="1"/>
        <v>17.49346395638317</v>
      </c>
      <c r="P55">
        <f t="shared" si="2"/>
        <v>19.585858910907927</v>
      </c>
      <c r="Q55">
        <f t="shared" si="3"/>
        <v>103.20755400056888</v>
      </c>
      <c r="R55">
        <f t="shared" si="4"/>
        <v>214.19224493003185</v>
      </c>
      <c r="S55">
        <f t="shared" si="5"/>
        <v>190.31904834483547</v>
      </c>
      <c r="T55">
        <f t="shared" si="6"/>
        <v>154.77930851119152</v>
      </c>
      <c r="U55">
        <f t="shared" si="7"/>
        <v>83.624560316445525</v>
      </c>
    </row>
    <row r="56" spans="1:21">
      <c r="A56">
        <v>201007</v>
      </c>
      <c r="B56" s="5">
        <v>31.102166748046876</v>
      </c>
      <c r="C56">
        <v>32.496118164062501</v>
      </c>
      <c r="D56">
        <v>32.597222900391046</v>
      </c>
      <c r="E56" s="6">
        <v>30.006707763672011</v>
      </c>
      <c r="F56" s="6">
        <v>23.359765625000023</v>
      </c>
      <c r="G56" s="6">
        <v>22.783197021484</v>
      </c>
      <c r="H56" s="6">
        <v>26.737603759766046</v>
      </c>
      <c r="I56" s="6">
        <v>28.148736572266046</v>
      </c>
      <c r="K56">
        <v>201007</v>
      </c>
      <c r="L56" s="7">
        <v>36.260215053763396</v>
      </c>
      <c r="N56">
        <f t="shared" si="0"/>
        <v>26.605462324105059</v>
      </c>
      <c r="O56">
        <f t="shared" si="1"/>
        <v>14.168425395055948</v>
      </c>
      <c r="P56">
        <f t="shared" si="2"/>
        <v>13.417511515667409</v>
      </c>
      <c r="Q56">
        <f t="shared" si="3"/>
        <v>39.10635342722609</v>
      </c>
      <c r="R56">
        <f t="shared" si="4"/>
        <v>166.42159546408124</v>
      </c>
      <c r="S56">
        <f t="shared" si="5"/>
        <v>181.630015042384</v>
      </c>
      <c r="T56">
        <f t="shared" si="6"/>
        <v>90.680125856565894</v>
      </c>
      <c r="U56">
        <f t="shared" si="7"/>
        <v>65.796083155794562</v>
      </c>
    </row>
    <row r="57" spans="1:21">
      <c r="A57">
        <v>201008</v>
      </c>
      <c r="B57" s="5">
        <v>27.625695800781251</v>
      </c>
      <c r="C57">
        <v>29.143304443359376</v>
      </c>
      <c r="D57">
        <v>28.857995605469</v>
      </c>
      <c r="E57" s="6">
        <v>27.867547607422011</v>
      </c>
      <c r="F57" s="6">
        <v>21.680078125000023</v>
      </c>
      <c r="G57" s="6">
        <v>17.751184082031045</v>
      </c>
      <c r="H57" s="6">
        <v>24.975885009766046</v>
      </c>
      <c r="I57" s="6">
        <v>27.626062011719</v>
      </c>
      <c r="K57">
        <v>201008</v>
      </c>
      <c r="L57" s="7">
        <v>35.808602150537673</v>
      </c>
      <c r="N57">
        <f t="shared" si="0"/>
        <v>66.959956328883976</v>
      </c>
      <c r="O57">
        <f t="shared" si="1"/>
        <v>44.426193525316265</v>
      </c>
      <c r="P57">
        <f t="shared" si="2"/>
        <v>48.310931344351481</v>
      </c>
      <c r="Q57">
        <f t="shared" si="3"/>
        <v>63.060347256737899</v>
      </c>
      <c r="R57">
        <f t="shared" si="4"/>
        <v>199.61519114019461</v>
      </c>
      <c r="S57">
        <f t="shared" si="5"/>
        <v>326.07034730082967</v>
      </c>
      <c r="T57">
        <f t="shared" si="6"/>
        <v>117.34776065196743</v>
      </c>
      <c r="U57">
        <f t="shared" si="7"/>
        <v>66.953963123378713</v>
      </c>
    </row>
    <row r="58" spans="1:21">
      <c r="A58">
        <v>201009</v>
      </c>
      <c r="B58" s="5">
        <v>20.505853271484376</v>
      </c>
      <c r="C58">
        <v>23.069787597656251</v>
      </c>
      <c r="D58">
        <v>22.950982666016046</v>
      </c>
      <c r="E58" s="6">
        <v>21.289422607422011</v>
      </c>
      <c r="F58" s="6">
        <v>16.795312500000023</v>
      </c>
      <c r="G58" s="6">
        <v>13.067773437500023</v>
      </c>
      <c r="H58" s="6">
        <v>16.127221679688034</v>
      </c>
      <c r="I58" s="6">
        <v>19.784448242188034</v>
      </c>
      <c r="K58">
        <v>201009</v>
      </c>
      <c r="L58" s="7">
        <v>26.875972222222249</v>
      </c>
      <c r="N58">
        <f t="shared" si="0"/>
        <v>40.578415446549769</v>
      </c>
      <c r="O58">
        <f t="shared" si="1"/>
        <v>14.487041396282601</v>
      </c>
      <c r="P58">
        <f t="shared" si="2"/>
        <v>15.405543016327766</v>
      </c>
      <c r="Q58">
        <f t="shared" si="3"/>
        <v>31.209536598624677</v>
      </c>
      <c r="R58">
        <f t="shared" si="4"/>
        <v>101.61970043523348</v>
      </c>
      <c r="S58">
        <f t="shared" si="5"/>
        <v>190.66635367840436</v>
      </c>
      <c r="T58">
        <f t="shared" si="6"/>
        <v>115.53563822562957</v>
      </c>
      <c r="U58">
        <f t="shared" si="7"/>
        <v>50.289712359400305</v>
      </c>
    </row>
    <row r="59" spans="1:21">
      <c r="A59">
        <v>201010</v>
      </c>
      <c r="B59" s="5">
        <v>12.906365966796875</v>
      </c>
      <c r="C59">
        <v>10.5940185546875</v>
      </c>
      <c r="D59">
        <v>10.740930175781045</v>
      </c>
      <c r="E59" s="6">
        <v>14.805657958984</v>
      </c>
      <c r="F59" s="6">
        <v>11.061914062500023</v>
      </c>
      <c r="G59" s="6">
        <v>4.9737182617190001</v>
      </c>
      <c r="H59" s="6">
        <v>6.1671081542970114</v>
      </c>
      <c r="I59" s="6">
        <v>12.382653808594</v>
      </c>
      <c r="K59">
        <v>201010</v>
      </c>
      <c r="L59" s="7">
        <v>16.434139784946222</v>
      </c>
      <c r="N59">
        <f t="shared" si="0"/>
        <v>12.445188112020023</v>
      </c>
      <c r="O59">
        <f t="shared" si="1"/>
        <v>34.107015984118654</v>
      </c>
      <c r="P59">
        <f t="shared" si="2"/>
        <v>32.412635653890703</v>
      </c>
      <c r="Q59">
        <f t="shared" si="3"/>
        <v>2.6519530574892527</v>
      </c>
      <c r="R59">
        <f t="shared" si="4"/>
        <v>28.860809212912585</v>
      </c>
      <c r="S59">
        <f t="shared" si="5"/>
        <v>131.34126149004976</v>
      </c>
      <c r="T59">
        <f t="shared" si="6"/>
        <v>105.41193850475139</v>
      </c>
      <c r="U59">
        <f t="shared" si="7"/>
        <v>16.414538616578714</v>
      </c>
    </row>
    <row r="60" spans="1:21">
      <c r="A60">
        <v>201011</v>
      </c>
      <c r="B60" s="5">
        <v>6.5855041503906246</v>
      </c>
      <c r="C60">
        <v>2.4977355957031251</v>
      </c>
      <c r="D60">
        <v>2.5716186523440001</v>
      </c>
      <c r="E60" s="6">
        <v>4.7092834472660456</v>
      </c>
      <c r="F60" s="6">
        <v>4.9789062500000227</v>
      </c>
      <c r="G60" s="6">
        <v>0.21462402343803433</v>
      </c>
      <c r="H60" s="6">
        <v>1.4260498046880343</v>
      </c>
      <c r="I60" s="6">
        <v>5.7268005371089998</v>
      </c>
      <c r="K60">
        <v>201011</v>
      </c>
      <c r="L60" s="7">
        <v>2.526249999999997</v>
      </c>
      <c r="N60">
        <f t="shared" si="0"/>
        <v>16.477544257463531</v>
      </c>
      <c r="O60">
        <f t="shared" si="1"/>
        <v>8.1307125240546714E-4</v>
      </c>
      <c r="P60">
        <f t="shared" si="2"/>
        <v>2.0583146155110192E-3</v>
      </c>
      <c r="Q60">
        <f t="shared" si="3"/>
        <v>4.7656350318822875</v>
      </c>
      <c r="R60">
        <f t="shared" si="4"/>
        <v>6.0155226806641888</v>
      </c>
      <c r="S60">
        <f t="shared" si="5"/>
        <v>5.3436146555160473</v>
      </c>
      <c r="T60">
        <f t="shared" si="6"/>
        <v>1.2104404697644808</v>
      </c>
      <c r="U60">
        <f t="shared" si="7"/>
        <v>10.243523740588726</v>
      </c>
    </row>
    <row r="61" spans="1:21">
      <c r="A61">
        <v>201012</v>
      </c>
      <c r="B61" s="5">
        <v>0.93413696289062498</v>
      </c>
      <c r="C61">
        <v>-5.3782104492187504</v>
      </c>
      <c r="D61">
        <v>-5.2965759277339544</v>
      </c>
      <c r="E61" s="6">
        <v>-5.0744689941410002</v>
      </c>
      <c r="F61" s="6">
        <v>-2.5269531249999773</v>
      </c>
      <c r="G61" s="6">
        <v>-4.4059814453119657</v>
      </c>
      <c r="H61" s="6">
        <v>-4.6994384765619657</v>
      </c>
      <c r="I61" s="6">
        <v>2.0000244140630343</v>
      </c>
      <c r="K61">
        <v>201012</v>
      </c>
      <c r="L61" s="7">
        <v>-8.252419354838711</v>
      </c>
      <c r="N61">
        <f t="shared" si="0"/>
        <v>84.392816978812775</v>
      </c>
      <c r="O61">
        <f t="shared" si="1"/>
        <v>8.2610768331450917</v>
      </c>
      <c r="P61">
        <f t="shared" si="2"/>
        <v>8.7370103655583922</v>
      </c>
      <c r="Q61">
        <f t="shared" si="3"/>
        <v>10.099368495058711</v>
      </c>
      <c r="R61">
        <f t="shared" si="4"/>
        <v>32.780963549023767</v>
      </c>
      <c r="S61">
        <f t="shared" si="5"/>
        <v>14.795084591844478</v>
      </c>
      <c r="T61">
        <f t="shared" si="6"/>
        <v>12.623673121400193</v>
      </c>
      <c r="U61">
        <f t="shared" si="7"/>
        <v>105.11260323449223</v>
      </c>
    </row>
    <row r="62" spans="1:21">
      <c r="A62">
        <v>201101</v>
      </c>
      <c r="B62" s="5">
        <v>-3.7839416503906249</v>
      </c>
      <c r="C62">
        <v>-7.6892150878906254</v>
      </c>
      <c r="D62">
        <v>-7.4779724121089544</v>
      </c>
      <c r="E62" s="6">
        <v>-21.764654541015972</v>
      </c>
      <c r="F62" s="6">
        <v>-7.0679687499999773</v>
      </c>
      <c r="G62" s="6">
        <v>-11.196417236327989</v>
      </c>
      <c r="H62" s="6">
        <v>-2.6772216796869657</v>
      </c>
      <c r="I62" s="6">
        <v>-5.7232421874999773</v>
      </c>
      <c r="K62">
        <v>201101</v>
      </c>
      <c r="L62" s="7">
        <v>-13.3858870967742</v>
      </c>
      <c r="N62">
        <f t="shared" si="0"/>
        <v>92.197356355326264</v>
      </c>
      <c r="O62">
        <f t="shared" si="1"/>
        <v>32.452071976797619</v>
      </c>
      <c r="P62">
        <f t="shared" si="2"/>
        <v>34.903455921283246</v>
      </c>
      <c r="Q62">
        <f t="shared" si="3"/>
        <v>70.203743884685792</v>
      </c>
      <c r="R62">
        <f t="shared" si="4"/>
        <v>39.916092236506323</v>
      </c>
      <c r="S62">
        <f t="shared" si="5"/>
        <v>4.7937782698023508</v>
      </c>
      <c r="T62">
        <f t="shared" si="6"/>
        <v>114.6755150151201</v>
      </c>
      <c r="U62">
        <f t="shared" si="7"/>
        <v>58.716127005626156</v>
      </c>
    </row>
    <row r="63" spans="1:21">
      <c r="A63">
        <v>201102</v>
      </c>
      <c r="B63" s="5">
        <v>3.2667480468750001</v>
      </c>
      <c r="C63">
        <v>-3.5188964843749999</v>
      </c>
      <c r="D63">
        <v>-3.6172546386719659</v>
      </c>
      <c r="E63" s="6">
        <v>-20.932455444335972</v>
      </c>
      <c r="F63" s="6">
        <v>-1.5533203124999773</v>
      </c>
      <c r="G63" s="6">
        <v>-2.5981506347660002</v>
      </c>
      <c r="H63" s="6">
        <v>-2.1100524902339544</v>
      </c>
      <c r="I63" s="6">
        <v>0.22792968750002274</v>
      </c>
      <c r="K63">
        <v>201102</v>
      </c>
      <c r="L63" s="7">
        <v>0.64598214285714328</v>
      </c>
      <c r="N63">
        <f t="shared" si="0"/>
        <v>6.8684139236625334</v>
      </c>
      <c r="O63">
        <f t="shared" si="1"/>
        <v>17.346213979575104</v>
      </c>
      <c r="P63">
        <f t="shared" si="2"/>
        <v>18.175187855382674</v>
      </c>
      <c r="Q63">
        <f t="shared" si="3"/>
        <v>465.62896870438863</v>
      </c>
      <c r="R63">
        <f t="shared" si="4"/>
        <v>4.8369312901398587</v>
      </c>
      <c r="S63">
        <f t="shared" si="5"/>
        <v>10.524397478848851</v>
      </c>
      <c r="T63">
        <f t="shared" si="6"/>
        <v>7.5957268987975803</v>
      </c>
      <c r="U63">
        <f t="shared" si="7"/>
        <v>0.17476785543011727</v>
      </c>
    </row>
    <row r="64" spans="1:21">
      <c r="A64">
        <v>201103</v>
      </c>
      <c r="B64" s="5">
        <v>9.4924560546874996</v>
      </c>
      <c r="C64">
        <v>3.6423278808593751</v>
      </c>
      <c r="D64">
        <v>3.6746765136720114</v>
      </c>
      <c r="E64" s="6">
        <v>-14.353643798827989</v>
      </c>
      <c r="F64" s="6">
        <v>5.3373046875000227</v>
      </c>
      <c r="G64" s="6">
        <v>-0.53906860351600017</v>
      </c>
      <c r="H64" s="6">
        <v>2.1843811035160456</v>
      </c>
      <c r="I64" s="6">
        <v>8.8993164062500227</v>
      </c>
      <c r="K64">
        <v>201103</v>
      </c>
      <c r="L64" s="7">
        <v>8.5458333333333307</v>
      </c>
      <c r="N64">
        <f t="shared" si="0"/>
        <v>0.89609457658397251</v>
      </c>
      <c r="O64">
        <f t="shared" si="1"/>
        <v>24.044365722441817</v>
      </c>
      <c r="P64">
        <f t="shared" si="2"/>
        <v>23.728168761732977</v>
      </c>
      <c r="Q64">
        <f t="shared" si="3"/>
        <v>524.38605292637919</v>
      </c>
      <c r="R64">
        <f t="shared" si="4"/>
        <v>10.294656071132922</v>
      </c>
      <c r="S64">
        <f t="shared" si="5"/>
        <v>82.535443202168722</v>
      </c>
      <c r="T64">
        <f t="shared" si="6"/>
        <v>40.468074472247309</v>
      </c>
      <c r="U64">
        <f t="shared" si="7"/>
        <v>0.1249502828386274</v>
      </c>
    </row>
    <row r="65" spans="1:21">
      <c r="A65">
        <v>201104</v>
      </c>
      <c r="B65" s="5">
        <v>16.040185546875001</v>
      </c>
      <c r="C65">
        <v>16.051843261718751</v>
      </c>
      <c r="D65">
        <v>15.894067382813034</v>
      </c>
      <c r="E65" s="6">
        <v>9.0953308105470114</v>
      </c>
      <c r="F65" s="6">
        <v>10.883203125000023</v>
      </c>
      <c r="G65" s="6">
        <v>11.673883056641046</v>
      </c>
      <c r="H65" s="6">
        <v>12.279229736328034</v>
      </c>
      <c r="I65" s="6">
        <v>13.511254882813034</v>
      </c>
      <c r="K65">
        <v>201104</v>
      </c>
      <c r="L65" s="7">
        <v>23.952222222222204</v>
      </c>
      <c r="N65">
        <f t="shared" si="0"/>
        <v>62.600324352039216</v>
      </c>
      <c r="O65">
        <f t="shared" si="1"/>
        <v>62.415987719565614</v>
      </c>
      <c r="P65">
        <f t="shared" si="2"/>
        <v>64.933859415893423</v>
      </c>
      <c r="Q65">
        <f t="shared" si="3"/>
        <v>220.72722241830809</v>
      </c>
      <c r="R65">
        <f t="shared" si="4"/>
        <v>170.79926016355807</v>
      </c>
      <c r="S65">
        <f t="shared" si="5"/>
        <v>150.75761266504421</v>
      </c>
      <c r="T65">
        <f t="shared" si="6"/>
        <v>136.25875357574176</v>
      </c>
      <c r="U65">
        <f t="shared" si="7"/>
        <v>109.013798982609</v>
      </c>
    </row>
    <row r="66" spans="1:21">
      <c r="A66">
        <v>201105</v>
      </c>
      <c r="B66" s="5">
        <v>22.588067626953126</v>
      </c>
      <c r="C66">
        <v>21.515863037109376</v>
      </c>
      <c r="D66">
        <v>21.397424316406045</v>
      </c>
      <c r="E66" s="6">
        <v>22.439599609375023</v>
      </c>
      <c r="F66" s="6">
        <v>17.676171875000023</v>
      </c>
      <c r="G66" s="6">
        <v>17.171807861328034</v>
      </c>
      <c r="H66" s="6">
        <v>16.964562988281045</v>
      </c>
      <c r="I66" s="6">
        <v>19.777062988281045</v>
      </c>
      <c r="K66">
        <v>201105</v>
      </c>
      <c r="L66" s="7">
        <v>29.827553763440871</v>
      </c>
      <c r="N66">
        <f t="shared" si="0"/>
        <v>52.41015952039826</v>
      </c>
      <c r="O66">
        <f t="shared" si="1"/>
        <v>69.08420273018497</v>
      </c>
      <c r="P66">
        <f t="shared" si="2"/>
        <v>71.067082493763706</v>
      </c>
      <c r="Q66">
        <f t="shared" si="3"/>
        <v>54.581866582578833</v>
      </c>
      <c r="R66">
        <f t="shared" si="4"/>
        <v>147.65608179872828</v>
      </c>
      <c r="S66">
        <f t="shared" si="5"/>
        <v>160.16790433884589</v>
      </c>
      <c r="T66">
        <f t="shared" si="6"/>
        <v>165.45653168184677</v>
      </c>
      <c r="U66">
        <f t="shared" si="7"/>
        <v>101.01236482157276</v>
      </c>
    </row>
    <row r="67" spans="1:21">
      <c r="A67">
        <v>201106</v>
      </c>
      <c r="B67" s="5">
        <v>29.344232177734376</v>
      </c>
      <c r="C67">
        <v>30.296197509765626</v>
      </c>
      <c r="D67">
        <v>30.349237060547011</v>
      </c>
      <c r="E67" s="6">
        <v>25.776513671875023</v>
      </c>
      <c r="F67" s="6">
        <v>20.681054687500023</v>
      </c>
      <c r="G67" s="6">
        <v>21.867944335938034</v>
      </c>
      <c r="H67" s="6">
        <v>22.349877929688034</v>
      </c>
      <c r="I67" s="6">
        <v>23.753228759766046</v>
      </c>
      <c r="K67">
        <v>201106</v>
      </c>
      <c r="L67" s="7">
        <v>35.459999999999987</v>
      </c>
      <c r="N67">
        <f t="shared" ref="N67:N130" si="8">(L67-B67)^2</f>
        <v>37.402616055859447</v>
      </c>
      <c r="O67">
        <f t="shared" ref="O67:O130" si="9">(L67-C67)^2</f>
        <v>26.664856158150581</v>
      </c>
      <c r="P67">
        <f t="shared" ref="P67:P130" si="10">(L67-D67)^2</f>
        <v>26.119897823286017</v>
      </c>
      <c r="Q67">
        <f t="shared" ref="Q67:Q130" si="11">(L67-E67)^2</f>
        <v>93.769907466983099</v>
      </c>
      <c r="R67">
        <f t="shared" ref="R67:R130" si="12">(L67-F67)^2</f>
        <v>218.41722454986464</v>
      </c>
      <c r="S67">
        <f t="shared" ref="S67:S130" si="13">(L67-G67)^2</f>
        <v>184.74397717495859</v>
      </c>
      <c r="T67">
        <f t="shared" ref="T67:T130" si="14">(L67-H67)^2</f>
        <v>171.87530069848054</v>
      </c>
      <c r="U67">
        <f t="shared" ref="U67:U130" si="15">(L67-I67)^2</f>
        <v>137.04849287116852</v>
      </c>
    </row>
    <row r="68" spans="1:21">
      <c r="A68">
        <v>201107</v>
      </c>
      <c r="B68" s="5">
        <v>30.554437255859376</v>
      </c>
      <c r="C68">
        <v>33.110925292968751</v>
      </c>
      <c r="D68">
        <v>33.133447265625023</v>
      </c>
      <c r="E68" s="6">
        <v>28.247918701172011</v>
      </c>
      <c r="F68" s="6">
        <v>23.600000000000023</v>
      </c>
      <c r="G68" s="6">
        <v>23.645745849609</v>
      </c>
      <c r="H68" s="6">
        <v>26.777398681641046</v>
      </c>
      <c r="I68" s="6">
        <v>27.890191650391046</v>
      </c>
      <c r="K68">
        <v>201107</v>
      </c>
      <c r="L68" s="7">
        <v>36.9721774193548</v>
      </c>
      <c r="N68">
        <f t="shared" si="8"/>
        <v>41.187388806142266</v>
      </c>
      <c r="O68">
        <f t="shared" si="9"/>
        <v>14.909267983520783</v>
      </c>
      <c r="P68">
        <f t="shared" si="10"/>
        <v>14.735849193154239</v>
      </c>
      <c r="Q68">
        <f t="shared" si="11"/>
        <v>76.112690181788395</v>
      </c>
      <c r="R68">
        <f t="shared" si="12"/>
        <v>178.81512893470179</v>
      </c>
      <c r="S68">
        <f t="shared" si="13"/>
        <v>177.59377838311752</v>
      </c>
      <c r="T68">
        <f t="shared" si="14"/>
        <v>103.93351351094046</v>
      </c>
      <c r="U68">
        <f t="shared" si="15"/>
        <v>82.482465507660152</v>
      </c>
    </row>
    <row r="69" spans="1:21">
      <c r="A69">
        <v>201108</v>
      </c>
      <c r="B69" s="5">
        <v>27.889031982421876</v>
      </c>
      <c r="C69">
        <v>29.788812255859376</v>
      </c>
      <c r="D69">
        <v>29.557458496094</v>
      </c>
      <c r="E69" s="6">
        <v>28.215905761719</v>
      </c>
      <c r="F69" s="6">
        <v>21.421289062500023</v>
      </c>
      <c r="G69" s="6">
        <v>18.241510009766046</v>
      </c>
      <c r="H69" s="6">
        <v>23.942834472656045</v>
      </c>
      <c r="I69" s="6">
        <v>27.810723876953034</v>
      </c>
      <c r="K69">
        <v>201108</v>
      </c>
      <c r="L69" s="7">
        <v>35.330645161290306</v>
      </c>
      <c r="N69">
        <f t="shared" si="8"/>
        <v>55.377606703908292</v>
      </c>
      <c r="O69">
        <f t="shared" si="9"/>
        <v>30.71191195171702</v>
      </c>
      <c r="P69">
        <f t="shared" si="10"/>
        <v>33.329684271200442</v>
      </c>
      <c r="Q69">
        <f t="shared" si="11"/>
        <v>50.619516723812268</v>
      </c>
      <c r="R69">
        <f t="shared" si="12"/>
        <v>193.47018708295445</v>
      </c>
      <c r="S69">
        <f t="shared" si="13"/>
        <v>292.03854022706213</v>
      </c>
      <c r="T69">
        <f t="shared" si="14"/>
        <v>129.68223228017271</v>
      </c>
      <c r="U69">
        <f t="shared" si="15"/>
        <v>56.549216122628728</v>
      </c>
    </row>
    <row r="70" spans="1:21">
      <c r="A70">
        <v>201109</v>
      </c>
      <c r="B70" s="5">
        <v>23.089715576171876</v>
      </c>
      <c r="C70">
        <v>19.269433593750001</v>
      </c>
      <c r="D70">
        <v>19.394097900391046</v>
      </c>
      <c r="E70" s="6">
        <v>22.788446044922011</v>
      </c>
      <c r="F70" s="6">
        <v>16.657617187500023</v>
      </c>
      <c r="G70" s="6">
        <v>12.367700195313034</v>
      </c>
      <c r="H70" s="6">
        <v>15.862817382813034</v>
      </c>
      <c r="I70" s="6">
        <v>19.879418945313034</v>
      </c>
      <c r="K70">
        <v>201109</v>
      </c>
      <c r="L70" s="7">
        <v>27.81097222222224</v>
      </c>
      <c r="N70">
        <f t="shared" si="8"/>
        <v>22.29026431787473</v>
      </c>
      <c r="O70">
        <f t="shared" si="9"/>
        <v>72.957882141683413</v>
      </c>
      <c r="P70">
        <f t="shared" si="10"/>
        <v>70.843773349501333</v>
      </c>
      <c r="Q70">
        <f t="shared" si="11"/>
        <v>25.225769201666051</v>
      </c>
      <c r="R70">
        <f t="shared" si="12"/>
        <v>124.39732853056344</v>
      </c>
      <c r="S70">
        <f t="shared" si="13"/>
        <v>238.49465089711637</v>
      </c>
      <c r="T70">
        <f t="shared" si="14"/>
        <v>142.75840406649763</v>
      </c>
      <c r="U70">
        <f t="shared" si="15"/>
        <v>62.909537384449159</v>
      </c>
    </row>
    <row r="71" spans="1:21">
      <c r="A71">
        <v>201110</v>
      </c>
      <c r="B71" s="5">
        <v>12.4099365234375</v>
      </c>
      <c r="C71">
        <v>11.762322998046875</v>
      </c>
      <c r="D71">
        <v>11.813806152344</v>
      </c>
      <c r="E71" s="6">
        <v>12.892480468750023</v>
      </c>
      <c r="F71" s="6">
        <v>10.262109375000023</v>
      </c>
      <c r="G71" s="6">
        <v>4.7318969726560454</v>
      </c>
      <c r="H71" s="6">
        <v>9.4773193359380343</v>
      </c>
      <c r="I71" s="6">
        <v>13.459466552734</v>
      </c>
      <c r="K71">
        <v>201110</v>
      </c>
      <c r="L71" s="7">
        <v>16.346102150537643</v>
      </c>
      <c r="N71">
        <f t="shared" si="8"/>
        <v>15.493399843964664</v>
      </c>
      <c r="O71">
        <f t="shared" si="9"/>
        <v>21.011031318808985</v>
      </c>
      <c r="P71">
        <f t="shared" si="10"/>
        <v>20.54170701524211</v>
      </c>
      <c r="Q71">
        <f t="shared" si="11"/>
        <v>11.92750272091355</v>
      </c>
      <c r="R71">
        <f t="shared" si="12"/>
        <v>37.014968092793957</v>
      </c>
      <c r="S71">
        <f t="shared" si="13"/>
        <v>134.88976191393172</v>
      </c>
      <c r="T71">
        <f t="shared" si="14"/>
        <v>47.18017735413892</v>
      </c>
      <c r="U71">
        <f t="shared" si="15"/>
        <v>8.3326650745071955</v>
      </c>
    </row>
    <row r="72" spans="1:21">
      <c r="A72">
        <v>201111</v>
      </c>
      <c r="B72" s="5">
        <v>6.5398498535156246</v>
      </c>
      <c r="C72">
        <v>1.5817199707031251</v>
      </c>
      <c r="D72">
        <v>1.8618408203130343</v>
      </c>
      <c r="E72" s="6">
        <v>3.2666870117190001</v>
      </c>
      <c r="F72" s="6">
        <v>2.4261718750000227</v>
      </c>
      <c r="G72" s="6">
        <v>0.38079223632803405</v>
      </c>
      <c r="H72" s="6">
        <v>2.2266784667970114</v>
      </c>
      <c r="I72" s="6">
        <v>7.6865478515630343</v>
      </c>
      <c r="K72">
        <v>201111</v>
      </c>
      <c r="L72" s="7">
        <v>4.3729166666666588</v>
      </c>
      <c r="N72">
        <f t="shared" si="8"/>
        <v>4.6955994362674147</v>
      </c>
      <c r="O72">
        <f t="shared" si="9"/>
        <v>7.7907789955577469</v>
      </c>
      <c r="P72">
        <f t="shared" si="10"/>
        <v>6.305501906140571</v>
      </c>
      <c r="Q72">
        <f t="shared" si="11"/>
        <v>1.223744049485616</v>
      </c>
      <c r="R72">
        <f t="shared" si="12"/>
        <v>3.7898152838811741</v>
      </c>
      <c r="S72">
        <f t="shared" si="13"/>
        <v>15.93705746730649</v>
      </c>
      <c r="T72">
        <f t="shared" si="14"/>
        <v>4.6063384105797045</v>
      </c>
      <c r="U72">
        <f t="shared" si="15"/>
        <v>10.980151629517758</v>
      </c>
    </row>
    <row r="73" spans="1:21">
      <c r="A73">
        <v>201112</v>
      </c>
      <c r="B73" s="5">
        <v>2.1462646484375001</v>
      </c>
      <c r="C73">
        <v>-6.2367004394531254</v>
      </c>
      <c r="D73">
        <v>-6.0231689453119657</v>
      </c>
      <c r="E73" s="6">
        <v>-4.7562011718749773</v>
      </c>
      <c r="F73" s="6">
        <v>-5.3667968749999773</v>
      </c>
      <c r="G73" s="6">
        <v>-5.6002868652339544</v>
      </c>
      <c r="H73" s="6">
        <v>-2.4212402343749773</v>
      </c>
      <c r="I73" s="6">
        <v>0.35045776367201142</v>
      </c>
      <c r="K73">
        <v>201112</v>
      </c>
      <c r="L73" s="7">
        <v>-8.2651881720430076</v>
      </c>
      <c r="N73">
        <f t="shared" si="8"/>
        <v>108.39834983309152</v>
      </c>
      <c r="O73">
        <f t="shared" si="9"/>
        <v>4.1147624812676415</v>
      </c>
      <c r="P73">
        <f t="shared" si="10"/>
        <v>5.026650213031659</v>
      </c>
      <c r="Q73">
        <f t="shared" si="11"/>
        <v>12.312989767348233</v>
      </c>
      <c r="R73">
        <f t="shared" si="12"/>
        <v>8.4006721107747797</v>
      </c>
      <c r="S73">
        <f t="shared" si="13"/>
        <v>7.1016989750325994</v>
      </c>
      <c r="T73">
        <f t="shared" si="14"/>
        <v>34.151727498174424</v>
      </c>
      <c r="U73">
        <f t="shared" si="15"/>
        <v>74.229354889602732</v>
      </c>
    </row>
    <row r="74" spans="1:21">
      <c r="A74">
        <v>201201</v>
      </c>
      <c r="B74" s="5">
        <v>2.4245544433593751</v>
      </c>
      <c r="C74">
        <v>-7.5974182128906254</v>
      </c>
      <c r="D74">
        <v>-7.9317993164059999</v>
      </c>
      <c r="E74" s="6">
        <v>-12.344458007811966</v>
      </c>
      <c r="F74" s="6">
        <v>-9.9136718749999773</v>
      </c>
      <c r="G74" s="6">
        <v>-7.3493713378910002</v>
      </c>
      <c r="H74" s="6">
        <v>-5.7953552246089544</v>
      </c>
      <c r="I74" s="6">
        <v>-2.1382202148439546</v>
      </c>
      <c r="K74">
        <v>201201</v>
      </c>
      <c r="L74" s="7">
        <v>-10.332930107526892</v>
      </c>
      <c r="N74">
        <f t="shared" si="8"/>
        <v>162.75341206610176</v>
      </c>
      <c r="O74">
        <f t="shared" si="9"/>
        <v>7.4830253256964951</v>
      </c>
      <c r="P74">
        <f t="shared" si="10"/>
        <v>5.7654290760688394</v>
      </c>
      <c r="Q74">
        <f t="shared" si="11"/>
        <v>4.046244493625279</v>
      </c>
      <c r="R74">
        <f t="shared" si="12"/>
        <v>0.17577746554159213</v>
      </c>
      <c r="S74">
        <f t="shared" si="13"/>
        <v>8.9016229318712341</v>
      </c>
      <c r="T74">
        <f t="shared" si="14"/>
        <v>20.58958581808773</v>
      </c>
      <c r="U74">
        <f t="shared" si="15"/>
        <v>67.153270225235588</v>
      </c>
    </row>
    <row r="75" spans="1:21">
      <c r="A75">
        <v>201202</v>
      </c>
      <c r="B75" s="5">
        <v>4.7198425292968746</v>
      </c>
      <c r="C75">
        <v>-7.0207580566406254</v>
      </c>
      <c r="D75">
        <v>-7.1147521972660002</v>
      </c>
      <c r="E75" s="6">
        <v>-15.375250244141</v>
      </c>
      <c r="F75" s="6">
        <v>-4.6890624999999773</v>
      </c>
      <c r="G75" s="6">
        <v>-1.6974853515619657</v>
      </c>
      <c r="H75" s="6">
        <v>0.17458496093803433</v>
      </c>
      <c r="I75" s="6">
        <v>0.82518920898399983</v>
      </c>
      <c r="K75">
        <v>201202</v>
      </c>
      <c r="L75" s="7">
        <v>-0.75373563218390771</v>
      </c>
      <c r="N75">
        <f t="shared" si="8"/>
        <v>29.960057889839341</v>
      </c>
      <c r="O75">
        <f t="shared" si="9"/>
        <v>39.275570068643354</v>
      </c>
      <c r="P75">
        <f t="shared" si="10"/>
        <v>40.462531741248782</v>
      </c>
      <c r="Q75">
        <f t="shared" si="11"/>
        <v>213.78868954767478</v>
      </c>
      <c r="R75">
        <f t="shared" si="12"/>
        <v>15.486797556555036</v>
      </c>
      <c r="S75">
        <f t="shared" si="13"/>
        <v>0.89066353282616317</v>
      </c>
      <c r="T75">
        <f t="shared" si="14"/>
        <v>0.86177912361427422</v>
      </c>
      <c r="U75">
        <f t="shared" si="15"/>
        <v>2.4930036540571021</v>
      </c>
    </row>
    <row r="76" spans="1:21">
      <c r="A76">
        <v>201203</v>
      </c>
      <c r="B76" s="5">
        <v>11.327203369140625</v>
      </c>
      <c r="C76">
        <v>3.9943481445312501</v>
      </c>
      <c r="D76">
        <v>4.1218811035160456</v>
      </c>
      <c r="E76" s="6">
        <v>-6.8957580566410002</v>
      </c>
      <c r="F76" s="6">
        <v>4.8333984375000227</v>
      </c>
      <c r="G76" s="6">
        <v>2.2340942382810454</v>
      </c>
      <c r="H76" s="6">
        <v>7.3829589843750227</v>
      </c>
      <c r="I76" s="6">
        <v>8.9861694335940001</v>
      </c>
      <c r="K76">
        <v>201203</v>
      </c>
      <c r="L76" s="7">
        <v>10.933736559139781</v>
      </c>
      <c r="N76">
        <f t="shared" si="8"/>
        <v>0.15481613057223978</v>
      </c>
      <c r="O76">
        <f t="shared" si="9"/>
        <v>48.155111568803108</v>
      </c>
      <c r="P76">
        <f t="shared" si="10"/>
        <v>46.40137474831085</v>
      </c>
      <c r="Q76">
        <f t="shared" si="11"/>
        <v>317.89087825415589</v>
      </c>
      <c r="R76">
        <f t="shared" si="12"/>
        <v>37.214125198331296</v>
      </c>
      <c r="S76">
        <f t="shared" si="13"/>
        <v>75.68377651087637</v>
      </c>
      <c r="T76">
        <f t="shared" si="14"/>
        <v>12.6080213854523</v>
      </c>
      <c r="U76">
        <f t="shared" si="15"/>
        <v>3.7930177085066563</v>
      </c>
    </row>
    <row r="77" spans="1:21">
      <c r="A77">
        <v>201204</v>
      </c>
      <c r="B77" s="5">
        <v>17.473352050781251</v>
      </c>
      <c r="C77">
        <v>16.830651855468751</v>
      </c>
      <c r="D77">
        <v>16.782037353516046</v>
      </c>
      <c r="E77" s="6">
        <v>13.993218994141046</v>
      </c>
      <c r="F77" s="6">
        <v>11.848046875000023</v>
      </c>
      <c r="G77" s="6">
        <v>11.888360595703034</v>
      </c>
      <c r="H77" s="6">
        <v>13.931268310547011</v>
      </c>
      <c r="I77" s="6">
        <v>15.039483642578034</v>
      </c>
      <c r="K77">
        <v>201204</v>
      </c>
      <c r="L77" s="7">
        <v>23.25430555555554</v>
      </c>
      <c r="N77">
        <f t="shared" si="8"/>
        <v>33.41942342436213</v>
      </c>
      <c r="O77">
        <f t="shared" si="9"/>
        <v>41.263326858638685</v>
      </c>
      <c r="P77">
        <f t="shared" si="10"/>
        <v>41.890255679131549</v>
      </c>
      <c r="Q77">
        <f t="shared" si="11"/>
        <v>85.767724298012141</v>
      </c>
      <c r="R77">
        <f t="shared" si="12"/>
        <v>130.1027370877481</v>
      </c>
      <c r="S77">
        <f t="shared" si="13"/>
        <v>129.18470483039658</v>
      </c>
      <c r="T77">
        <f t="shared" si="14"/>
        <v>86.919023471816217</v>
      </c>
      <c r="U77">
        <f t="shared" si="15"/>
        <v>67.483299061935412</v>
      </c>
    </row>
    <row r="78" spans="1:21">
      <c r="A78">
        <v>201205</v>
      </c>
      <c r="B78" s="5">
        <v>22.938653564453126</v>
      </c>
      <c r="C78">
        <v>24.310357666015626</v>
      </c>
      <c r="D78">
        <v>24.415582275391046</v>
      </c>
      <c r="E78" s="6">
        <v>24.576226806641046</v>
      </c>
      <c r="F78" s="6">
        <v>17.490625000000023</v>
      </c>
      <c r="G78" s="6">
        <v>16.422418212891046</v>
      </c>
      <c r="H78" s="6">
        <v>16.550439453125023</v>
      </c>
      <c r="I78" s="6">
        <v>21.288903808594</v>
      </c>
      <c r="K78">
        <v>201205</v>
      </c>
      <c r="L78" s="7">
        <v>30.67526881720427</v>
      </c>
      <c r="N78">
        <f t="shared" si="8"/>
        <v>59.855215569101631</v>
      </c>
      <c r="O78">
        <f t="shared" si="9"/>
        <v>40.51209396252554</v>
      </c>
      <c r="P78">
        <f t="shared" si="10"/>
        <v>39.183675601757599</v>
      </c>
      <c r="Q78">
        <f t="shared" si="11"/>
        <v>37.198313446615096</v>
      </c>
      <c r="R78">
        <f t="shared" si="12"/>
        <v>173.83483258654218</v>
      </c>
      <c r="S78">
        <f t="shared" si="13"/>
        <v>203.14375034887183</v>
      </c>
      <c r="T78">
        <f t="shared" si="14"/>
        <v>199.51080456435534</v>
      </c>
      <c r="U78">
        <f t="shared" si="15"/>
        <v>88.103848074863265</v>
      </c>
    </row>
    <row r="79" spans="1:21">
      <c r="A79">
        <v>201206</v>
      </c>
      <c r="B79" s="5">
        <v>31.060845947265626</v>
      </c>
      <c r="C79">
        <v>31.287286376953126</v>
      </c>
      <c r="D79">
        <v>31.148400878906045</v>
      </c>
      <c r="E79" s="6">
        <v>27.143884277344</v>
      </c>
      <c r="F79" s="6">
        <v>20.886132812500023</v>
      </c>
      <c r="G79" s="6">
        <v>23.305993652344</v>
      </c>
      <c r="H79" s="6">
        <v>24.037133789063034</v>
      </c>
      <c r="I79" s="6">
        <v>24.648767089844</v>
      </c>
      <c r="K79">
        <v>201206</v>
      </c>
      <c r="L79" s="7">
        <v>32.559583333333329</v>
      </c>
      <c r="N79">
        <f t="shared" si="8"/>
        <v>2.2462137523970496</v>
      </c>
      <c r="O79">
        <f t="shared" si="9"/>
        <v>1.6187395452143267</v>
      </c>
      <c r="P79">
        <f t="shared" si="10"/>
        <v>1.9914359196834122</v>
      </c>
      <c r="Q79">
        <f t="shared" si="11"/>
        <v>29.329796265043708</v>
      </c>
      <c r="R79">
        <f t="shared" si="12"/>
        <v>136.26944706234337</v>
      </c>
      <c r="S79">
        <f t="shared" si="13"/>
        <v>85.628921984112182</v>
      </c>
      <c r="T79">
        <f t="shared" si="14"/>
        <v>72.632146234632955</v>
      </c>
      <c r="U79">
        <f t="shared" si="15"/>
        <v>62.581013638254618</v>
      </c>
    </row>
    <row r="80" spans="1:21">
      <c r="A80">
        <v>201207</v>
      </c>
      <c r="B80" s="5">
        <v>32.166436767578126</v>
      </c>
      <c r="C80">
        <v>33.201135253906251</v>
      </c>
      <c r="D80">
        <v>33.112359619141046</v>
      </c>
      <c r="E80" s="6">
        <v>26.865136718750023</v>
      </c>
      <c r="F80" s="6">
        <v>23.782617187500023</v>
      </c>
      <c r="G80" s="6">
        <v>23.440484619141046</v>
      </c>
      <c r="H80" s="6">
        <v>26.805505371094</v>
      </c>
      <c r="I80" s="6">
        <v>29.025109863281045</v>
      </c>
      <c r="K80">
        <v>201207</v>
      </c>
      <c r="L80" s="7">
        <v>35.802419354838683</v>
      </c>
      <c r="N80">
        <f t="shared" si="8"/>
        <v>13.220369374861972</v>
      </c>
      <c r="O80">
        <f t="shared" si="9"/>
        <v>6.7666789737638506</v>
      </c>
      <c r="P80">
        <f t="shared" si="10"/>
        <v>7.2364213816216445</v>
      </c>
      <c r="Q80">
        <f t="shared" si="11"/>
        <v>79.875020917331881</v>
      </c>
      <c r="R80">
        <f t="shared" si="12"/>
        <v>144.47564414195915</v>
      </c>
      <c r="S80">
        <f t="shared" si="13"/>
        <v>152.81743040964781</v>
      </c>
      <c r="T80">
        <f t="shared" si="14"/>
        <v>80.944461230900629</v>
      </c>
      <c r="U80">
        <f t="shared" si="15"/>
        <v>45.931923944357251</v>
      </c>
    </row>
    <row r="81" spans="1:21">
      <c r="A81">
        <v>201208</v>
      </c>
      <c r="B81" s="5">
        <v>27.536370849609376</v>
      </c>
      <c r="C81">
        <v>29.027124023437501</v>
      </c>
      <c r="D81">
        <v>28.870233154297011</v>
      </c>
      <c r="E81" s="6">
        <v>27.724755859375023</v>
      </c>
      <c r="F81" s="6">
        <v>21.425195312500023</v>
      </c>
      <c r="G81" s="6">
        <v>20.371820068359</v>
      </c>
      <c r="H81" s="6">
        <v>25.718743896484</v>
      </c>
      <c r="I81" s="6">
        <v>24.987207031250023</v>
      </c>
      <c r="K81">
        <v>201208</v>
      </c>
      <c r="L81" s="7">
        <v>35.291532258064507</v>
      </c>
      <c r="N81">
        <f t="shared" si="8"/>
        <v>60.14252847119176</v>
      </c>
      <c r="O81">
        <f t="shared" si="9"/>
        <v>39.242810530062634</v>
      </c>
      <c r="P81">
        <f t="shared" si="10"/>
        <v>41.233082180045237</v>
      </c>
      <c r="Q81">
        <f t="shared" si="11"/>
        <v>57.256105067764196</v>
      </c>
      <c r="R81">
        <f t="shared" si="12"/>
        <v>192.2753002879266</v>
      </c>
      <c r="S81">
        <f t="shared" si="13"/>
        <v>222.59781182364711</v>
      </c>
      <c r="T81">
        <f t="shared" si="14"/>
        <v>91.638277015611209</v>
      </c>
      <c r="U81">
        <f t="shared" si="15"/>
        <v>106.17911837996537</v>
      </c>
    </row>
    <row r="82" spans="1:21">
      <c r="A82">
        <v>201209</v>
      </c>
      <c r="B82" s="5">
        <v>22.915155029296876</v>
      </c>
      <c r="C82">
        <v>21.339532470703126</v>
      </c>
      <c r="D82">
        <v>21.419549560547011</v>
      </c>
      <c r="E82" s="6">
        <v>20.980035400391046</v>
      </c>
      <c r="F82" s="6">
        <v>16.710351562500023</v>
      </c>
      <c r="G82" s="6">
        <v>14.060296630859</v>
      </c>
      <c r="H82" s="6">
        <v>15.425653076172011</v>
      </c>
      <c r="I82" s="6">
        <v>20.658654785156045</v>
      </c>
      <c r="K82">
        <v>201209</v>
      </c>
      <c r="L82" s="7">
        <v>27.262916666666651</v>
      </c>
      <c r="N82">
        <f t="shared" si="8"/>
        <v>18.903031255384306</v>
      </c>
      <c r="O82">
        <f t="shared" si="9"/>
        <v>35.086480332990455</v>
      </c>
      <c r="P82">
        <f t="shared" si="10"/>
        <v>34.144939136881014</v>
      </c>
      <c r="Q82">
        <f t="shared" si="11"/>
        <v>39.474597006116959</v>
      </c>
      <c r="R82">
        <f t="shared" si="12"/>
        <v>111.35663027767525</v>
      </c>
      <c r="S82">
        <f t="shared" si="13"/>
        <v>174.30917580990965</v>
      </c>
      <c r="T82">
        <f t="shared" si="14"/>
        <v>140.12080931085006</v>
      </c>
      <c r="U82">
        <f t="shared" si="15"/>
        <v>43.61627499957401</v>
      </c>
    </row>
    <row r="83" spans="1:21">
      <c r="A83">
        <v>201210</v>
      </c>
      <c r="B83" s="5">
        <v>13.34078369140625</v>
      </c>
      <c r="C83">
        <v>11.261041259765625</v>
      </c>
      <c r="D83">
        <v>11.326959228516046</v>
      </c>
      <c r="E83" s="6">
        <v>15.107019042969</v>
      </c>
      <c r="F83" s="6">
        <v>8.9916015625000227</v>
      </c>
      <c r="G83" s="6">
        <v>6.4096618652339998</v>
      </c>
      <c r="H83" s="6">
        <v>10.111138916016046</v>
      </c>
      <c r="I83" s="6">
        <v>10.681298828125023</v>
      </c>
      <c r="K83">
        <v>201210</v>
      </c>
      <c r="L83" s="7">
        <v>13.573387096774184</v>
      </c>
      <c r="N83">
        <f t="shared" si="8"/>
        <v>5.410434418875943E-2</v>
      </c>
      <c r="O83">
        <f t="shared" si="9"/>
        <v>5.3469432699308133</v>
      </c>
      <c r="P83">
        <f t="shared" si="10"/>
        <v>5.0464381672868024</v>
      </c>
      <c r="Q83">
        <f t="shared" si="11"/>
        <v>2.3520269463893002</v>
      </c>
      <c r="R83">
        <f t="shared" si="12"/>
        <v>20.992758682083959</v>
      </c>
      <c r="S83">
        <f t="shared" si="13"/>
        <v>51.318959193005462</v>
      </c>
      <c r="T83">
        <f t="shared" si="14"/>
        <v>11.987162465163037</v>
      </c>
      <c r="U83">
        <f t="shared" si="15"/>
        <v>8.3641745536581009</v>
      </c>
    </row>
    <row r="84" spans="1:21">
      <c r="A84">
        <v>201211</v>
      </c>
      <c r="B84" s="5">
        <v>5.8919006347656246</v>
      </c>
      <c r="C84">
        <v>-1.1626647949218749</v>
      </c>
      <c r="D84">
        <v>-0.90912475585895436</v>
      </c>
      <c r="E84" s="6">
        <v>6.3940368652339998</v>
      </c>
      <c r="F84" s="6">
        <v>-1.4791015624999773</v>
      </c>
      <c r="G84" s="6">
        <v>0.52471313476604564</v>
      </c>
      <c r="H84" s="6">
        <v>3.0060058593750227</v>
      </c>
      <c r="I84" s="6">
        <v>2.8221374511720114</v>
      </c>
      <c r="K84">
        <v>201211</v>
      </c>
      <c r="L84" s="7">
        <v>-0.11013888888888954</v>
      </c>
      <c r="N84">
        <f t="shared" si="8"/>
        <v>36.024478443510908</v>
      </c>
      <c r="O84">
        <f t="shared" si="9"/>
        <v>1.107810782870557</v>
      </c>
      <c r="P84">
        <f t="shared" si="10"/>
        <v>0.63837841561790609</v>
      </c>
      <c r="Q84">
        <f t="shared" si="11"/>
        <v>42.304302240520059</v>
      </c>
      <c r="R84">
        <f t="shared" si="12"/>
        <v>1.8740588017404178</v>
      </c>
      <c r="S84">
        <f t="shared" si="13"/>
        <v>0.40303709193876641</v>
      </c>
      <c r="T84">
        <f t="shared" si="14"/>
        <v>9.7103580921327612</v>
      </c>
      <c r="U84">
        <f t="shared" si="15"/>
        <v>8.598244534480953</v>
      </c>
    </row>
    <row r="85" spans="1:21">
      <c r="A85">
        <v>201212</v>
      </c>
      <c r="B85" s="5">
        <v>-0.31802978515625002</v>
      </c>
      <c r="C85">
        <v>-4.2877868652343754</v>
      </c>
      <c r="D85">
        <v>-3.9111694335939546</v>
      </c>
      <c r="E85" s="6">
        <v>-2.9391540527339544</v>
      </c>
      <c r="F85" s="6">
        <v>-4.8873046874999773</v>
      </c>
      <c r="G85" s="6">
        <v>-3.7674011230469659</v>
      </c>
      <c r="H85" s="6">
        <v>-1.8633789062499773</v>
      </c>
      <c r="I85" s="6">
        <v>-0.37839355468696567</v>
      </c>
      <c r="K85">
        <v>201212</v>
      </c>
      <c r="L85" s="7">
        <v>-7.7404569892473161</v>
      </c>
      <c r="N85">
        <f t="shared" si="8"/>
        <v>55.092425600031113</v>
      </c>
      <c r="O85">
        <f t="shared" si="9"/>
        <v>11.920930985251536</v>
      </c>
      <c r="P85">
        <f t="shared" si="10"/>
        <v>14.663443183881695</v>
      </c>
      <c r="Q85">
        <f t="shared" si="11"/>
        <v>23.05250988817183</v>
      </c>
      <c r="R85">
        <f t="shared" si="12"/>
        <v>8.1404780569661366</v>
      </c>
      <c r="S85">
        <f t="shared" si="13"/>
        <v>15.785172915949014</v>
      </c>
      <c r="T85">
        <f t="shared" si="14"/>
        <v>34.540046793647676</v>
      </c>
      <c r="U85">
        <f t="shared" si="15"/>
        <v>54.19997801449054</v>
      </c>
    </row>
    <row r="86" spans="1:21">
      <c r="A86">
        <v>201301</v>
      </c>
      <c r="B86" s="5">
        <v>1.2931152343750001</v>
      </c>
      <c r="C86">
        <v>-7.3931945800781254</v>
      </c>
      <c r="D86">
        <v>-7.3925537109369657</v>
      </c>
      <c r="E86" s="6">
        <v>-14.119238281249977</v>
      </c>
      <c r="F86" s="6">
        <v>-11.516210937499977</v>
      </c>
      <c r="G86" s="6">
        <v>-3.2151550292969659</v>
      </c>
      <c r="H86" s="6">
        <v>-3.7140563964839544</v>
      </c>
      <c r="I86" s="6">
        <v>-0.57083740234395464</v>
      </c>
      <c r="K86">
        <v>201301</v>
      </c>
      <c r="L86" s="8">
        <v>-7.9659946236559147</v>
      </c>
      <c r="N86">
        <f t="shared" si="8"/>
        <v>85.731115363085266</v>
      </c>
      <c r="O86">
        <f t="shared" si="9"/>
        <v>0.32809988992271738</v>
      </c>
      <c r="P86">
        <f t="shared" si="10"/>
        <v>0.32883448037994134</v>
      </c>
      <c r="Q86">
        <f t="shared" si="11"/>
        <v>37.862407509721557</v>
      </c>
      <c r="R86">
        <f t="shared" si="12"/>
        <v>12.604035875084524</v>
      </c>
      <c r="S86">
        <f t="shared" si="13"/>
        <v>22.570476851328699</v>
      </c>
      <c r="T86">
        <f t="shared" si="14"/>
        <v>18.078978687686234</v>
      </c>
      <c r="U86">
        <f t="shared" si="15"/>
        <v>54.688350327922429</v>
      </c>
    </row>
    <row r="87" spans="1:21">
      <c r="A87">
        <v>201302</v>
      </c>
      <c r="B87" s="5">
        <v>5.3803344726562496</v>
      </c>
      <c r="C87">
        <v>0.43279418945312498</v>
      </c>
      <c r="D87">
        <v>0.76949462890604536</v>
      </c>
      <c r="E87" s="6">
        <v>-18.460043334960972</v>
      </c>
      <c r="F87" s="6">
        <v>-5.6011718749999773</v>
      </c>
      <c r="G87" s="6">
        <v>-0.79007568359395464</v>
      </c>
      <c r="H87" s="6">
        <v>2.6756225585940001</v>
      </c>
      <c r="I87" s="6">
        <v>-1.8743347167969659</v>
      </c>
      <c r="K87">
        <v>201302</v>
      </c>
      <c r="L87" s="8">
        <v>1.5470238095238098</v>
      </c>
      <c r="N87">
        <f t="shared" si="8"/>
        <v>14.694270640084865</v>
      </c>
      <c r="O87">
        <f t="shared" si="9"/>
        <v>1.2415076462428629</v>
      </c>
      <c r="P87">
        <f t="shared" si="10"/>
        <v>0.60455162671213214</v>
      </c>
      <c r="Q87">
        <f t="shared" si="11"/>
        <v>400.28273572392249</v>
      </c>
      <c r="R87">
        <f t="shared" si="12"/>
        <v>51.096701544244496</v>
      </c>
      <c r="S87">
        <f t="shared" si="13"/>
        <v>5.4620340407313126</v>
      </c>
      <c r="T87">
        <f t="shared" si="14"/>
        <v>1.2737351364027985</v>
      </c>
      <c r="U87">
        <f t="shared" si="15"/>
        <v>11.705694165627872</v>
      </c>
    </row>
    <row r="88" spans="1:21">
      <c r="A88">
        <v>201303</v>
      </c>
      <c r="B88" s="5">
        <v>7.9922729492187496</v>
      </c>
      <c r="C88">
        <v>12.65419921875</v>
      </c>
      <c r="D88">
        <v>12.657189941406045</v>
      </c>
      <c r="E88" s="6">
        <v>0.17534790039104564</v>
      </c>
      <c r="F88" s="6">
        <v>3.1234375000000227</v>
      </c>
      <c r="G88" s="6">
        <v>2.7103515625000227</v>
      </c>
      <c r="H88" s="6">
        <v>8.7819763183589998</v>
      </c>
      <c r="I88" s="6">
        <v>7.2083068847660456</v>
      </c>
      <c r="K88">
        <v>201303</v>
      </c>
      <c r="L88" s="8">
        <v>15.147715053763442</v>
      </c>
      <c r="N88">
        <f t="shared" si="8"/>
        <v>51.200351711490967</v>
      </c>
      <c r="O88">
        <f t="shared" si="9"/>
        <v>6.2176212194627825</v>
      </c>
      <c r="P88">
        <f t="shared" si="10"/>
        <v>6.2027153352828206</v>
      </c>
      <c r="Q88">
        <f t="shared" si="11"/>
        <v>224.17177817538462</v>
      </c>
      <c r="R88">
        <f t="shared" si="12"/>
        <v>144.58325068993878</v>
      </c>
      <c r="S88">
        <f t="shared" si="13"/>
        <v>154.68801061381217</v>
      </c>
      <c r="T88">
        <f t="shared" si="14"/>
        <v>40.522629647428538</v>
      </c>
      <c r="U88">
        <f t="shared" si="15"/>
        <v>63.034202073942581</v>
      </c>
    </row>
    <row r="89" spans="1:21">
      <c r="A89">
        <v>201304</v>
      </c>
      <c r="B89" s="5">
        <v>18.815576171875001</v>
      </c>
      <c r="C89">
        <v>17.643823242187501</v>
      </c>
      <c r="D89">
        <v>17.648614501953034</v>
      </c>
      <c r="E89" s="6">
        <v>13.420098876953034</v>
      </c>
      <c r="F89" s="6">
        <v>11.817773437500023</v>
      </c>
      <c r="G89" s="6">
        <v>11.969171142578034</v>
      </c>
      <c r="H89" s="6">
        <v>12.963830566406045</v>
      </c>
      <c r="I89" s="6">
        <v>11.697106933594</v>
      </c>
      <c r="K89">
        <v>201304</v>
      </c>
      <c r="L89" s="8">
        <v>24.153611111111111</v>
      </c>
      <c r="N89">
        <f t="shared" si="8"/>
        <v>28.494617012505458</v>
      </c>
      <c r="O89">
        <f t="shared" si="9"/>
        <v>42.377338098384989</v>
      </c>
      <c r="P89">
        <f t="shared" si="10"/>
        <v>42.314980885158079</v>
      </c>
      <c r="Q89">
        <f t="shared" si="11"/>
        <v>115.20828488082111</v>
      </c>
      <c r="R89">
        <f t="shared" si="12"/>
        <v>152.17289110968264</v>
      </c>
      <c r="S89">
        <f t="shared" si="13"/>
        <v>148.46057734678632</v>
      </c>
      <c r="T89">
        <f t="shared" si="14"/>
        <v>125.21118863866</v>
      </c>
      <c r="U89">
        <f t="shared" si="15"/>
        <v>155.16449632450124</v>
      </c>
    </row>
    <row r="90" spans="1:21">
      <c r="A90">
        <v>201305</v>
      </c>
      <c r="B90" s="5">
        <v>23.835412597656251</v>
      </c>
      <c r="C90">
        <v>24.165612792968751</v>
      </c>
      <c r="D90">
        <v>23.837884521484</v>
      </c>
      <c r="E90" s="6">
        <v>23.619622802734</v>
      </c>
      <c r="F90" s="6">
        <v>18.251367187500023</v>
      </c>
      <c r="G90" s="6">
        <v>16.371179199219</v>
      </c>
      <c r="H90" s="6">
        <v>19.188806152344</v>
      </c>
      <c r="I90" s="6">
        <v>19.390283203125023</v>
      </c>
      <c r="K90">
        <v>201305</v>
      </c>
      <c r="L90" s="8">
        <v>30.352284946236566</v>
      </c>
      <c r="N90">
        <f t="shared" si="8"/>
        <v>42.469625207690697</v>
      </c>
      <c r="O90">
        <f t="shared" si="9"/>
        <v>38.274912332019412</v>
      </c>
      <c r="P90">
        <f t="shared" si="10"/>
        <v>42.437412894016411</v>
      </c>
      <c r="Q90">
        <f t="shared" si="11"/>
        <v>45.328739538552561</v>
      </c>
      <c r="R90">
        <f t="shared" si="12"/>
        <v>146.43221060370544</v>
      </c>
      <c r="S90">
        <f t="shared" si="13"/>
        <v>195.47131790928759</v>
      </c>
      <c r="T90">
        <f t="shared" si="14"/>
        <v>124.623258781689</v>
      </c>
      <c r="U90">
        <f t="shared" si="15"/>
        <v>120.1654822159805</v>
      </c>
    </row>
    <row r="91" spans="1:21">
      <c r="A91">
        <v>201306</v>
      </c>
      <c r="B91" s="5">
        <v>28.032800292968751</v>
      </c>
      <c r="C91">
        <v>30.165521240234376</v>
      </c>
      <c r="D91">
        <v>30.004846191406045</v>
      </c>
      <c r="E91" s="6">
        <v>25.855432128906045</v>
      </c>
      <c r="F91" s="6">
        <v>19.962304687500023</v>
      </c>
      <c r="G91" s="6">
        <v>23.322656250000023</v>
      </c>
      <c r="H91" s="6">
        <v>24.601434326172011</v>
      </c>
      <c r="I91" s="6">
        <v>24.088708496094</v>
      </c>
      <c r="K91">
        <v>201306</v>
      </c>
      <c r="L91" s="8">
        <v>32.825833333333335</v>
      </c>
      <c r="N91">
        <f t="shared" si="8"/>
        <v>22.973165726026568</v>
      </c>
      <c r="O91">
        <f t="shared" si="9"/>
        <v>7.077260432688564</v>
      </c>
      <c r="P91">
        <f t="shared" si="10"/>
        <v>7.9579684549191008</v>
      </c>
      <c r="Q91">
        <f t="shared" si="11"/>
        <v>48.586492950681418</v>
      </c>
      <c r="R91">
        <f t="shared" si="12"/>
        <v>165.47036922217421</v>
      </c>
      <c r="S91">
        <f t="shared" si="13"/>
        <v>90.310374677191447</v>
      </c>
      <c r="T91">
        <f t="shared" si="14"/>
        <v>67.640739028996165</v>
      </c>
      <c r="U91">
        <f t="shared" si="15"/>
        <v>76.337350421504482</v>
      </c>
    </row>
    <row r="92" spans="1:21">
      <c r="A92">
        <v>201307</v>
      </c>
      <c r="B92" s="5">
        <v>31.449975585937501</v>
      </c>
      <c r="C92">
        <v>33.775079345703126</v>
      </c>
      <c r="D92">
        <v>33.762689208984</v>
      </c>
      <c r="E92" s="6">
        <v>29.849603271484</v>
      </c>
      <c r="F92" s="6">
        <v>23.241601562500023</v>
      </c>
      <c r="G92" s="6">
        <v>21.992822265625023</v>
      </c>
      <c r="H92" s="6">
        <v>26.618432617188034</v>
      </c>
      <c r="I92" s="6">
        <v>28.150476074219</v>
      </c>
      <c r="K92">
        <v>201307</v>
      </c>
      <c r="L92" s="8">
        <v>36.918817204301078</v>
      </c>
      <c r="N92">
        <f t="shared" si="8"/>
        <v>29.908228646745545</v>
      </c>
      <c r="O92">
        <f t="shared" si="9"/>
        <v>9.8830877235820349</v>
      </c>
      <c r="P92">
        <f t="shared" si="10"/>
        <v>9.9611439228241991</v>
      </c>
      <c r="Q92">
        <f t="shared" si="11"/>
        <v>49.973785627935101</v>
      </c>
      <c r="R92">
        <f t="shared" si="12"/>
        <v>187.06622771232745</v>
      </c>
      <c r="S92">
        <f t="shared" si="13"/>
        <v>222.78532490938321</v>
      </c>
      <c r="T92">
        <f t="shared" si="14"/>
        <v>106.09792264243595</v>
      </c>
      <c r="U92">
        <f t="shared" si="15"/>
        <v>76.883806173489049</v>
      </c>
    </row>
    <row r="93" spans="1:21">
      <c r="A93">
        <v>201308</v>
      </c>
      <c r="B93" s="5">
        <v>28.052636718750001</v>
      </c>
      <c r="C93">
        <v>27.503167724609376</v>
      </c>
      <c r="D93">
        <v>27.440698242188034</v>
      </c>
      <c r="E93" s="6">
        <v>28.428308105469</v>
      </c>
      <c r="F93" s="6">
        <v>20.769921875000023</v>
      </c>
      <c r="G93" s="6">
        <v>19.521508789063034</v>
      </c>
      <c r="H93" s="6">
        <v>25.623437500000023</v>
      </c>
      <c r="I93" s="6">
        <v>27.081964111328034</v>
      </c>
      <c r="K93">
        <v>201308</v>
      </c>
      <c r="L93" s="8">
        <v>36.745026881720428</v>
      </c>
      <c r="N93">
        <f t="shared" si="8"/>
        <v>75.557646745305036</v>
      </c>
      <c r="O93">
        <f t="shared" si="9"/>
        <v>85.411960679877382</v>
      </c>
      <c r="P93">
        <f t="shared" si="10"/>
        <v>86.570531432422712</v>
      </c>
      <c r="Q93">
        <f t="shared" si="11"/>
        <v>69.167811203253038</v>
      </c>
      <c r="R93">
        <f t="shared" si="12"/>
        <v>255.20397997574335</v>
      </c>
      <c r="S93">
        <f t="shared" si="13"/>
        <v>296.64957548809656</v>
      </c>
      <c r="T93">
        <f t="shared" si="14"/>
        <v>123.68975037559605</v>
      </c>
      <c r="U93">
        <f t="shared" si="15"/>
        <v>93.374782104543513</v>
      </c>
    </row>
    <row r="94" spans="1:21">
      <c r="A94">
        <v>201309</v>
      </c>
      <c r="B94" s="5">
        <v>21.477258300781251</v>
      </c>
      <c r="C94">
        <v>18.152093505859376</v>
      </c>
      <c r="D94">
        <v>18.171746826172011</v>
      </c>
      <c r="E94" s="6">
        <v>20.757897949219</v>
      </c>
      <c r="F94" s="6">
        <v>16.466210937500023</v>
      </c>
      <c r="G94" s="6">
        <v>7.9032836914060454</v>
      </c>
      <c r="H94" s="6">
        <v>15.741998291016046</v>
      </c>
      <c r="I94" s="6">
        <v>20.825158691406045</v>
      </c>
      <c r="K94">
        <v>201309</v>
      </c>
      <c r="L94" s="8">
        <v>27.432916666666674</v>
      </c>
      <c r="N94">
        <f t="shared" si="8"/>
        <v>35.469866571141026</v>
      </c>
      <c r="O94">
        <f t="shared" si="9"/>
        <v>86.133678542177165</v>
      </c>
      <c r="P94">
        <f t="shared" si="10"/>
        <v>85.769266814487935</v>
      </c>
      <c r="Q94">
        <f t="shared" si="11"/>
        <v>44.555874878276796</v>
      </c>
      <c r="R94">
        <f t="shared" si="12"/>
        <v>120.26863455013667</v>
      </c>
      <c r="S94">
        <f t="shared" si="13"/>
        <v>381.4065641483873</v>
      </c>
      <c r="T94">
        <f t="shared" si="14"/>
        <v>136.67757246612553</v>
      </c>
      <c r="U94">
        <f t="shared" si="15"/>
        <v>43.662465459620449</v>
      </c>
    </row>
    <row r="95" spans="1:21">
      <c r="A95">
        <v>201310</v>
      </c>
      <c r="B95" s="5">
        <v>11.91488037109375</v>
      </c>
      <c r="C95">
        <v>12.34139404296875</v>
      </c>
      <c r="D95">
        <v>12.319665527344</v>
      </c>
      <c r="E95" s="6">
        <v>11.521783447266046</v>
      </c>
      <c r="F95" s="6">
        <v>10.918359375000023</v>
      </c>
      <c r="G95" s="6">
        <v>3.0899291992190001</v>
      </c>
      <c r="H95" s="6">
        <v>8.9602905273440001</v>
      </c>
      <c r="I95" s="6">
        <v>12.898095703125023</v>
      </c>
      <c r="K95">
        <v>201310</v>
      </c>
      <c r="L95" s="8">
        <v>16.934677419354845</v>
      </c>
      <c r="N95">
        <f t="shared" si="8"/>
        <v>25.198362405730805</v>
      </c>
      <c r="O95">
        <f t="shared" si="9"/>
        <v>21.098252175784847</v>
      </c>
      <c r="P95">
        <f t="shared" si="10"/>
        <v>21.298334763401517</v>
      </c>
      <c r="Q95">
        <f t="shared" si="11"/>
        <v>29.299421153075258</v>
      </c>
      <c r="R95">
        <f t="shared" si="12"/>
        <v>36.196082810829431</v>
      </c>
      <c r="S95">
        <f t="shared" si="13"/>
        <v>191.67705327895465</v>
      </c>
      <c r="T95">
        <f t="shared" si="14"/>
        <v>63.590846303474379</v>
      </c>
      <c r="U95">
        <f t="shared" si="15"/>
        <v>16.293991951800894</v>
      </c>
    </row>
    <row r="96" spans="1:21">
      <c r="A96">
        <v>201311</v>
      </c>
      <c r="B96" s="5">
        <v>6.4967895507812496</v>
      </c>
      <c r="C96">
        <v>1.0920654296875001</v>
      </c>
      <c r="D96">
        <v>1.2647949218750227</v>
      </c>
      <c r="E96" s="6">
        <v>5.3240600585940001</v>
      </c>
      <c r="F96" s="6">
        <v>3.1898437500000227</v>
      </c>
      <c r="G96" s="6">
        <v>2.2366271972660456</v>
      </c>
      <c r="H96" s="6">
        <v>-0.19653930664100017</v>
      </c>
      <c r="I96" s="6">
        <v>3.9006286621089998</v>
      </c>
      <c r="K96">
        <v>201311</v>
      </c>
      <c r="L96" s="8">
        <v>0.93388888888888988</v>
      </c>
      <c r="N96">
        <f t="shared" si="8"/>
        <v>30.945863774082451</v>
      </c>
      <c r="O96">
        <f t="shared" si="9"/>
        <v>2.50198180590144E-2</v>
      </c>
      <c r="P96">
        <f t="shared" si="10"/>
        <v>0.10949880266661964</v>
      </c>
      <c r="Q96">
        <f t="shared" si="11"/>
        <v>19.273602899309935</v>
      </c>
      <c r="R96">
        <f t="shared" si="12"/>
        <v>5.0893323353709494</v>
      </c>
      <c r="S96">
        <f t="shared" si="13"/>
        <v>1.6971271001133734</v>
      </c>
      <c r="T96">
        <f t="shared" si="14"/>
        <v>1.2778679052489632</v>
      </c>
      <c r="U96">
        <f t="shared" si="15"/>
        <v>8.8015448820061088</v>
      </c>
    </row>
    <row r="97" spans="1:21">
      <c r="A97">
        <v>201312</v>
      </c>
      <c r="B97" s="5">
        <v>0.51421508789062498</v>
      </c>
      <c r="C97">
        <v>-7.6267456054687504</v>
      </c>
      <c r="D97">
        <v>-7.4945434570309999</v>
      </c>
      <c r="E97" s="6">
        <v>-2.0969604492189546</v>
      </c>
      <c r="F97" s="6">
        <v>-5.7291015624999773</v>
      </c>
      <c r="G97" s="6">
        <v>-0.77283325195298858</v>
      </c>
      <c r="H97" s="6">
        <v>-1.5296997070309999</v>
      </c>
      <c r="I97" s="6">
        <v>-0.31107177734395464</v>
      </c>
      <c r="K97">
        <v>201312</v>
      </c>
      <c r="L97" s="8">
        <v>-7.4737903225806459</v>
      </c>
      <c r="N97">
        <f t="shared" si="8"/>
        <v>63.808230437718294</v>
      </c>
      <c r="O97">
        <f t="shared" si="9"/>
        <v>2.3395318563380056E-2</v>
      </c>
      <c r="P97">
        <f t="shared" si="10"/>
        <v>4.3069258951446929E-4</v>
      </c>
      <c r="Q97">
        <f t="shared" si="11"/>
        <v>28.910299487074703</v>
      </c>
      <c r="R97">
        <f t="shared" si="12"/>
        <v>3.043938869551821</v>
      </c>
      <c r="S97">
        <f t="shared" si="13"/>
        <v>44.902825662394797</v>
      </c>
      <c r="T97">
        <f t="shared" si="14"/>
        <v>35.332213245865368</v>
      </c>
      <c r="U97">
        <f t="shared" si="15"/>
        <v>51.304536958277623</v>
      </c>
    </row>
    <row r="98" spans="1:21">
      <c r="A98">
        <v>201401</v>
      </c>
      <c r="B98" s="5">
        <v>-1.9093688964843749</v>
      </c>
      <c r="C98">
        <v>-7.9704650878906254</v>
      </c>
      <c r="D98">
        <v>-8.0417236328119657</v>
      </c>
      <c r="E98" s="6">
        <v>-9.5342468261719659</v>
      </c>
      <c r="F98" s="6">
        <v>-10.085546874999977</v>
      </c>
      <c r="G98" s="6">
        <v>-5.5621704101559999</v>
      </c>
      <c r="H98" s="6">
        <v>-1.4428771972660002</v>
      </c>
      <c r="I98" s="6">
        <v>-3.9157470703119657</v>
      </c>
      <c r="K98">
        <v>201401</v>
      </c>
      <c r="L98" s="8">
        <v>-8.2701612903225836</v>
      </c>
      <c r="N98">
        <f t="shared" si="8"/>
        <v>40.459679877510005</v>
      </c>
      <c r="O98">
        <f t="shared" si="9"/>
        <v>8.9817813752137307E-2</v>
      </c>
      <c r="P98">
        <f t="shared" si="10"/>
        <v>5.2183763368938388E-2</v>
      </c>
      <c r="Q98">
        <f t="shared" si="11"/>
        <v>1.59791224194362</v>
      </c>
      <c r="R98">
        <f t="shared" si="12"/>
        <v>3.2956248210544823</v>
      </c>
      <c r="S98">
        <f t="shared" si="13"/>
        <v>7.333214607065389</v>
      </c>
      <c r="T98">
        <f t="shared" si="14"/>
        <v>46.611808087303459</v>
      </c>
      <c r="U98">
        <f t="shared" si="15"/>
        <v>18.960923199430677</v>
      </c>
    </row>
    <row r="99" spans="1:21">
      <c r="A99">
        <v>201402</v>
      </c>
      <c r="B99" s="5">
        <v>5.0010925292968746</v>
      </c>
      <c r="C99">
        <v>-1.1774353027343749</v>
      </c>
      <c r="D99">
        <v>-1.1847290039059999</v>
      </c>
      <c r="E99" s="6">
        <v>-5.6380676269529886</v>
      </c>
      <c r="F99" s="6">
        <v>-4.9722656249999773</v>
      </c>
      <c r="G99" s="6">
        <v>-1.7935852050779886</v>
      </c>
      <c r="H99" s="6">
        <v>0.94536743164104564</v>
      </c>
      <c r="I99" s="6">
        <v>1.2410522460940001</v>
      </c>
      <c r="K99">
        <v>201402</v>
      </c>
      <c r="L99" s="8">
        <v>-1.5898809523809525</v>
      </c>
      <c r="N99">
        <f t="shared" si="8"/>
        <v>43.440931436180342</v>
      </c>
      <c r="O99">
        <f t="shared" si="9"/>
        <v>0.17011141391238743</v>
      </c>
      <c r="P99">
        <f t="shared" si="10"/>
        <v>0.16414810135305066</v>
      </c>
      <c r="Q99">
        <f t="shared" si="11"/>
        <v>16.387815352182599</v>
      </c>
      <c r="R99">
        <f t="shared" si="12"/>
        <v>11.440526073568106</v>
      </c>
      <c r="S99">
        <f t="shared" si="13"/>
        <v>4.1495422566857926E-2</v>
      </c>
      <c r="T99">
        <f t="shared" si="14"/>
        <v>6.4274843686861542</v>
      </c>
      <c r="U99">
        <f t="shared" si="15"/>
        <v>8.0141827742276259</v>
      </c>
    </row>
    <row r="100" spans="1:21">
      <c r="A100">
        <v>201403</v>
      </c>
      <c r="B100" s="5">
        <v>11.280908203125</v>
      </c>
      <c r="C100">
        <v>7.7324768066406246</v>
      </c>
      <c r="D100">
        <v>7.6512084960940001</v>
      </c>
      <c r="E100" s="6">
        <v>8.4030700683589998</v>
      </c>
      <c r="F100" s="6">
        <v>4.3792968750000227</v>
      </c>
      <c r="G100" s="6">
        <v>1.4871154785160456</v>
      </c>
      <c r="H100" s="6">
        <v>8.2975097656250227</v>
      </c>
      <c r="I100" s="6">
        <v>9.5201049804690001</v>
      </c>
      <c r="K100">
        <v>201403</v>
      </c>
      <c r="L100" s="8">
        <v>10.627284946236559</v>
      </c>
      <c r="N100">
        <f t="shared" si="8"/>
        <v>0.42722336194545268</v>
      </c>
      <c r="O100">
        <f t="shared" si="9"/>
        <v>8.3799141650708737</v>
      </c>
      <c r="P100">
        <f t="shared" si="10"/>
        <v>8.8570310370931331</v>
      </c>
      <c r="Q100">
        <f t="shared" si="11"/>
        <v>4.947131822971885</v>
      </c>
      <c r="R100">
        <f t="shared" si="12"/>
        <v>39.037354938314053</v>
      </c>
      <c r="S100">
        <f t="shared" si="13"/>
        <v>83.542697898650289</v>
      </c>
      <c r="T100">
        <f t="shared" si="14"/>
        <v>5.4278523921935156</v>
      </c>
      <c r="U100">
        <f t="shared" si="15"/>
        <v>1.2258474765970526</v>
      </c>
    </row>
    <row r="101" spans="1:21">
      <c r="A101">
        <v>201404</v>
      </c>
      <c r="B101" s="5">
        <v>17.473809814453126</v>
      </c>
      <c r="C101">
        <v>14.379052734375</v>
      </c>
      <c r="D101">
        <v>14.442742919922011</v>
      </c>
      <c r="E101" s="6">
        <v>19.985894775391046</v>
      </c>
      <c r="F101" s="6">
        <v>8.5208984375000227</v>
      </c>
      <c r="G101" s="6">
        <v>10.379388427734</v>
      </c>
      <c r="H101" s="6">
        <v>11.894708251953034</v>
      </c>
      <c r="I101" s="6">
        <v>14.493951416016046</v>
      </c>
      <c r="K101">
        <v>201404</v>
      </c>
      <c r="L101" s="8">
        <v>21.229166666666664</v>
      </c>
      <c r="N101">
        <f t="shared" si="8"/>
        <v>14.102705087467172</v>
      </c>
      <c r="O101">
        <f t="shared" si="9"/>
        <v>46.92406088537637</v>
      </c>
      <c r="P101">
        <f t="shared" si="10"/>
        <v>46.055547270379734</v>
      </c>
      <c r="Q101">
        <f t="shared" si="11"/>
        <v>1.5457249956360537</v>
      </c>
      <c r="R101">
        <f t="shared" si="12"/>
        <v>161.50008138444625</v>
      </c>
      <c r="S101">
        <f t="shared" si="13"/>
        <v>117.71768783401679</v>
      </c>
      <c r="T101">
        <f t="shared" si="14"/>
        <v>87.132113896018097</v>
      </c>
      <c r="U101">
        <f t="shared" si="15"/>
        <v>45.363124472596674</v>
      </c>
    </row>
    <row r="102" spans="1:21">
      <c r="A102">
        <v>201405</v>
      </c>
      <c r="B102" s="5">
        <v>25.363732910156251</v>
      </c>
      <c r="C102">
        <v>21.740533447265626</v>
      </c>
      <c r="D102">
        <v>21.675012207031045</v>
      </c>
      <c r="E102" s="6">
        <v>19.946191406250023</v>
      </c>
      <c r="F102" s="6">
        <v>16.584375000000023</v>
      </c>
      <c r="G102" s="6">
        <v>18.536828613281045</v>
      </c>
      <c r="H102" s="6">
        <v>17.984796142578034</v>
      </c>
      <c r="I102" s="6">
        <v>18.031976318359</v>
      </c>
      <c r="K102">
        <v>201405</v>
      </c>
      <c r="L102" s="8">
        <v>26.031317204301079</v>
      </c>
      <c r="N102">
        <f t="shared" si="8"/>
        <v>0.44566878978884733</v>
      </c>
      <c r="O102">
        <f t="shared" si="9"/>
        <v>18.41082524963927</v>
      </c>
      <c r="P102">
        <f t="shared" si="10"/>
        <v>18.977393229239865</v>
      </c>
      <c r="Q102">
        <f t="shared" si="11"/>
        <v>37.028755978106503</v>
      </c>
      <c r="R102">
        <f t="shared" si="12"/>
        <v>89.244717011404489</v>
      </c>
      <c r="S102">
        <f t="shared" si="13"/>
        <v>56.167359240929443</v>
      </c>
      <c r="T102">
        <f t="shared" si="14"/>
        <v>64.746501196752561</v>
      </c>
      <c r="U102">
        <f t="shared" si="15"/>
        <v>63.989454609504605</v>
      </c>
    </row>
    <row r="103" spans="1:21">
      <c r="A103">
        <v>201406</v>
      </c>
      <c r="B103" s="5">
        <v>27.784082031250001</v>
      </c>
      <c r="C103">
        <v>32.295190429687501</v>
      </c>
      <c r="D103">
        <v>31.670007324219</v>
      </c>
      <c r="E103" s="6">
        <v>25.770898437500023</v>
      </c>
      <c r="F103" s="6">
        <v>21.571679687500023</v>
      </c>
      <c r="G103" s="6">
        <v>22.940789794922011</v>
      </c>
      <c r="H103" s="6">
        <v>24.434991455078034</v>
      </c>
      <c r="I103" s="6">
        <v>23.466516113281045</v>
      </c>
      <c r="K103">
        <v>201406</v>
      </c>
      <c r="L103" s="8">
        <v>31.697638888888896</v>
      </c>
      <c r="N103">
        <f t="shared" si="8"/>
        <v>15.31592727797242</v>
      </c>
      <c r="O103">
        <f t="shared" si="9"/>
        <v>0.35706784391078711</v>
      </c>
      <c r="P103">
        <f t="shared" si="10"/>
        <v>7.6350336610665238E-4</v>
      </c>
      <c r="Q103">
        <f t="shared" si="11"/>
        <v>35.126252378129188</v>
      </c>
      <c r="R103">
        <f t="shared" si="12"/>
        <v>102.53504974819199</v>
      </c>
      <c r="S103">
        <f t="shared" si="13"/>
        <v>76.682406054508647</v>
      </c>
      <c r="T103">
        <f t="shared" si="14"/>
        <v>52.746047747839505</v>
      </c>
      <c r="U103">
        <f t="shared" si="15"/>
        <v>67.751382147130286</v>
      </c>
    </row>
    <row r="104" spans="1:21">
      <c r="A104">
        <v>201407</v>
      </c>
      <c r="B104" s="5">
        <v>30.218713378906251</v>
      </c>
      <c r="C104">
        <v>34.826409912109376</v>
      </c>
      <c r="D104">
        <v>34.571099853516046</v>
      </c>
      <c r="E104" s="6">
        <v>26.885095214844</v>
      </c>
      <c r="F104" s="6">
        <v>23.146875000000023</v>
      </c>
      <c r="G104" s="6">
        <v>22.448571777344</v>
      </c>
      <c r="H104" s="6">
        <v>27.359002685547011</v>
      </c>
      <c r="I104" s="6">
        <v>26.801232910156045</v>
      </c>
      <c r="K104">
        <v>201407</v>
      </c>
      <c r="L104" s="8">
        <v>35.348790322580648</v>
      </c>
      <c r="N104">
        <f t="shared" si="8"/>
        <v>26.317689448019635</v>
      </c>
      <c r="O104">
        <f t="shared" si="9"/>
        <v>0.27288129324413385</v>
      </c>
      <c r="P104">
        <f t="shared" si="10"/>
        <v>0.60480246567392071</v>
      </c>
      <c r="Q104">
        <f t="shared" si="11"/>
        <v>71.634134876725255</v>
      </c>
      <c r="R104">
        <f t="shared" si="12"/>
        <v>148.88673753942783</v>
      </c>
      <c r="S104">
        <f t="shared" si="13"/>
        <v>166.41563851486754</v>
      </c>
      <c r="T104">
        <f t="shared" si="14"/>
        <v>63.836706484895537</v>
      </c>
      <c r="U104">
        <f t="shared" si="15"/>
        <v>73.060737718694767</v>
      </c>
    </row>
    <row r="105" spans="1:21">
      <c r="A105">
        <v>201408</v>
      </c>
      <c r="B105" s="5">
        <v>28.708673095703126</v>
      </c>
      <c r="C105">
        <v>30.039208984375001</v>
      </c>
      <c r="D105">
        <v>29.827508544922011</v>
      </c>
      <c r="E105" s="6">
        <v>25.136346435547011</v>
      </c>
      <c r="F105" s="6">
        <v>22.453515625000023</v>
      </c>
      <c r="G105" s="6">
        <v>19.362084960938034</v>
      </c>
      <c r="H105" s="6">
        <v>23.674279785156045</v>
      </c>
      <c r="I105" s="6">
        <v>25.685449218750023</v>
      </c>
      <c r="K105">
        <v>201408</v>
      </c>
      <c r="L105" s="8">
        <v>33.861021505376343</v>
      </c>
      <c r="N105">
        <f t="shared" si="8"/>
        <v>26.546694134662118</v>
      </c>
      <c r="O105">
        <f t="shared" si="9"/>
        <v>14.606250945682627</v>
      </c>
      <c r="P105">
        <f t="shared" si="10"/>
        <v>16.269226802153064</v>
      </c>
      <c r="Q105">
        <f t="shared" si="11"/>
        <v>76.119955074101441</v>
      </c>
      <c r="R105">
        <f t="shared" si="12"/>
        <v>130.13119041082032</v>
      </c>
      <c r="S105">
        <f t="shared" si="13"/>
        <v>210.21916091964866</v>
      </c>
      <c r="T105">
        <f t="shared" si="14"/>
        <v>103.76970687447678</v>
      </c>
      <c r="U105">
        <f t="shared" si="15"/>
        <v>66.839982213852309</v>
      </c>
    </row>
    <row r="106" spans="1:21">
      <c r="A106">
        <v>201409</v>
      </c>
      <c r="B106" s="5">
        <v>21.146356201171876</v>
      </c>
      <c r="C106">
        <v>19.547113037109376</v>
      </c>
      <c r="D106">
        <v>19.541314697266046</v>
      </c>
      <c r="E106" s="6">
        <v>20.165063476563034</v>
      </c>
      <c r="F106" s="6">
        <v>17.875390625000023</v>
      </c>
      <c r="G106" s="6">
        <v>13.546380615234</v>
      </c>
      <c r="H106" s="6">
        <v>16.355615234375023</v>
      </c>
      <c r="I106" s="6">
        <v>20.080224609375023</v>
      </c>
      <c r="K106">
        <v>201409</v>
      </c>
      <c r="L106" s="8">
        <v>26.018888888888888</v>
      </c>
      <c r="N106">
        <f t="shared" si="8"/>
        <v>23.741574792870768</v>
      </c>
      <c r="O106">
        <f t="shared" si="9"/>
        <v>41.883882675676425</v>
      </c>
      <c r="P106">
        <f t="shared" si="10"/>
        <v>41.958967407978321</v>
      </c>
      <c r="Q106">
        <f t="shared" si="11"/>
        <v>34.267271957991952</v>
      </c>
      <c r="R106">
        <f t="shared" si="12"/>
        <v>66.316563973960967</v>
      </c>
      <c r="S106">
        <f t="shared" si="13"/>
        <v>155.56346263638966</v>
      </c>
      <c r="T106">
        <f t="shared" si="14"/>
        <v>93.378857722021763</v>
      </c>
      <c r="U106">
        <f t="shared" si="15"/>
        <v>35.267733424773937</v>
      </c>
    </row>
    <row r="107" spans="1:21">
      <c r="A107">
        <v>201410</v>
      </c>
      <c r="B107" s="5">
        <v>12.369073486328125</v>
      </c>
      <c r="C107">
        <v>12.5644775390625</v>
      </c>
      <c r="D107">
        <v>12.569604492188034</v>
      </c>
      <c r="E107" s="6">
        <v>12.529107666016046</v>
      </c>
      <c r="F107" s="6">
        <v>10.325585937500023</v>
      </c>
      <c r="G107" s="6">
        <v>5.1572814941410456</v>
      </c>
      <c r="H107" s="6">
        <v>9.0910888671880343</v>
      </c>
      <c r="I107" s="6">
        <v>9.2809692382810454</v>
      </c>
      <c r="K107">
        <v>201410</v>
      </c>
      <c r="L107" s="8">
        <v>15.394354838709678</v>
      </c>
      <c r="N107">
        <f t="shared" si="8"/>
        <v>9.1523272610675583</v>
      </c>
      <c r="O107">
        <f t="shared" si="9"/>
        <v>8.0082055310584028</v>
      </c>
      <c r="P107">
        <f t="shared" si="10"/>
        <v>7.9792145201741436</v>
      </c>
      <c r="Q107">
        <f t="shared" si="11"/>
        <v>8.2096413606288507</v>
      </c>
      <c r="R107">
        <f t="shared" si="12"/>
        <v>25.692418173870131</v>
      </c>
      <c r="S107">
        <f t="shared" si="13"/>
        <v>104.79767066207759</v>
      </c>
      <c r="T107">
        <f t="shared" si="14"/>
        <v>39.731161907742688</v>
      </c>
      <c r="U107">
        <f t="shared" si="15"/>
        <v>37.373483499528149</v>
      </c>
    </row>
    <row r="108" spans="1:21">
      <c r="A108">
        <v>201411</v>
      </c>
      <c r="B108" s="5">
        <v>5.5640502929687496</v>
      </c>
      <c r="C108">
        <v>0.97228393554687498</v>
      </c>
      <c r="D108">
        <v>1.0940185546880343</v>
      </c>
      <c r="E108" s="6">
        <v>3.9448791503910456</v>
      </c>
      <c r="F108" s="6">
        <v>3.4027343750000227</v>
      </c>
      <c r="G108" s="6">
        <v>0.37050781250002274</v>
      </c>
      <c r="H108" s="6">
        <v>2.0152832031250227</v>
      </c>
      <c r="I108" s="6">
        <v>5.6089416503910456</v>
      </c>
      <c r="K108">
        <v>201411</v>
      </c>
      <c r="L108" s="8">
        <v>1.7222222222222221</v>
      </c>
      <c r="N108">
        <f t="shared" si="8"/>
        <v>14.759642925175983</v>
      </c>
      <c r="O108">
        <f t="shared" si="9"/>
        <v>0.56240743382155511</v>
      </c>
      <c r="P108">
        <f t="shared" si="10"/>
        <v>0.39463984790340434</v>
      </c>
      <c r="Q108">
        <f t="shared" si="11"/>
        <v>4.9402038203368699</v>
      </c>
      <c r="R108">
        <f t="shared" si="12"/>
        <v>2.824121095633878</v>
      </c>
      <c r="S108">
        <f t="shared" si="13"/>
        <v>1.8271318454506338</v>
      </c>
      <c r="T108">
        <f t="shared" si="14"/>
        <v>8.5884738527711682E-2</v>
      </c>
      <c r="U108">
        <f t="shared" si="15"/>
        <v>15.106587913304985</v>
      </c>
    </row>
    <row r="109" spans="1:21">
      <c r="A109">
        <v>201412</v>
      </c>
      <c r="B109" s="5">
        <v>-3.9810241699218749</v>
      </c>
      <c r="C109">
        <v>-8.1246704101562504</v>
      </c>
      <c r="D109">
        <v>-7.6986450195309999</v>
      </c>
      <c r="E109" s="6">
        <v>-4.0922302246089544</v>
      </c>
      <c r="F109" s="6">
        <v>-6.4312499999999773</v>
      </c>
      <c r="G109" s="6">
        <v>-2.3574890136719659</v>
      </c>
      <c r="H109" s="6">
        <v>-1.3179992675779886</v>
      </c>
      <c r="I109" s="6">
        <v>-0.38791503906196567</v>
      </c>
      <c r="K109">
        <v>201412</v>
      </c>
      <c r="L109" s="8">
        <v>-9.3782258064516153</v>
      </c>
      <c r="N109">
        <f t="shared" si="8"/>
        <v>29.129785505359305</v>
      </c>
      <c r="O109">
        <f t="shared" si="9"/>
        <v>1.5714011315812295</v>
      </c>
      <c r="P109">
        <f t="shared" si="10"/>
        <v>2.8209916197928737</v>
      </c>
      <c r="Q109">
        <f t="shared" si="11"/>
        <v>27.94174929126013</v>
      </c>
      <c r="R109">
        <f t="shared" si="12"/>
        <v>8.6846664038112831</v>
      </c>
      <c r="S109">
        <f t="shared" si="13"/>
        <v>49.290745113489876</v>
      </c>
      <c r="T109">
        <f t="shared" si="14"/>
        <v>64.967251857962722</v>
      </c>
      <c r="U109">
        <f t="shared" si="15"/>
        <v>80.825687694242276</v>
      </c>
    </row>
    <row r="110" spans="1:21">
      <c r="A110">
        <v>201501</v>
      </c>
      <c r="B110" s="5">
        <v>-2.5319885253906249</v>
      </c>
      <c r="C110">
        <v>-10.463934326171875</v>
      </c>
      <c r="D110">
        <v>-10.125433349608954</v>
      </c>
      <c r="E110" s="6">
        <v>-11.466406249999977</v>
      </c>
      <c r="F110" s="6">
        <v>-10.133398437499977</v>
      </c>
      <c r="G110" s="6">
        <v>-4.5392517089839544</v>
      </c>
      <c r="H110" s="6">
        <v>-3.1594299316410002</v>
      </c>
      <c r="I110" s="6">
        <v>-1.0596069335939546</v>
      </c>
      <c r="K110">
        <v>201501</v>
      </c>
      <c r="L110" s="8">
        <v>-6.3581989247311812</v>
      </c>
      <c r="N110">
        <f t="shared" si="8"/>
        <v>14.639886020021819</v>
      </c>
      <c r="O110">
        <f t="shared" si="9"/>
        <v>16.857063186643376</v>
      </c>
      <c r="P110">
        <f t="shared" si="10"/>
        <v>14.192055211984167</v>
      </c>
      <c r="Q110">
        <f t="shared" si="11"/>
        <v>26.093782077929788</v>
      </c>
      <c r="R110">
        <f t="shared" si="12"/>
        <v>14.252131361209756</v>
      </c>
      <c r="S110">
        <f t="shared" si="13"/>
        <v>3.3085689736745887</v>
      </c>
      <c r="T110">
        <f t="shared" si="14"/>
        <v>10.23212307115517</v>
      </c>
      <c r="U110">
        <f t="shared" si="15"/>
        <v>28.075077088543559</v>
      </c>
    </row>
    <row r="111" spans="1:21">
      <c r="A111">
        <v>201502</v>
      </c>
      <c r="B111" s="5">
        <v>4.1090637207031246</v>
      </c>
      <c r="C111">
        <v>1.1723876953125001</v>
      </c>
      <c r="D111">
        <v>1.1282592773440001</v>
      </c>
      <c r="E111" s="6">
        <v>-15.761267089843955</v>
      </c>
      <c r="F111" s="6">
        <v>-5.1597656249999773</v>
      </c>
      <c r="G111" s="6">
        <v>-1.2388977050779886</v>
      </c>
      <c r="H111" s="6">
        <v>2.6430603027339998</v>
      </c>
      <c r="I111" s="6">
        <v>0.85933837890604536</v>
      </c>
      <c r="K111">
        <v>201502</v>
      </c>
      <c r="L111" s="8">
        <v>1.1578869047619056</v>
      </c>
      <c r="N111">
        <f t="shared" si="8"/>
        <v>8.7094445989489504</v>
      </c>
      <c r="O111">
        <f t="shared" si="9"/>
        <v>2.1027292659221074E-4</v>
      </c>
      <c r="P111">
        <f t="shared" si="10"/>
        <v>8.7779630641422442E-4</v>
      </c>
      <c r="Q111">
        <f t="shared" si="11"/>
        <v>286.25777189318745</v>
      </c>
      <c r="R111">
        <f t="shared" si="12"/>
        <v>39.912733486806722</v>
      </c>
      <c r="S111">
        <f t="shared" si="13"/>
        <v>5.7445764659653751</v>
      </c>
      <c r="T111">
        <f t="shared" si="14"/>
        <v>2.2057400220439765</v>
      </c>
      <c r="U111">
        <f t="shared" si="15"/>
        <v>8.9131222290707246E-2</v>
      </c>
    </row>
    <row r="112" spans="1:21">
      <c r="A112">
        <v>201503</v>
      </c>
      <c r="B112" s="5">
        <v>11.58468017578125</v>
      </c>
      <c r="C112">
        <v>5.7584777832031246</v>
      </c>
      <c r="D112">
        <v>5.8735595703130343</v>
      </c>
      <c r="E112" s="6">
        <v>-8.2764953613279886</v>
      </c>
      <c r="F112" s="6">
        <v>3.8119140625000227</v>
      </c>
      <c r="G112" s="6">
        <v>0.37600097656303433</v>
      </c>
      <c r="H112" s="6">
        <v>3.6065307617190001</v>
      </c>
      <c r="I112" s="6">
        <v>7.5221801757810454</v>
      </c>
      <c r="K112">
        <v>201503</v>
      </c>
      <c r="L112" s="8">
        <v>13.082258064516129</v>
      </c>
      <c r="N112">
        <f t="shared" si="8"/>
        <v>2.2427395328276183</v>
      </c>
      <c r="O112">
        <f t="shared" si="9"/>
        <v>53.637757608949187</v>
      </c>
      <c r="P112">
        <f t="shared" si="10"/>
        <v>51.965333980325966</v>
      </c>
      <c r="Q112">
        <f t="shared" si="11"/>
        <v>456.19634790600782</v>
      </c>
      <c r="R112">
        <f t="shared" si="12"/>
        <v>85.939277915715991</v>
      </c>
      <c r="S112">
        <f t="shared" si="13"/>
        <v>161.44896918515826</v>
      </c>
      <c r="T112">
        <f t="shared" si="14"/>
        <v>89.789407916974952</v>
      </c>
      <c r="U112">
        <f t="shared" si="15"/>
        <v>30.914466128800782</v>
      </c>
    </row>
    <row r="113" spans="1:21">
      <c r="A113">
        <v>201504</v>
      </c>
      <c r="B113" s="5">
        <v>21.218072509765626</v>
      </c>
      <c r="C113">
        <v>15.441522216796875</v>
      </c>
      <c r="D113">
        <v>15.525506591797011</v>
      </c>
      <c r="E113" s="6">
        <v>14.116479492188034</v>
      </c>
      <c r="F113" s="6">
        <v>8.8646484375000227</v>
      </c>
      <c r="G113" s="6">
        <v>9.3699890136720114</v>
      </c>
      <c r="H113" s="6">
        <v>11.785485839844</v>
      </c>
      <c r="I113" s="6">
        <v>12.703027343750023</v>
      </c>
      <c r="K113">
        <v>201504</v>
      </c>
      <c r="L113" s="8">
        <v>22.919444444444448</v>
      </c>
      <c r="N113">
        <f t="shared" si="8"/>
        <v>2.8946664601127559</v>
      </c>
      <c r="O113">
        <f t="shared" si="9"/>
        <v>55.919320842745641</v>
      </c>
      <c r="P113">
        <f t="shared" si="10"/>
        <v>54.670316968812585</v>
      </c>
      <c r="Q113">
        <f t="shared" si="11"/>
        <v>77.492191950654757</v>
      </c>
      <c r="R113">
        <f t="shared" si="12"/>
        <v>197.53729079682097</v>
      </c>
      <c r="S113">
        <f t="shared" si="13"/>
        <v>183.58774247048868</v>
      </c>
      <c r="T113">
        <f t="shared" si="14"/>
        <v>123.96503420895635</v>
      </c>
      <c r="U113">
        <f t="shared" si="15"/>
        <v>104.37517837536149</v>
      </c>
    </row>
    <row r="114" spans="1:21">
      <c r="A114">
        <v>201505</v>
      </c>
      <c r="B114" s="5">
        <v>25.601098632812501</v>
      </c>
      <c r="C114">
        <v>23.738336181640626</v>
      </c>
      <c r="D114">
        <v>23.916528320313034</v>
      </c>
      <c r="E114" s="6">
        <v>22.266259765625023</v>
      </c>
      <c r="F114" s="6">
        <v>19.811914062500023</v>
      </c>
      <c r="G114" s="6">
        <v>17.346551513672011</v>
      </c>
      <c r="H114" s="6">
        <v>18.682702636719</v>
      </c>
      <c r="I114" s="6">
        <v>19.846612548828034</v>
      </c>
      <c r="K114">
        <v>201505</v>
      </c>
      <c r="L114" s="8">
        <v>29.736693548387095</v>
      </c>
      <c r="N114">
        <f t="shared" si="8"/>
        <v>17.103145305726429</v>
      </c>
      <c r="O114">
        <f t="shared" si="9"/>
        <v>35.980291099201622</v>
      </c>
      <c r="P114">
        <f t="shared" si="10"/>
        <v>33.874323282082379</v>
      </c>
      <c r="Q114">
        <f t="shared" si="11"/>
        <v>55.807380902632836</v>
      </c>
      <c r="R114">
        <f t="shared" si="12"/>
        <v>98.501247843484848</v>
      </c>
      <c r="S114">
        <f t="shared" si="13"/>
        <v>153.51561964041363</v>
      </c>
      <c r="T114">
        <f t="shared" si="14"/>
        <v>122.19071507524083</v>
      </c>
      <c r="U114">
        <f t="shared" si="15"/>
        <v>97.813702177839147</v>
      </c>
    </row>
    <row r="115" spans="1:21">
      <c r="A115">
        <v>201506</v>
      </c>
      <c r="B115" s="5">
        <v>30.151757812500001</v>
      </c>
      <c r="C115">
        <v>29.895135498046876</v>
      </c>
      <c r="D115">
        <v>29.805535888672011</v>
      </c>
      <c r="E115" s="6">
        <v>24.553155517578034</v>
      </c>
      <c r="F115" s="6">
        <v>19.980859375000023</v>
      </c>
      <c r="G115" s="6">
        <v>21.982476806641046</v>
      </c>
      <c r="H115" s="6">
        <v>23.633386230469</v>
      </c>
      <c r="I115" s="6">
        <v>22.914666748047011</v>
      </c>
      <c r="K115">
        <v>201506</v>
      </c>
      <c r="L115" s="8">
        <v>31.774861111111118</v>
      </c>
      <c r="N115">
        <f t="shared" si="8"/>
        <v>2.634464317962288</v>
      </c>
      <c r="O115">
        <f t="shared" si="9"/>
        <v>3.5333683804097391</v>
      </c>
      <c r="P115">
        <f t="shared" si="10"/>
        <v>3.8782418317348371</v>
      </c>
      <c r="Q115">
        <f t="shared" si="11"/>
        <v>52.153031679667031</v>
      </c>
      <c r="R115">
        <f t="shared" si="12"/>
        <v>139.09847695139152</v>
      </c>
      <c r="S115">
        <f t="shared" si="13"/>
        <v>95.89079036643183</v>
      </c>
      <c r="T115">
        <f t="shared" si="14"/>
        <v>66.283613232126584</v>
      </c>
      <c r="U115">
        <f t="shared" si="15"/>
        <v>78.503044151272974</v>
      </c>
    </row>
    <row r="116" spans="1:21">
      <c r="A116">
        <v>201507</v>
      </c>
      <c r="B116" s="5">
        <v>31.332360839843751</v>
      </c>
      <c r="C116">
        <v>34.286584472656251</v>
      </c>
      <c r="D116">
        <v>34.447015380859</v>
      </c>
      <c r="E116" s="6">
        <v>29.199884033203034</v>
      </c>
      <c r="F116" s="6">
        <v>23.490625000000023</v>
      </c>
      <c r="G116" s="6">
        <v>24.126550292969</v>
      </c>
      <c r="H116" s="6">
        <v>27.692559814453034</v>
      </c>
      <c r="I116" s="6">
        <v>25.522637939453034</v>
      </c>
      <c r="K116">
        <v>201507</v>
      </c>
      <c r="L116" s="8">
        <v>36.941801075268813</v>
      </c>
      <c r="N116">
        <f t="shared" si="8"/>
        <v>31.465819754805572</v>
      </c>
      <c r="O116">
        <f t="shared" si="9"/>
        <v>7.0501752067893957</v>
      </c>
      <c r="P116">
        <f t="shared" si="10"/>
        <v>6.2239556610318552</v>
      </c>
      <c r="Q116">
        <f t="shared" si="11"/>
        <v>59.937279486228547</v>
      </c>
      <c r="R116">
        <f t="shared" si="12"/>
        <v>180.9341378078835</v>
      </c>
      <c r="S116">
        <f t="shared" si="13"/>
        <v>164.23065261323597</v>
      </c>
      <c r="T116">
        <f t="shared" si="14"/>
        <v>85.548463900777065</v>
      </c>
      <c r="U116">
        <f t="shared" si="15"/>
        <v>130.39728672237405</v>
      </c>
    </row>
    <row r="117" spans="1:21">
      <c r="A117">
        <v>201508</v>
      </c>
      <c r="B117" s="5">
        <v>27.702050781250001</v>
      </c>
      <c r="C117">
        <v>31.072106933593751</v>
      </c>
      <c r="D117">
        <v>31.129083251953034</v>
      </c>
      <c r="E117" s="6">
        <v>33.082299804688034</v>
      </c>
      <c r="F117" s="6">
        <v>22.509179687500023</v>
      </c>
      <c r="G117" s="6">
        <v>21.426568603516046</v>
      </c>
      <c r="H117" s="6">
        <v>25.976678466797011</v>
      </c>
      <c r="I117" s="6">
        <v>26.308190917969</v>
      </c>
      <c r="K117">
        <v>201508</v>
      </c>
      <c r="L117" s="8">
        <v>34.365591397849457</v>
      </c>
      <c r="N117">
        <f t="shared" si="8"/>
        <v>44.402773549070652</v>
      </c>
      <c r="O117">
        <f t="shared" si="9"/>
        <v>10.84703991629369</v>
      </c>
      <c r="P117">
        <f t="shared" si="10"/>
        <v>10.4749849784539</v>
      </c>
      <c r="Q117">
        <f t="shared" si="11"/>
        <v>1.6468373130787817</v>
      </c>
      <c r="R117">
        <f t="shared" si="12"/>
        <v>140.57449864531119</v>
      </c>
      <c r="S117">
        <f t="shared" si="13"/>
        <v>167.41831087227959</v>
      </c>
      <c r="T117">
        <f t="shared" si="14"/>
        <v>70.373860164778932</v>
      </c>
      <c r="U117">
        <f t="shared" si="15"/>
        <v>64.921702493177818</v>
      </c>
    </row>
    <row r="118" spans="1:21">
      <c r="A118">
        <v>201509</v>
      </c>
      <c r="B118" s="5">
        <v>22.382592773437501</v>
      </c>
      <c r="C118">
        <v>19.863641357421876</v>
      </c>
      <c r="D118">
        <v>19.872460937500023</v>
      </c>
      <c r="E118" s="6">
        <v>24.649652099609</v>
      </c>
      <c r="F118" s="6">
        <v>16.543359375000023</v>
      </c>
      <c r="G118" s="6">
        <v>14.616296386719</v>
      </c>
      <c r="H118" s="6">
        <v>15.867974853516046</v>
      </c>
      <c r="I118" s="6">
        <v>19.449517822266046</v>
      </c>
      <c r="K118">
        <v>201509</v>
      </c>
      <c r="L118" s="8">
        <v>24.654027777777785</v>
      </c>
      <c r="N118">
        <f t="shared" si="8"/>
        <v>5.1594169789423416</v>
      </c>
      <c r="O118">
        <f t="shared" si="9"/>
        <v>22.947802056330293</v>
      </c>
      <c r="P118">
        <f t="shared" si="10"/>
        <v>22.86338144804386</v>
      </c>
      <c r="Q118">
        <f t="shared" si="11"/>
        <v>1.9146559436779046E-5</v>
      </c>
      <c r="R118">
        <f t="shared" si="12"/>
        <v>65.782941939817576</v>
      </c>
      <c r="S118">
        <f t="shared" si="13"/>
        <v>100.75605147904692</v>
      </c>
      <c r="T118">
        <f t="shared" si="14"/>
        <v>77.194725987928251</v>
      </c>
      <c r="U118">
        <f t="shared" si="15"/>
        <v>27.086923877020801</v>
      </c>
    </row>
    <row r="119" spans="1:21">
      <c r="A119">
        <v>201510</v>
      </c>
      <c r="B119" s="5">
        <v>14.8254638671875</v>
      </c>
      <c r="C119">
        <v>13.481500244140625</v>
      </c>
      <c r="D119">
        <v>13.531854248047011</v>
      </c>
      <c r="E119" s="6">
        <v>14.183282470703034</v>
      </c>
      <c r="F119" s="6">
        <v>10.648828125000023</v>
      </c>
      <c r="G119" s="6">
        <v>7.4352966308589998</v>
      </c>
      <c r="H119" s="6">
        <v>8.0944458007810454</v>
      </c>
      <c r="I119" s="6">
        <v>13.943322753906045</v>
      </c>
      <c r="K119">
        <v>201510</v>
      </c>
      <c r="L119" s="8">
        <v>14.985349462365589</v>
      </c>
      <c r="N119">
        <f t="shared" si="8"/>
        <v>2.5563403545451786E-2</v>
      </c>
      <c r="O119">
        <f t="shared" si="9"/>
        <v>2.2615624711558358</v>
      </c>
      <c r="P119">
        <f t="shared" si="10"/>
        <v>2.1126483380470069</v>
      </c>
      <c r="Q119">
        <f t="shared" si="11"/>
        <v>0.64331145911462062</v>
      </c>
      <c r="R119">
        <f t="shared" si="12"/>
        <v>18.805417309426836</v>
      </c>
      <c r="S119">
        <f t="shared" si="13"/>
        <v>57.003297758540661</v>
      </c>
      <c r="T119">
        <f t="shared" si="14"/>
        <v>47.484553273239264</v>
      </c>
      <c r="U119">
        <f t="shared" si="15"/>
        <v>1.0858196611430302</v>
      </c>
    </row>
    <row r="120" spans="1:21">
      <c r="A120">
        <v>201511</v>
      </c>
      <c r="B120" s="5">
        <v>7.1287475585937496</v>
      </c>
      <c r="C120">
        <v>4.8490844726562496</v>
      </c>
      <c r="D120">
        <v>5.2511840820310454</v>
      </c>
      <c r="E120" s="6">
        <v>2.5957885742190001</v>
      </c>
      <c r="F120" s="6">
        <v>4.3841796875000227</v>
      </c>
      <c r="G120" s="6">
        <v>4.1508728027339998</v>
      </c>
      <c r="H120" s="6">
        <v>3.8681579589839998</v>
      </c>
      <c r="I120" s="6">
        <v>5.4405151367190001</v>
      </c>
      <c r="K120">
        <v>201511</v>
      </c>
      <c r="L120" s="8">
        <v>3.6963888888888889</v>
      </c>
      <c r="N120">
        <f t="shared" si="8"/>
        <v>11.78108603749812</v>
      </c>
      <c r="O120">
        <f t="shared" si="9"/>
        <v>1.3287071088367766</v>
      </c>
      <c r="P120">
        <f t="shared" si="10"/>
        <v>2.4173880926179554</v>
      </c>
      <c r="Q120">
        <f t="shared" si="11"/>
        <v>1.2113210526514584</v>
      </c>
      <c r="R120">
        <f t="shared" si="12"/>
        <v>0.47305618265414118</v>
      </c>
      <c r="S120">
        <f t="shared" si="13"/>
        <v>0.20655562794397017</v>
      </c>
      <c r="T120">
        <f t="shared" si="14"/>
        <v>2.9504613441339117E-2</v>
      </c>
      <c r="U120">
        <f t="shared" si="15"/>
        <v>3.0419763683699426</v>
      </c>
    </row>
    <row r="121" spans="1:21">
      <c r="A121">
        <v>201512</v>
      </c>
      <c r="B121" s="5">
        <v>0.19091186523437501</v>
      </c>
      <c r="C121">
        <v>-6.6479553222656254</v>
      </c>
      <c r="D121">
        <v>-6.2940429687499773</v>
      </c>
      <c r="E121" s="6">
        <v>-13.252355957031</v>
      </c>
      <c r="F121" s="6">
        <v>-3.6285156249999773</v>
      </c>
      <c r="G121" s="6">
        <v>-1.6080993652339544</v>
      </c>
      <c r="H121" s="6">
        <v>-1.8892883300779886</v>
      </c>
      <c r="I121" s="6">
        <v>-0.98831787109395464</v>
      </c>
      <c r="K121">
        <v>201512</v>
      </c>
      <c r="L121" s="8">
        <v>-6.9466397849462362</v>
      </c>
      <c r="N121">
        <f t="shared" si="8"/>
        <v>50.944643558995963</v>
      </c>
      <c r="O121">
        <f t="shared" si="9"/>
        <v>8.9212408246805236E-2</v>
      </c>
      <c r="P121">
        <f t="shared" si="10"/>
        <v>0.42588260450949383</v>
      </c>
      <c r="Q121">
        <f t="shared" si="11"/>
        <v>39.762056442891321</v>
      </c>
      <c r="R121">
        <f t="shared" si="12"/>
        <v>11.009947940819067</v>
      </c>
      <c r="S121">
        <f t="shared" si="13"/>
        <v>28.500013812901788</v>
      </c>
      <c r="T121">
        <f t="shared" si="14"/>
        <v>25.576803738057983</v>
      </c>
      <c r="U121">
        <f t="shared" si="15"/>
        <v>35.501600029092316</v>
      </c>
    </row>
    <row r="122" spans="1:21">
      <c r="A122">
        <v>201601</v>
      </c>
      <c r="B122" s="5">
        <v>-0.35846557617187502</v>
      </c>
      <c r="C122">
        <v>-6.0857299804687504</v>
      </c>
      <c r="D122">
        <v>-5.8339904785160002</v>
      </c>
      <c r="E122" s="6">
        <v>-22.574880981444977</v>
      </c>
      <c r="F122" s="6">
        <v>-9.8931640624999773</v>
      </c>
      <c r="G122" s="6">
        <v>-2.6109374999999773</v>
      </c>
      <c r="H122" s="6">
        <v>-2.4563049316410002</v>
      </c>
      <c r="I122" s="6">
        <v>-3.4399414061965672E-2</v>
      </c>
      <c r="K122">
        <v>201601</v>
      </c>
      <c r="L122" s="8">
        <v>-7.7877688172043005</v>
      </c>
      <c r="N122">
        <f t="shared" si="8"/>
        <v>55.194546647214899</v>
      </c>
      <c r="O122">
        <f t="shared" si="9"/>
        <v>2.8969362017561044</v>
      </c>
      <c r="P122">
        <f t="shared" si="10"/>
        <v>3.8172497967276149</v>
      </c>
      <c r="Q122">
        <f t="shared" si="11"/>
        <v>218.65868615783458</v>
      </c>
      <c r="R122">
        <f t="shared" si="12"/>
        <v>4.4326891389136431</v>
      </c>
      <c r="S122">
        <f t="shared" si="13"/>
        <v>26.799582486787447</v>
      </c>
      <c r="T122">
        <f t="shared" si="14"/>
        <v>28.424507163065723</v>
      </c>
      <c r="U122">
        <f t="shared" si="15"/>
        <v>60.114737101583728</v>
      </c>
    </row>
    <row r="123" spans="1:21">
      <c r="A123">
        <v>201602</v>
      </c>
      <c r="B123" s="5">
        <v>5.9357238769531246</v>
      </c>
      <c r="C123">
        <v>-1.7214111328124999</v>
      </c>
      <c r="D123">
        <v>-1.6370910644529886</v>
      </c>
      <c r="E123" s="6">
        <v>-19.694403076171966</v>
      </c>
      <c r="F123" s="6">
        <v>-3.4371093749999773</v>
      </c>
      <c r="G123" s="6">
        <v>-2.1474365234369657</v>
      </c>
      <c r="H123" s="6">
        <v>-5.8180603027339544</v>
      </c>
      <c r="I123" s="6">
        <v>3.2931762695310454</v>
      </c>
      <c r="K123">
        <v>201602</v>
      </c>
      <c r="L123" s="8">
        <v>-1.3589080459770122</v>
      </c>
      <c r="N123">
        <f t="shared" si="8"/>
        <v>53.211654891031422</v>
      </c>
      <c r="O123">
        <f t="shared" si="9"/>
        <v>0.13140848796525714</v>
      </c>
      <c r="P123">
        <f t="shared" si="10"/>
        <v>7.7385791768405418E-2</v>
      </c>
      <c r="Q123">
        <f t="shared" si="11"/>
        <v>336.19037800230382</v>
      </c>
      <c r="R123">
        <f t="shared" si="12"/>
        <v>4.3189207639528195</v>
      </c>
      <c r="S123">
        <f t="shared" si="13"/>
        <v>0.62177715976531234</v>
      </c>
      <c r="T123">
        <f t="shared" si="14"/>
        <v>19.884038848940531</v>
      </c>
      <c r="U123">
        <f t="shared" si="15"/>
        <v>21.641888478596069</v>
      </c>
    </row>
    <row r="124" spans="1:21">
      <c r="A124">
        <v>201603</v>
      </c>
      <c r="B124" s="5">
        <v>12.98360595703125</v>
      </c>
      <c r="C124">
        <v>8.4709411621093746</v>
      </c>
      <c r="D124">
        <v>8.6291442871089998</v>
      </c>
      <c r="E124" s="6">
        <v>-4.7112792968749773</v>
      </c>
      <c r="F124" s="6">
        <v>6.1908203125000227</v>
      </c>
      <c r="G124" s="6">
        <v>0.33516845703104536</v>
      </c>
      <c r="H124" s="6">
        <v>7.0012756347660456</v>
      </c>
      <c r="I124" s="6">
        <v>9.8521362304690001</v>
      </c>
      <c r="K124">
        <v>201603</v>
      </c>
      <c r="L124" s="8">
        <v>13.524731182795698</v>
      </c>
      <c r="N124">
        <f t="shared" si="8"/>
        <v>0.2928165099586249</v>
      </c>
      <c r="O124">
        <f t="shared" si="9"/>
        <v>25.540793573188665</v>
      </c>
      <c r="P124">
        <f t="shared" si="10"/>
        <v>23.966771053219318</v>
      </c>
      <c r="Q124">
        <f t="shared" si="11"/>
        <v>332.55207821465871</v>
      </c>
      <c r="R124">
        <f t="shared" si="12"/>
        <v>53.786248653441064</v>
      </c>
      <c r="S124">
        <f t="shared" si="13"/>
        <v>173.96456489688029</v>
      </c>
      <c r="T124">
        <f t="shared" si="14"/>
        <v>42.555472287118846</v>
      </c>
      <c r="U124">
        <f t="shared" si="15"/>
        <v>13.487953683855539</v>
      </c>
    </row>
    <row r="125" spans="1:21">
      <c r="A125">
        <v>201604</v>
      </c>
      <c r="B125" s="5">
        <v>19.571435546875001</v>
      </c>
      <c r="C125">
        <v>18.578363037109376</v>
      </c>
      <c r="D125">
        <v>18.524926757813034</v>
      </c>
      <c r="E125" s="6">
        <v>14.049981689453034</v>
      </c>
      <c r="F125" s="6">
        <v>12.272851562500023</v>
      </c>
      <c r="G125" s="6">
        <v>1.2246948242190001</v>
      </c>
      <c r="H125" s="6">
        <v>15.262231445313034</v>
      </c>
      <c r="I125" s="6">
        <v>14.102716064453034</v>
      </c>
      <c r="K125">
        <v>201604</v>
      </c>
      <c r="L125" s="8">
        <v>23.315138888888889</v>
      </c>
      <c r="N125">
        <f t="shared" si="8"/>
        <v>14.015314713005949</v>
      </c>
      <c r="O125">
        <f t="shared" si="9"/>
        <v>22.437045470001525</v>
      </c>
      <c r="P125">
        <f t="shared" si="10"/>
        <v>22.946132260706278</v>
      </c>
      <c r="Q125">
        <f t="shared" si="11"/>
        <v>85.843137930258052</v>
      </c>
      <c r="R125">
        <f t="shared" si="12"/>
        <v>121.93210939852817</v>
      </c>
      <c r="S125">
        <f t="shared" si="13"/>
        <v>487.98771897430913</v>
      </c>
      <c r="T125">
        <f t="shared" si="14"/>
        <v>64.849318294799403</v>
      </c>
      <c r="U125">
        <f t="shared" si="15"/>
        <v>84.868734296186688</v>
      </c>
    </row>
    <row r="126" spans="1:21">
      <c r="A126">
        <v>201605</v>
      </c>
      <c r="B126" s="5">
        <v>25.653924560546876</v>
      </c>
      <c r="C126">
        <v>26.337396240234376</v>
      </c>
      <c r="D126">
        <v>26.130059814453034</v>
      </c>
      <c r="E126" s="6">
        <v>23.206384277344</v>
      </c>
      <c r="F126" s="6">
        <v>17.253320312500023</v>
      </c>
      <c r="G126" s="6">
        <v>5.5750366210940001</v>
      </c>
      <c r="H126" s="6">
        <v>19.210748291016046</v>
      </c>
      <c r="I126" s="6">
        <v>18.876184082031045</v>
      </c>
      <c r="K126">
        <v>201605</v>
      </c>
      <c r="L126" s="8">
        <v>27.701881720430105</v>
      </c>
      <c r="N126">
        <f t="shared" si="8"/>
        <v>4.1941285287169805</v>
      </c>
      <c r="O126">
        <f t="shared" si="9"/>
        <v>1.8618206256649683</v>
      </c>
      <c r="P126">
        <f t="shared" si="10"/>
        <v>2.4706241041093926</v>
      </c>
      <c r="Q126">
        <f t="shared" si="11"/>
        <v>20.209497260793707</v>
      </c>
      <c r="R126">
        <f t="shared" si="12"/>
        <v>109.17243549528587</v>
      </c>
      <c r="S126">
        <f t="shared" si="13"/>
        <v>489.59727405001422</v>
      </c>
      <c r="T126">
        <f t="shared" si="14"/>
        <v>72.099346916112964</v>
      </c>
      <c r="U126">
        <f t="shared" si="15"/>
        <v>77.892938804442736</v>
      </c>
    </row>
    <row r="127" spans="1:21">
      <c r="A127">
        <v>201606</v>
      </c>
      <c r="B127" s="5">
        <v>28.281335449218751</v>
      </c>
      <c r="C127">
        <v>29.247094726562501</v>
      </c>
      <c r="D127">
        <v>29.258599853516046</v>
      </c>
      <c r="E127" s="6">
        <v>26.915734863281045</v>
      </c>
      <c r="F127" s="6">
        <v>20.370507812500023</v>
      </c>
      <c r="G127" s="6">
        <v>13.041497802734</v>
      </c>
      <c r="H127" s="6">
        <v>22.198754882813034</v>
      </c>
      <c r="I127" s="6">
        <v>22.748559570313034</v>
      </c>
      <c r="K127">
        <v>201606</v>
      </c>
      <c r="L127" s="8">
        <v>36.454166666666673</v>
      </c>
      <c r="N127">
        <f t="shared" si="8"/>
        <v>66.79517010889127</v>
      </c>
      <c r="O127">
        <f t="shared" si="9"/>
        <v>51.941885949836902</v>
      </c>
      <c r="P127">
        <f t="shared" si="10"/>
        <v>51.776181762514675</v>
      </c>
      <c r="Q127">
        <f t="shared" si="11"/>
        <v>90.981681267838397</v>
      </c>
      <c r="R127">
        <f t="shared" si="12"/>
        <v>258.6840821372133</v>
      </c>
      <c r="S127">
        <f t="shared" si="13"/>
        <v>548.15306333216245</v>
      </c>
      <c r="T127">
        <f t="shared" si="14"/>
        <v>203.21676512723317</v>
      </c>
      <c r="U127">
        <f t="shared" si="15"/>
        <v>187.84366587961921</v>
      </c>
    </row>
    <row r="128" spans="1:21">
      <c r="A128">
        <v>201607</v>
      </c>
      <c r="B128" s="5">
        <v>31.710687255859376</v>
      </c>
      <c r="C128">
        <v>32.711083984375001</v>
      </c>
      <c r="D128">
        <v>32.510156250000023</v>
      </c>
      <c r="E128" s="6">
        <v>27.393304443359</v>
      </c>
      <c r="F128" s="6">
        <v>23.313867187500023</v>
      </c>
      <c r="G128" s="6">
        <v>22.545434570313034</v>
      </c>
      <c r="H128" s="6">
        <v>28.758599853516046</v>
      </c>
      <c r="I128" s="6">
        <v>29.064172363281045</v>
      </c>
      <c r="K128">
        <v>201607</v>
      </c>
      <c r="L128" s="8">
        <v>36.342741935483872</v>
      </c>
      <c r="N128">
        <f t="shared" si="8"/>
        <v>21.455930555031188</v>
      </c>
      <c r="O128">
        <f t="shared" si="9"/>
        <v>13.18893947385228</v>
      </c>
      <c r="P128">
        <f t="shared" si="10"/>
        <v>14.688713036575706</v>
      </c>
      <c r="Q128">
        <f t="shared" si="11"/>
        <v>80.092431425450314</v>
      </c>
      <c r="R128">
        <f t="shared" si="12"/>
        <v>169.7515771986512</v>
      </c>
      <c r="S128">
        <f t="shared" si="13"/>
        <v>190.36569052899745</v>
      </c>
      <c r="T128">
        <f t="shared" si="14"/>
        <v>57.519211119475273</v>
      </c>
      <c r="U128">
        <f t="shared" si="15"/>
        <v>52.977575017396838</v>
      </c>
    </row>
    <row r="129" spans="1:21">
      <c r="A129">
        <v>201608</v>
      </c>
      <c r="B129" s="5">
        <v>28.296197509765626</v>
      </c>
      <c r="C129">
        <v>29.675653076171876</v>
      </c>
      <c r="D129">
        <v>29.431695556641046</v>
      </c>
      <c r="E129" s="6">
        <v>25.604608154297011</v>
      </c>
      <c r="F129" s="6">
        <v>22.007226562500023</v>
      </c>
      <c r="G129" s="6">
        <v>21.031884765625023</v>
      </c>
      <c r="H129" s="6">
        <v>24.699273681641046</v>
      </c>
      <c r="I129" s="6">
        <v>27.313989257813034</v>
      </c>
      <c r="K129">
        <v>201608</v>
      </c>
      <c r="L129" s="8">
        <v>30.669354838709673</v>
      </c>
      <c r="N129">
        <f t="shared" si="8"/>
        <v>5.6318757079208401</v>
      </c>
      <c r="O129">
        <f t="shared" si="9"/>
        <v>0.98744319287072269</v>
      </c>
      <c r="P129">
        <f t="shared" si="10"/>
        <v>1.531800498490629</v>
      </c>
      <c r="Q129">
        <f t="shared" si="11"/>
        <v>25.651658977269044</v>
      </c>
      <c r="R129">
        <f t="shared" si="12"/>
        <v>75.032466273510764</v>
      </c>
      <c r="S129">
        <f t="shared" si="13"/>
        <v>92.880829409602242</v>
      </c>
      <c r="T129">
        <f t="shared" si="14"/>
        <v>35.641869021985876</v>
      </c>
      <c r="U129">
        <f t="shared" si="15"/>
        <v>11.258478181465835</v>
      </c>
    </row>
    <row r="130" spans="1:21">
      <c r="A130">
        <v>201609</v>
      </c>
      <c r="B130" s="5">
        <v>20.513604736328126</v>
      </c>
      <c r="C130">
        <v>20.927423095703126</v>
      </c>
      <c r="D130">
        <v>20.864770507813034</v>
      </c>
      <c r="E130" s="6">
        <v>22.108026123047011</v>
      </c>
      <c r="F130" s="6">
        <v>16.568750000000023</v>
      </c>
      <c r="G130" s="6">
        <v>14.566339111328034</v>
      </c>
      <c r="H130" s="6">
        <v>16.696282958984</v>
      </c>
      <c r="I130" s="6">
        <v>21.115502929688034</v>
      </c>
      <c r="K130">
        <v>201609</v>
      </c>
      <c r="L130" s="8">
        <v>27.978750000000002</v>
      </c>
      <c r="N130">
        <f t="shared" si="8"/>
        <v>55.728393807722632</v>
      </c>
      <c r="O130">
        <f t="shared" si="9"/>
        <v>49.721211111260949</v>
      </c>
      <c r="P130">
        <f t="shared" si="10"/>
        <v>50.608704215256743</v>
      </c>
      <c r="Q130">
        <f t="shared" si="11"/>
        <v>34.465398839425944</v>
      </c>
      <c r="R130">
        <f t="shared" si="12"/>
        <v>130.18809999999951</v>
      </c>
      <c r="S130">
        <f t="shared" si="13"/>
        <v>179.89276584656636</v>
      </c>
      <c r="T130">
        <f t="shared" si="14"/>
        <v>127.29406253161237</v>
      </c>
      <c r="U130">
        <f t="shared" si="15"/>
        <v>47.104160348145804</v>
      </c>
    </row>
    <row r="131" spans="1:21">
      <c r="A131">
        <v>201610</v>
      </c>
      <c r="B131" s="5">
        <v>12.800592041015625</v>
      </c>
      <c r="C131">
        <v>9.9217773437499996</v>
      </c>
      <c r="D131">
        <v>10.036401367188034</v>
      </c>
      <c r="E131" s="6">
        <v>13.248590087891046</v>
      </c>
      <c r="F131" s="6">
        <v>10.539453125000023</v>
      </c>
      <c r="G131" s="6">
        <v>5.7398620605470114</v>
      </c>
      <c r="H131" s="6">
        <v>10.207696533203034</v>
      </c>
      <c r="I131" s="6">
        <v>11.677758789063034</v>
      </c>
      <c r="K131">
        <v>201610</v>
      </c>
      <c r="L131" s="8">
        <v>13.933736559139785</v>
      </c>
      <c r="N131">
        <f t="shared" ref="N131:N145" si="16">(L131-B131)^2</f>
        <v>1.2840164989548351</v>
      </c>
      <c r="O131">
        <f t="shared" ref="O131:O145" si="17">(L131-C131)^2</f>
        <v>16.095816745951019</v>
      </c>
      <c r="P131">
        <f t="shared" ref="P131:P145" si="18">(L131-D131)^2</f>
        <v>15.189221598425588</v>
      </c>
      <c r="Q131">
        <f t="shared" ref="Q131:Q145" si="19">(L131-E131)^2</f>
        <v>0.46942568706459936</v>
      </c>
      <c r="R131">
        <f t="shared" ref="R131:R145" si="20">(L131-F131)^2</f>
        <v>11.521160031275617</v>
      </c>
      <c r="S131">
        <f t="shared" ref="S131:S145" si="21">(L131-G131)^2</f>
        <v>67.139579298688972</v>
      </c>
      <c r="T131">
        <f t="shared" ref="T131:T145" si="22">(L131-H131)^2</f>
        <v>13.883374274882742</v>
      </c>
      <c r="U131">
        <f t="shared" ref="U131:U145" si="23">(L131-I131)^2</f>
        <v>5.0894356990804681</v>
      </c>
    </row>
    <row r="132" spans="1:21">
      <c r="A132">
        <v>201611</v>
      </c>
      <c r="B132" s="5">
        <v>6.1480651855468746</v>
      </c>
      <c r="C132">
        <v>-0.67462768554687502</v>
      </c>
      <c r="D132">
        <v>-0.44608154296895464</v>
      </c>
      <c r="E132" s="6">
        <v>0.42638549804701142</v>
      </c>
      <c r="F132" s="6">
        <v>4.8216796875000227</v>
      </c>
      <c r="G132" s="6">
        <v>3.6472412109380343</v>
      </c>
      <c r="H132" s="6">
        <v>-5.0604248046965949E-2</v>
      </c>
      <c r="I132" s="6">
        <v>3.7312866210940001</v>
      </c>
      <c r="K132">
        <v>201611</v>
      </c>
      <c r="L132" s="8">
        <v>1.0022222222222219</v>
      </c>
      <c r="N132">
        <f t="shared" si="16"/>
        <v>26.479699803197846</v>
      </c>
      <c r="O132">
        <f t="shared" si="17"/>
        <v>2.8118256131852291</v>
      </c>
      <c r="P132">
        <f t="shared" si="18"/>
        <v>2.0975837962669388</v>
      </c>
      <c r="Q132">
        <f t="shared" si="19"/>
        <v>0.33158793290883742</v>
      </c>
      <c r="R132">
        <f t="shared" si="20"/>
        <v>14.588255329066325</v>
      </c>
      <c r="S132">
        <f t="shared" si="21"/>
        <v>6.9961254506672201</v>
      </c>
      <c r="T132">
        <f t="shared" si="22"/>
        <v>1.1084435764994771</v>
      </c>
      <c r="U132">
        <f t="shared" si="23"/>
        <v>7.4477924931893815</v>
      </c>
    </row>
    <row r="133" spans="1:21">
      <c r="A133">
        <v>201612</v>
      </c>
      <c r="B133" s="5">
        <v>-0.53977050781250002</v>
      </c>
      <c r="C133">
        <v>-6.8254455566406254</v>
      </c>
      <c r="D133">
        <v>-6.4204772949219659</v>
      </c>
      <c r="E133" s="6">
        <v>-9.9066223144529886</v>
      </c>
      <c r="F133" s="6">
        <v>-5.2164062499999773</v>
      </c>
      <c r="G133" s="6">
        <v>-4.8035949707029886</v>
      </c>
      <c r="H133" s="6">
        <v>-3.6324829101559999</v>
      </c>
      <c r="I133" s="6">
        <v>-0.36643066406196567</v>
      </c>
      <c r="K133">
        <v>201612</v>
      </c>
      <c r="L133" s="8">
        <v>-5.1993055555555543</v>
      </c>
      <c r="N133">
        <f t="shared" si="16"/>
        <v>21.711266861145862</v>
      </c>
      <c r="O133">
        <f t="shared" si="17"/>
        <v>2.644331303128955</v>
      </c>
      <c r="P133">
        <f t="shared" si="18"/>
        <v>1.4912604170271873</v>
      </c>
      <c r="Q133">
        <f t="shared" si="19"/>
        <v>22.158831068596644</v>
      </c>
      <c r="R133">
        <f t="shared" si="20"/>
        <v>2.9243375048151866E-4</v>
      </c>
      <c r="S133">
        <f t="shared" si="21"/>
        <v>0.15658686696435961</v>
      </c>
      <c r="T133">
        <f t="shared" si="22"/>
        <v>2.454933202136858</v>
      </c>
      <c r="U133">
        <f t="shared" si="23"/>
        <v>23.356679716829166</v>
      </c>
    </row>
    <row r="134" spans="1:21">
      <c r="A134">
        <v>201701</v>
      </c>
      <c r="B134" s="5">
        <v>-1.0237487792968749</v>
      </c>
      <c r="C134">
        <v>-10.668280029296875</v>
      </c>
      <c r="D134">
        <v>-10.258459472656</v>
      </c>
      <c r="E134" s="6">
        <v>-17.061590576171966</v>
      </c>
      <c r="F134" s="6">
        <v>-10.448828124999977</v>
      </c>
      <c r="G134" s="6">
        <v>-0.73654785156196567</v>
      </c>
      <c r="H134" s="6">
        <v>-4.6796020507809999</v>
      </c>
      <c r="I134" s="6">
        <v>-1.6475585937499773</v>
      </c>
      <c r="K134">
        <v>201701</v>
      </c>
      <c r="L134" s="8">
        <v>-9.7301075268817225</v>
      </c>
      <c r="N134">
        <f t="shared" si="16"/>
        <v>75.800682641647185</v>
      </c>
      <c r="O134">
        <f t="shared" si="17"/>
        <v>0.88016764428790994</v>
      </c>
      <c r="P134">
        <f t="shared" si="18"/>
        <v>0.27915577860346491</v>
      </c>
      <c r="Q134">
        <f t="shared" si="19"/>
        <v>53.750643702030168</v>
      </c>
      <c r="R134">
        <f t="shared" si="20"/>
        <v>0.51655929815946178</v>
      </c>
      <c r="S134">
        <f t="shared" si="21"/>
        <v>80.884115633537604</v>
      </c>
      <c r="T134">
        <f t="shared" si="22"/>
        <v>25.507605564123388</v>
      </c>
      <c r="U134">
        <f t="shared" si="23"/>
        <v>65.327597256469119</v>
      </c>
    </row>
    <row r="135" spans="1:21">
      <c r="A135">
        <v>201702</v>
      </c>
      <c r="B135" s="5">
        <v>4.4785400390624996</v>
      </c>
      <c r="C135">
        <v>-2.8017639160156249</v>
      </c>
      <c r="D135">
        <v>-2.5802062988279886</v>
      </c>
      <c r="E135" s="6">
        <v>-21.657720947265972</v>
      </c>
      <c r="F135" s="6">
        <v>-3.6939453124999773</v>
      </c>
      <c r="G135" s="6">
        <v>-1.3096069335939546</v>
      </c>
      <c r="H135" s="6">
        <v>-1.4078124999999773</v>
      </c>
      <c r="I135" s="6">
        <v>2.1231628417970114</v>
      </c>
      <c r="K135">
        <v>201702</v>
      </c>
      <c r="L135" s="8">
        <v>1.9483630952380953</v>
      </c>
      <c r="N135">
        <f t="shared" si="16"/>
        <v>6.4017953670606031</v>
      </c>
      <c r="O135">
        <f t="shared" si="17"/>
        <v>22.563706623042204</v>
      </c>
      <c r="P135">
        <f t="shared" si="18"/>
        <v>20.507940756872056</v>
      </c>
      <c r="Q135">
        <f t="shared" si="19"/>
        <v>557.24720382176508</v>
      </c>
      <c r="R135">
        <f t="shared" si="20"/>
        <v>31.835644168031742</v>
      </c>
      <c r="S135">
        <f t="shared" si="21"/>
        <v>10.614368708767907</v>
      </c>
      <c r="T135">
        <f t="shared" si="22"/>
        <v>11.26391462607163</v>
      </c>
      <c r="U135">
        <f t="shared" si="23"/>
        <v>3.0554951397061325E-2</v>
      </c>
    </row>
    <row r="136" spans="1:21">
      <c r="A136">
        <v>201703</v>
      </c>
      <c r="B136" s="5">
        <v>9.1063476562499996</v>
      </c>
      <c r="C136">
        <v>3.5457092285156251</v>
      </c>
      <c r="D136">
        <v>3.7323242187500227</v>
      </c>
      <c r="E136" s="6">
        <v>-12.767156982421966</v>
      </c>
      <c r="F136" s="6">
        <v>3.8626953125000227</v>
      </c>
      <c r="G136" s="6">
        <v>5.0571838378910456</v>
      </c>
      <c r="H136" s="6">
        <v>8.7060180664060454</v>
      </c>
      <c r="I136" s="6">
        <v>8.2145019531250227</v>
      </c>
      <c r="K136">
        <v>201703</v>
      </c>
      <c r="L136" s="8">
        <v>11.411424731182796</v>
      </c>
      <c r="N136">
        <f t="shared" si="16"/>
        <v>5.3133803213807376</v>
      </c>
      <c r="O136">
        <f t="shared" si="17"/>
        <v>61.869480368898678</v>
      </c>
      <c r="P136">
        <f t="shared" si="18"/>
        <v>58.968584680045289</v>
      </c>
      <c r="Q136">
        <f t="shared" si="19"/>
        <v>584.60381368146273</v>
      </c>
      <c r="R136">
        <f t="shared" si="20"/>
        <v>56.983315836486767</v>
      </c>
      <c r="S136">
        <f t="shared" si="21"/>
        <v>40.376377329981146</v>
      </c>
      <c r="T136">
        <f t="shared" si="22"/>
        <v>7.3192252218184635</v>
      </c>
      <c r="U136">
        <f t="shared" si="23"/>
        <v>10.220315248864633</v>
      </c>
    </row>
    <row r="137" spans="1:21">
      <c r="A137">
        <v>201704</v>
      </c>
      <c r="B137" s="5">
        <v>16.157067871093751</v>
      </c>
      <c r="C137">
        <v>12.72738037109375</v>
      </c>
      <c r="D137">
        <v>12.664697265625023</v>
      </c>
      <c r="E137" s="6">
        <v>11.685174560547011</v>
      </c>
      <c r="F137" s="6">
        <v>14.295312500000023</v>
      </c>
      <c r="G137" s="6">
        <v>11.512200927734</v>
      </c>
      <c r="H137" s="6">
        <v>16.438531494141046</v>
      </c>
      <c r="I137" s="6">
        <v>17.059960937500023</v>
      </c>
      <c r="K137">
        <v>201704</v>
      </c>
      <c r="L137" s="8">
        <v>22.531944444444449</v>
      </c>
      <c r="N137">
        <f t="shared" si="16"/>
        <v>40.639051325455526</v>
      </c>
      <c r="O137">
        <f t="shared" si="17"/>
        <v>96.129476668439253</v>
      </c>
      <c r="P137">
        <f t="shared" si="18"/>
        <v>97.362566887919911</v>
      </c>
      <c r="Q137">
        <f t="shared" si="19"/>
        <v>117.65241691422442</v>
      </c>
      <c r="R137">
        <f t="shared" si="20"/>
        <v>67.842105788242364</v>
      </c>
      <c r="S137">
        <f t="shared" si="21"/>
        <v>121.43474717408196</v>
      </c>
      <c r="T137">
        <f t="shared" si="22"/>
        <v>37.12968138292522</v>
      </c>
      <c r="U137">
        <f t="shared" si="23"/>
        <v>29.942603500271819</v>
      </c>
    </row>
    <row r="138" spans="1:21">
      <c r="A138">
        <v>201705</v>
      </c>
      <c r="B138" s="5">
        <v>24.988610839843751</v>
      </c>
      <c r="C138">
        <v>23.453088378906251</v>
      </c>
      <c r="D138">
        <v>23.386499023438034</v>
      </c>
      <c r="E138" s="6">
        <v>22.291314697266046</v>
      </c>
      <c r="F138" s="6">
        <v>18.481835937500023</v>
      </c>
      <c r="G138" s="6">
        <v>18.129632568359</v>
      </c>
      <c r="H138" s="6">
        <v>18.289697265625023</v>
      </c>
      <c r="I138" s="6">
        <v>18.652001953125023</v>
      </c>
      <c r="K138">
        <v>201705</v>
      </c>
      <c r="L138" s="8">
        <v>29.469892473118279</v>
      </c>
      <c r="N138">
        <f t="shared" si="16"/>
        <v>20.081885076723612</v>
      </c>
      <c r="O138">
        <f t="shared" si="17"/>
        <v>36.201931508126613</v>
      </c>
      <c r="P138">
        <f t="shared" si="18"/>
        <v>37.007675863612505</v>
      </c>
      <c r="Q138">
        <f t="shared" si="19"/>
        <v>51.531978883959589</v>
      </c>
      <c r="R138">
        <f t="shared" si="20"/>
        <v>120.73738642994307</v>
      </c>
      <c r="S138">
        <f t="shared" si="21"/>
        <v>128.60149470749093</v>
      </c>
      <c r="T138">
        <f t="shared" si="22"/>
        <v>124.99676487765517</v>
      </c>
      <c r="U138">
        <f t="shared" si="23"/>
        <v>117.02675530255995</v>
      </c>
    </row>
    <row r="139" spans="1:21">
      <c r="A139">
        <v>201706</v>
      </c>
      <c r="B139" s="5">
        <v>31.179010009765626</v>
      </c>
      <c r="C139">
        <v>32.803216552734376</v>
      </c>
      <c r="D139">
        <v>32.690148925781045</v>
      </c>
      <c r="E139" s="6">
        <v>24.614953613281045</v>
      </c>
      <c r="F139" s="6">
        <v>21.141992187500023</v>
      </c>
      <c r="G139" s="6">
        <v>21.758477783203034</v>
      </c>
      <c r="H139" s="6">
        <v>23.315942382813034</v>
      </c>
      <c r="I139" s="6">
        <v>24.926171875000023</v>
      </c>
      <c r="K139">
        <v>201706</v>
      </c>
      <c r="L139" s="8">
        <v>33.920555555555552</v>
      </c>
      <c r="N139">
        <f t="shared" si="16"/>
        <v>7.5160719796405813</v>
      </c>
      <c r="O139">
        <f t="shared" si="17"/>
        <v>1.2484464472254191</v>
      </c>
      <c r="P139">
        <f t="shared" si="18"/>
        <v>1.51390047459306</v>
      </c>
      <c r="Q139">
        <f t="shared" si="19"/>
        <v>86.594227508063071</v>
      </c>
      <c r="R139">
        <f t="shared" si="20"/>
        <v>163.29168175141066</v>
      </c>
      <c r="S139">
        <f t="shared" si="21"/>
        <v>147.91613574075117</v>
      </c>
      <c r="T139">
        <f t="shared" si="22"/>
        <v>112.45782054350413</v>
      </c>
      <c r="U139">
        <f t="shared" si="23"/>
        <v>80.898937793043629</v>
      </c>
    </row>
    <row r="140" spans="1:21">
      <c r="A140">
        <v>201707</v>
      </c>
      <c r="B140" s="5">
        <v>30.420465087890626</v>
      </c>
      <c r="C140">
        <v>33.651300048828126</v>
      </c>
      <c r="D140">
        <v>33.593347167969</v>
      </c>
      <c r="E140" s="6">
        <v>30.767114257813034</v>
      </c>
      <c r="F140" s="6">
        <v>23.756250000000023</v>
      </c>
      <c r="G140" s="6">
        <v>24.164392089844</v>
      </c>
      <c r="H140" s="6">
        <v>28.083123779297011</v>
      </c>
      <c r="I140" s="6">
        <v>28.906945800781045</v>
      </c>
      <c r="K140">
        <v>201707</v>
      </c>
      <c r="L140" s="8">
        <v>36.450134408602153</v>
      </c>
      <c r="N140">
        <f t="shared" si="16"/>
        <v>36.356912117129802</v>
      </c>
      <c r="O140">
        <f t="shared" si="17"/>
        <v>7.8334737734516864</v>
      </c>
      <c r="P140">
        <f t="shared" si="18"/>
        <v>8.1612333382443847</v>
      </c>
      <c r="Q140">
        <f t="shared" si="19"/>
        <v>32.29671803427518</v>
      </c>
      <c r="R140">
        <f t="shared" si="20"/>
        <v>161.13470137895226</v>
      </c>
      <c r="S140">
        <f t="shared" si="21"/>
        <v>150.93946432292495</v>
      </c>
      <c r="T140">
        <f t="shared" si="22"/>
        <v>70.006866870905228</v>
      </c>
      <c r="U140">
        <f t="shared" si="23"/>
        <v>56.899694373162141</v>
      </c>
    </row>
    <row r="141" spans="1:21">
      <c r="A141">
        <v>201708</v>
      </c>
      <c r="B141" s="5">
        <v>28.877496337890626</v>
      </c>
      <c r="C141">
        <v>30.485681152343751</v>
      </c>
      <c r="D141">
        <v>30.300622558594</v>
      </c>
      <c r="E141" s="6">
        <v>24.134088134766046</v>
      </c>
      <c r="F141" s="6">
        <v>22.225000000000023</v>
      </c>
      <c r="G141" s="6">
        <v>21.387078857422011</v>
      </c>
      <c r="H141" s="6">
        <v>24.775506591797011</v>
      </c>
      <c r="I141" s="6">
        <v>26.652032470703034</v>
      </c>
      <c r="K141">
        <v>201708</v>
      </c>
      <c r="L141" s="8">
        <v>33.049193548387102</v>
      </c>
      <c r="N141">
        <f t="shared" si="16"/>
        <v>17.403057616064075</v>
      </c>
      <c r="O141">
        <f t="shared" si="17"/>
        <v>6.5715958046679193</v>
      </c>
      <c r="P141">
        <f t="shared" si="18"/>
        <v>7.5546424859322308</v>
      </c>
      <c r="Q141">
        <f t="shared" si="19"/>
        <v>79.479104535975466</v>
      </c>
      <c r="R141">
        <f t="shared" si="20"/>
        <v>117.16316597294447</v>
      </c>
      <c r="S141">
        <f t="shared" si="21"/>
        <v>136.00491906522379</v>
      </c>
      <c r="T141">
        <f t="shared" si="22"/>
        <v>68.453895855648994</v>
      </c>
      <c r="U141">
        <f t="shared" si="23"/>
        <v>40.923669853835982</v>
      </c>
    </row>
    <row r="142" spans="1:21">
      <c r="A142">
        <v>201709</v>
      </c>
      <c r="B142" s="5">
        <v>23.028497314453126</v>
      </c>
      <c r="C142">
        <v>19.708123779296876</v>
      </c>
      <c r="D142">
        <v>19.872460937500023</v>
      </c>
      <c r="E142" s="6">
        <v>22.323571777344</v>
      </c>
      <c r="F142" s="6">
        <v>16.242578125000023</v>
      </c>
      <c r="G142" s="6">
        <v>13.306695556641046</v>
      </c>
      <c r="H142" s="6">
        <v>17.124200439453034</v>
      </c>
      <c r="I142" s="6">
        <v>20.194696044922011</v>
      </c>
      <c r="K142">
        <v>201709</v>
      </c>
      <c r="L142" s="8">
        <v>27.048888888888886</v>
      </c>
      <c r="N142">
        <f t="shared" si="16"/>
        <v>16.163548411794046</v>
      </c>
      <c r="O142">
        <f t="shared" si="17"/>
        <v>53.886832394203388</v>
      </c>
      <c r="P142">
        <f t="shared" si="18"/>
        <v>51.501118141475352</v>
      </c>
      <c r="Q142">
        <f t="shared" si="19"/>
        <v>22.328621804658901</v>
      </c>
      <c r="R142">
        <f t="shared" si="20"/>
        <v>116.77635232574031</v>
      </c>
      <c r="S142">
        <f t="shared" si="21"/>
        <v>188.847877580877</v>
      </c>
      <c r="T142">
        <f t="shared" si="22"/>
        <v>98.499440818365414</v>
      </c>
      <c r="U142">
        <f t="shared" si="23"/>
        <v>46.979959542286707</v>
      </c>
    </row>
    <row r="143" spans="1:21">
      <c r="A143">
        <v>201710</v>
      </c>
      <c r="B143" s="5">
        <v>12.208642578125</v>
      </c>
      <c r="C143">
        <v>11.462884521484375</v>
      </c>
      <c r="D143">
        <v>11.571710205078034</v>
      </c>
      <c r="E143" s="6">
        <v>15.370996093750023</v>
      </c>
      <c r="F143" s="6">
        <v>9.5931640625000227</v>
      </c>
      <c r="G143" s="6">
        <v>6.7665649414060454</v>
      </c>
      <c r="H143" s="6">
        <v>6.7786804199220114</v>
      </c>
      <c r="I143" s="6">
        <v>10.047753906250023</v>
      </c>
      <c r="K143">
        <v>201710</v>
      </c>
      <c r="L143" s="8">
        <v>13.811290322580644</v>
      </c>
      <c r="N143">
        <f t="shared" si="16"/>
        <v>2.5684797928087657</v>
      </c>
      <c r="O143">
        <f t="shared" si="17"/>
        <v>5.5150098066226132</v>
      </c>
      <c r="P143">
        <f t="shared" si="18"/>
        <v>5.0157191027130068</v>
      </c>
      <c r="Q143">
        <f t="shared" si="19"/>
        <v>2.4326820926190651</v>
      </c>
      <c r="R143">
        <f t="shared" si="20"/>
        <v>17.792589145981733</v>
      </c>
      <c r="S143">
        <f t="shared" si="21"/>
        <v>49.628155696165599</v>
      </c>
      <c r="T143">
        <f t="shared" si="22"/>
        <v>49.457602042972269</v>
      </c>
      <c r="U143">
        <f t="shared" si="23"/>
        <v>14.164206357046739</v>
      </c>
    </row>
    <row r="144" spans="1:21">
      <c r="A144">
        <v>201711</v>
      </c>
      <c r="B144" s="5">
        <v>3.9346252441406251</v>
      </c>
      <c r="C144">
        <v>1.0202575683593751</v>
      </c>
      <c r="D144">
        <v>1.1290222167970114</v>
      </c>
      <c r="E144" s="6">
        <v>4.4372802734380343</v>
      </c>
      <c r="F144" s="6">
        <v>2.6830078125000227</v>
      </c>
      <c r="G144" s="6">
        <v>1.5431762695310454</v>
      </c>
      <c r="H144" s="6">
        <v>1.6769348144530341</v>
      </c>
      <c r="I144" s="6">
        <v>3.5694213867190001</v>
      </c>
      <c r="K144">
        <v>201711</v>
      </c>
      <c r="L144" s="8">
        <v>2.1084722222222223</v>
      </c>
      <c r="N144">
        <f t="shared" si="16"/>
        <v>3.3348348594617145</v>
      </c>
      <c r="O144">
        <f t="shared" si="17"/>
        <v>1.1842111328818363</v>
      </c>
      <c r="P144">
        <f t="shared" si="18"/>
        <v>0.95932231312744565</v>
      </c>
      <c r="Q144">
        <f t="shared" si="19"/>
        <v>5.4233469394075886</v>
      </c>
      <c r="R144">
        <f t="shared" si="20"/>
        <v>0.33009114449586058</v>
      </c>
      <c r="S144">
        <f t="shared" si="21"/>
        <v>0.31955951412902533</v>
      </c>
      <c r="T144">
        <f t="shared" si="22"/>
        <v>0.18622453430415065</v>
      </c>
      <c r="U144">
        <f t="shared" si="23"/>
        <v>2.1343724612438333</v>
      </c>
    </row>
    <row r="145" spans="1:21">
      <c r="A145">
        <v>201712</v>
      </c>
      <c r="B145" s="5">
        <v>-1.4968017578124999</v>
      </c>
      <c r="C145">
        <v>-3.4300292968749999</v>
      </c>
      <c r="D145">
        <v>-3.1566223144529886</v>
      </c>
      <c r="E145" s="6">
        <v>-4.3853515624999773</v>
      </c>
      <c r="F145" s="6">
        <v>-2.5640624999999773</v>
      </c>
      <c r="G145" s="6">
        <v>-3.3007263183589544</v>
      </c>
      <c r="H145" s="6">
        <v>-3.5060180664059999</v>
      </c>
      <c r="I145" s="6">
        <v>-1.3506225585939546</v>
      </c>
      <c r="K145">
        <v>201712</v>
      </c>
      <c r="L145" s="8">
        <v>-5.4241935483870982</v>
      </c>
      <c r="N145">
        <f t="shared" si="16"/>
        <v>15.42440627667275</v>
      </c>
      <c r="O145">
        <f t="shared" si="17"/>
        <v>3.9766910620088072</v>
      </c>
      <c r="P145">
        <f t="shared" si="18"/>
        <v>5.1418793009654609</v>
      </c>
      <c r="Q145">
        <f t="shared" si="19"/>
        <v>1.0791926716418971</v>
      </c>
      <c r="R145">
        <f t="shared" si="20"/>
        <v>8.1803496139480121</v>
      </c>
      <c r="S145">
        <f t="shared" si="21"/>
        <v>4.5091130770033976</v>
      </c>
      <c r="T145">
        <f t="shared" si="22"/>
        <v>3.6793971796734191</v>
      </c>
      <c r="U145">
        <f t="shared" si="23"/>
        <v>16.593980608884291</v>
      </c>
    </row>
    <row r="147" spans="1:21">
      <c r="N147">
        <f>AVERAGE(N2:N145)</f>
        <v>30.512800903368746</v>
      </c>
      <c r="O147">
        <f t="shared" ref="O147:U147" si="24">AVERAGE(O2:O145)</f>
        <v>24.676469430127067</v>
      </c>
      <c r="P147">
        <f t="shared" si="24"/>
        <v>24.610348299841249</v>
      </c>
      <c r="Q147">
        <f t="shared" si="24"/>
        <v>98.469584843344833</v>
      </c>
      <c r="R147">
        <f t="shared" si="24"/>
        <v>88.5191651120047</v>
      </c>
      <c r="S147">
        <f t="shared" si="24"/>
        <v>114.00775395126973</v>
      </c>
      <c r="T147">
        <f t="shared" si="24"/>
        <v>70.294238096491341</v>
      </c>
      <c r="U147">
        <f t="shared" si="24"/>
        <v>51.097019505954826</v>
      </c>
    </row>
    <row r="148" spans="1:21">
      <c r="M148" t="s">
        <v>9</v>
      </c>
      <c r="N148">
        <f>SQRT(N147)</f>
        <v>5.5238393263534329</v>
      </c>
      <c r="O148">
        <f t="shared" ref="O148:U148" si="25">SQRT(O147)</f>
        <v>4.9675415881628071</v>
      </c>
      <c r="P148">
        <f t="shared" si="25"/>
        <v>4.9608818066792573</v>
      </c>
      <c r="Q148" s="10">
        <f t="shared" si="25"/>
        <v>9.9231842088789648</v>
      </c>
      <c r="R148" s="10">
        <f t="shared" si="25"/>
        <v>9.4084624201834757</v>
      </c>
      <c r="S148" s="10">
        <f t="shared" si="25"/>
        <v>10.677441357894208</v>
      </c>
      <c r="T148" s="10">
        <f t="shared" si="25"/>
        <v>8.3841659153723427</v>
      </c>
      <c r="U148" s="10">
        <f t="shared" si="25"/>
        <v>7.1482179251863069</v>
      </c>
    </row>
  </sheetData>
  <mergeCells count="1">
    <mergeCell ref="N1:U1"/>
  </mergeCells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41"/>
  <sheetViews>
    <sheetView topLeftCell="E1" workbookViewId="0">
      <selection activeCell="H10" sqref="H10"/>
    </sheetView>
  </sheetViews>
  <sheetFormatPr defaultRowHeight="13.5"/>
  <cols>
    <col min="3" max="3" width="16.375" style="5" customWidth="1"/>
    <col min="4" max="4" width="51.75" style="11" customWidth="1"/>
    <col min="5" max="5" width="14.75" customWidth="1"/>
    <col min="6" max="6" width="52.75" style="11" customWidth="1"/>
    <col min="7" max="7" width="15.625" customWidth="1"/>
    <col min="8" max="8" width="59.875" style="11" customWidth="1"/>
    <col min="256" max="256" width="10.625" customWidth="1"/>
    <col min="257" max="258" width="16.375" customWidth="1"/>
    <col min="259" max="259" width="14.75" customWidth="1"/>
    <col min="260" max="260" width="16.375" customWidth="1"/>
    <col min="261" max="261" width="15.625" customWidth="1"/>
    <col min="262" max="262" width="16.375" customWidth="1"/>
    <col min="263" max="263" width="17.375" customWidth="1"/>
    <col min="264" max="264" width="17.125" customWidth="1"/>
    <col min="512" max="512" width="10.625" customWidth="1"/>
    <col min="513" max="514" width="16.375" customWidth="1"/>
    <col min="515" max="515" width="14.75" customWidth="1"/>
    <col min="516" max="516" width="16.375" customWidth="1"/>
    <col min="517" max="517" width="15.625" customWidth="1"/>
    <col min="518" max="518" width="16.375" customWidth="1"/>
    <col min="519" max="519" width="17.375" customWidth="1"/>
    <col min="520" max="520" width="17.125" customWidth="1"/>
    <col min="768" max="768" width="10.625" customWidth="1"/>
    <col min="769" max="770" width="16.375" customWidth="1"/>
    <col min="771" max="771" width="14.75" customWidth="1"/>
    <col min="772" max="772" width="16.375" customWidth="1"/>
    <col min="773" max="773" width="15.625" customWidth="1"/>
    <col min="774" max="774" width="16.375" customWidth="1"/>
    <col min="775" max="775" width="17.375" customWidth="1"/>
    <col min="776" max="776" width="17.125" customWidth="1"/>
    <col min="1024" max="1024" width="10.625" customWidth="1"/>
    <col min="1025" max="1026" width="16.375" customWidth="1"/>
    <col min="1027" max="1027" width="14.75" customWidth="1"/>
    <col min="1028" max="1028" width="16.375" customWidth="1"/>
    <col min="1029" max="1029" width="15.625" customWidth="1"/>
    <col min="1030" max="1030" width="16.375" customWidth="1"/>
    <col min="1031" max="1031" width="17.375" customWidth="1"/>
    <col min="1032" max="1032" width="17.125" customWidth="1"/>
    <col min="1280" max="1280" width="10.625" customWidth="1"/>
    <col min="1281" max="1282" width="16.375" customWidth="1"/>
    <col min="1283" max="1283" width="14.75" customWidth="1"/>
    <col min="1284" max="1284" width="16.375" customWidth="1"/>
    <col min="1285" max="1285" width="15.625" customWidth="1"/>
    <col min="1286" max="1286" width="16.375" customWidth="1"/>
    <col min="1287" max="1287" width="17.375" customWidth="1"/>
    <col min="1288" max="1288" width="17.125" customWidth="1"/>
    <col min="1536" max="1536" width="10.625" customWidth="1"/>
    <col min="1537" max="1538" width="16.375" customWidth="1"/>
    <col min="1539" max="1539" width="14.75" customWidth="1"/>
    <col min="1540" max="1540" width="16.375" customWidth="1"/>
    <col min="1541" max="1541" width="15.625" customWidth="1"/>
    <col min="1542" max="1542" width="16.375" customWidth="1"/>
    <col min="1543" max="1543" width="17.375" customWidth="1"/>
    <col min="1544" max="1544" width="17.125" customWidth="1"/>
    <col min="1792" max="1792" width="10.625" customWidth="1"/>
    <col min="1793" max="1794" width="16.375" customWidth="1"/>
    <col min="1795" max="1795" width="14.75" customWidth="1"/>
    <col min="1796" max="1796" width="16.375" customWidth="1"/>
    <col min="1797" max="1797" width="15.625" customWidth="1"/>
    <col min="1798" max="1798" width="16.375" customWidth="1"/>
    <col min="1799" max="1799" width="17.375" customWidth="1"/>
    <col min="1800" max="1800" width="17.125" customWidth="1"/>
    <col min="2048" max="2048" width="10.625" customWidth="1"/>
    <col min="2049" max="2050" width="16.375" customWidth="1"/>
    <col min="2051" max="2051" width="14.75" customWidth="1"/>
    <col min="2052" max="2052" width="16.375" customWidth="1"/>
    <col min="2053" max="2053" width="15.625" customWidth="1"/>
    <col min="2054" max="2054" width="16.375" customWidth="1"/>
    <col min="2055" max="2055" width="17.375" customWidth="1"/>
    <col min="2056" max="2056" width="17.125" customWidth="1"/>
    <col min="2304" max="2304" width="10.625" customWidth="1"/>
    <col min="2305" max="2306" width="16.375" customWidth="1"/>
    <col min="2307" max="2307" width="14.75" customWidth="1"/>
    <col min="2308" max="2308" width="16.375" customWidth="1"/>
    <col min="2309" max="2309" width="15.625" customWidth="1"/>
    <col min="2310" max="2310" width="16.375" customWidth="1"/>
    <col min="2311" max="2311" width="17.375" customWidth="1"/>
    <col min="2312" max="2312" width="17.125" customWidth="1"/>
    <col min="2560" max="2560" width="10.625" customWidth="1"/>
    <col min="2561" max="2562" width="16.375" customWidth="1"/>
    <col min="2563" max="2563" width="14.75" customWidth="1"/>
    <col min="2564" max="2564" width="16.375" customWidth="1"/>
    <col min="2565" max="2565" width="15.625" customWidth="1"/>
    <col min="2566" max="2566" width="16.375" customWidth="1"/>
    <col min="2567" max="2567" width="17.375" customWidth="1"/>
    <col min="2568" max="2568" width="17.125" customWidth="1"/>
    <col min="2816" max="2816" width="10.625" customWidth="1"/>
    <col min="2817" max="2818" width="16.375" customWidth="1"/>
    <col min="2819" max="2819" width="14.75" customWidth="1"/>
    <col min="2820" max="2820" width="16.375" customWidth="1"/>
    <col min="2821" max="2821" width="15.625" customWidth="1"/>
    <col min="2822" max="2822" width="16.375" customWidth="1"/>
    <col min="2823" max="2823" width="17.375" customWidth="1"/>
    <col min="2824" max="2824" width="17.125" customWidth="1"/>
    <col min="3072" max="3072" width="10.625" customWidth="1"/>
    <col min="3073" max="3074" width="16.375" customWidth="1"/>
    <col min="3075" max="3075" width="14.75" customWidth="1"/>
    <col min="3076" max="3076" width="16.375" customWidth="1"/>
    <col min="3077" max="3077" width="15.625" customWidth="1"/>
    <col min="3078" max="3078" width="16.375" customWidth="1"/>
    <col min="3079" max="3079" width="17.375" customWidth="1"/>
    <col min="3080" max="3080" width="17.125" customWidth="1"/>
    <col min="3328" max="3328" width="10.625" customWidth="1"/>
    <col min="3329" max="3330" width="16.375" customWidth="1"/>
    <col min="3331" max="3331" width="14.75" customWidth="1"/>
    <col min="3332" max="3332" width="16.375" customWidth="1"/>
    <col min="3333" max="3333" width="15.625" customWidth="1"/>
    <col min="3334" max="3334" width="16.375" customWidth="1"/>
    <col min="3335" max="3335" width="17.375" customWidth="1"/>
    <col min="3336" max="3336" width="17.125" customWidth="1"/>
    <col min="3584" max="3584" width="10.625" customWidth="1"/>
    <col min="3585" max="3586" width="16.375" customWidth="1"/>
    <col min="3587" max="3587" width="14.75" customWidth="1"/>
    <col min="3588" max="3588" width="16.375" customWidth="1"/>
    <col min="3589" max="3589" width="15.625" customWidth="1"/>
    <col min="3590" max="3590" width="16.375" customWidth="1"/>
    <col min="3591" max="3591" width="17.375" customWidth="1"/>
    <col min="3592" max="3592" width="17.125" customWidth="1"/>
    <col min="3840" max="3840" width="10.625" customWidth="1"/>
    <col min="3841" max="3842" width="16.375" customWidth="1"/>
    <col min="3843" max="3843" width="14.75" customWidth="1"/>
    <col min="3844" max="3844" width="16.375" customWidth="1"/>
    <col min="3845" max="3845" width="15.625" customWidth="1"/>
    <col min="3846" max="3846" width="16.375" customWidth="1"/>
    <col min="3847" max="3847" width="17.375" customWidth="1"/>
    <col min="3848" max="3848" width="17.125" customWidth="1"/>
    <col min="4096" max="4096" width="10.625" customWidth="1"/>
    <col min="4097" max="4098" width="16.375" customWidth="1"/>
    <col min="4099" max="4099" width="14.75" customWidth="1"/>
    <col min="4100" max="4100" width="16.375" customWidth="1"/>
    <col min="4101" max="4101" width="15.625" customWidth="1"/>
    <col min="4102" max="4102" width="16.375" customWidth="1"/>
    <col min="4103" max="4103" width="17.375" customWidth="1"/>
    <col min="4104" max="4104" width="17.125" customWidth="1"/>
    <col min="4352" max="4352" width="10.625" customWidth="1"/>
    <col min="4353" max="4354" width="16.375" customWidth="1"/>
    <col min="4355" max="4355" width="14.75" customWidth="1"/>
    <col min="4356" max="4356" width="16.375" customWidth="1"/>
    <col min="4357" max="4357" width="15.625" customWidth="1"/>
    <col min="4358" max="4358" width="16.375" customWidth="1"/>
    <col min="4359" max="4359" width="17.375" customWidth="1"/>
    <col min="4360" max="4360" width="17.125" customWidth="1"/>
    <col min="4608" max="4608" width="10.625" customWidth="1"/>
    <col min="4609" max="4610" width="16.375" customWidth="1"/>
    <col min="4611" max="4611" width="14.75" customWidth="1"/>
    <col min="4612" max="4612" width="16.375" customWidth="1"/>
    <col min="4613" max="4613" width="15.625" customWidth="1"/>
    <col min="4614" max="4614" width="16.375" customWidth="1"/>
    <col min="4615" max="4615" width="17.375" customWidth="1"/>
    <col min="4616" max="4616" width="17.125" customWidth="1"/>
    <col min="4864" max="4864" width="10.625" customWidth="1"/>
    <col min="4865" max="4866" width="16.375" customWidth="1"/>
    <col min="4867" max="4867" width="14.75" customWidth="1"/>
    <col min="4868" max="4868" width="16.375" customWidth="1"/>
    <col min="4869" max="4869" width="15.625" customWidth="1"/>
    <col min="4870" max="4870" width="16.375" customWidth="1"/>
    <col min="4871" max="4871" width="17.375" customWidth="1"/>
    <col min="4872" max="4872" width="17.125" customWidth="1"/>
    <col min="5120" max="5120" width="10.625" customWidth="1"/>
    <col min="5121" max="5122" width="16.375" customWidth="1"/>
    <col min="5123" max="5123" width="14.75" customWidth="1"/>
    <col min="5124" max="5124" width="16.375" customWidth="1"/>
    <col min="5125" max="5125" width="15.625" customWidth="1"/>
    <col min="5126" max="5126" width="16.375" customWidth="1"/>
    <col min="5127" max="5127" width="17.375" customWidth="1"/>
    <col min="5128" max="5128" width="17.125" customWidth="1"/>
    <col min="5376" max="5376" width="10.625" customWidth="1"/>
    <col min="5377" max="5378" width="16.375" customWidth="1"/>
    <col min="5379" max="5379" width="14.75" customWidth="1"/>
    <col min="5380" max="5380" width="16.375" customWidth="1"/>
    <col min="5381" max="5381" width="15.625" customWidth="1"/>
    <col min="5382" max="5382" width="16.375" customWidth="1"/>
    <col min="5383" max="5383" width="17.375" customWidth="1"/>
    <col min="5384" max="5384" width="17.125" customWidth="1"/>
    <col min="5632" max="5632" width="10.625" customWidth="1"/>
    <col min="5633" max="5634" width="16.375" customWidth="1"/>
    <col min="5635" max="5635" width="14.75" customWidth="1"/>
    <col min="5636" max="5636" width="16.375" customWidth="1"/>
    <col min="5637" max="5637" width="15.625" customWidth="1"/>
    <col min="5638" max="5638" width="16.375" customWidth="1"/>
    <col min="5639" max="5639" width="17.375" customWidth="1"/>
    <col min="5640" max="5640" width="17.125" customWidth="1"/>
    <col min="5888" max="5888" width="10.625" customWidth="1"/>
    <col min="5889" max="5890" width="16.375" customWidth="1"/>
    <col min="5891" max="5891" width="14.75" customWidth="1"/>
    <col min="5892" max="5892" width="16.375" customWidth="1"/>
    <col min="5893" max="5893" width="15.625" customWidth="1"/>
    <col min="5894" max="5894" width="16.375" customWidth="1"/>
    <col min="5895" max="5895" width="17.375" customWidth="1"/>
    <col min="5896" max="5896" width="17.125" customWidth="1"/>
    <col min="6144" max="6144" width="10.625" customWidth="1"/>
    <col min="6145" max="6146" width="16.375" customWidth="1"/>
    <col min="6147" max="6147" width="14.75" customWidth="1"/>
    <col min="6148" max="6148" width="16.375" customWidth="1"/>
    <col min="6149" max="6149" width="15.625" customWidth="1"/>
    <col min="6150" max="6150" width="16.375" customWidth="1"/>
    <col min="6151" max="6151" width="17.375" customWidth="1"/>
    <col min="6152" max="6152" width="17.125" customWidth="1"/>
    <col min="6400" max="6400" width="10.625" customWidth="1"/>
    <col min="6401" max="6402" width="16.375" customWidth="1"/>
    <col min="6403" max="6403" width="14.75" customWidth="1"/>
    <col min="6404" max="6404" width="16.375" customWidth="1"/>
    <col min="6405" max="6405" width="15.625" customWidth="1"/>
    <col min="6406" max="6406" width="16.375" customWidth="1"/>
    <col min="6407" max="6407" width="17.375" customWidth="1"/>
    <col min="6408" max="6408" width="17.125" customWidth="1"/>
    <col min="6656" max="6656" width="10.625" customWidth="1"/>
    <col min="6657" max="6658" width="16.375" customWidth="1"/>
    <col min="6659" max="6659" width="14.75" customWidth="1"/>
    <col min="6660" max="6660" width="16.375" customWidth="1"/>
    <col min="6661" max="6661" width="15.625" customWidth="1"/>
    <col min="6662" max="6662" width="16.375" customWidth="1"/>
    <col min="6663" max="6663" width="17.375" customWidth="1"/>
    <col min="6664" max="6664" width="17.125" customWidth="1"/>
    <col min="6912" max="6912" width="10.625" customWidth="1"/>
    <col min="6913" max="6914" width="16.375" customWidth="1"/>
    <col min="6915" max="6915" width="14.75" customWidth="1"/>
    <col min="6916" max="6916" width="16.375" customWidth="1"/>
    <col min="6917" max="6917" width="15.625" customWidth="1"/>
    <col min="6918" max="6918" width="16.375" customWidth="1"/>
    <col min="6919" max="6919" width="17.375" customWidth="1"/>
    <col min="6920" max="6920" width="17.125" customWidth="1"/>
    <col min="7168" max="7168" width="10.625" customWidth="1"/>
    <col min="7169" max="7170" width="16.375" customWidth="1"/>
    <col min="7171" max="7171" width="14.75" customWidth="1"/>
    <col min="7172" max="7172" width="16.375" customWidth="1"/>
    <col min="7173" max="7173" width="15.625" customWidth="1"/>
    <col min="7174" max="7174" width="16.375" customWidth="1"/>
    <col min="7175" max="7175" width="17.375" customWidth="1"/>
    <col min="7176" max="7176" width="17.125" customWidth="1"/>
    <col min="7424" max="7424" width="10.625" customWidth="1"/>
    <col min="7425" max="7426" width="16.375" customWidth="1"/>
    <col min="7427" max="7427" width="14.75" customWidth="1"/>
    <col min="7428" max="7428" width="16.375" customWidth="1"/>
    <col min="7429" max="7429" width="15.625" customWidth="1"/>
    <col min="7430" max="7430" width="16.375" customWidth="1"/>
    <col min="7431" max="7431" width="17.375" customWidth="1"/>
    <col min="7432" max="7432" width="17.125" customWidth="1"/>
    <col min="7680" max="7680" width="10.625" customWidth="1"/>
    <col min="7681" max="7682" width="16.375" customWidth="1"/>
    <col min="7683" max="7683" width="14.75" customWidth="1"/>
    <col min="7684" max="7684" width="16.375" customWidth="1"/>
    <col min="7685" max="7685" width="15.625" customWidth="1"/>
    <col min="7686" max="7686" width="16.375" customWidth="1"/>
    <col min="7687" max="7687" width="17.375" customWidth="1"/>
    <col min="7688" max="7688" width="17.125" customWidth="1"/>
    <col min="7936" max="7936" width="10.625" customWidth="1"/>
    <col min="7937" max="7938" width="16.375" customWidth="1"/>
    <col min="7939" max="7939" width="14.75" customWidth="1"/>
    <col min="7940" max="7940" width="16.375" customWidth="1"/>
    <col min="7941" max="7941" width="15.625" customWidth="1"/>
    <col min="7942" max="7942" width="16.375" customWidth="1"/>
    <col min="7943" max="7943" width="17.375" customWidth="1"/>
    <col min="7944" max="7944" width="17.125" customWidth="1"/>
    <col min="8192" max="8192" width="10.625" customWidth="1"/>
    <col min="8193" max="8194" width="16.375" customWidth="1"/>
    <col min="8195" max="8195" width="14.75" customWidth="1"/>
    <col min="8196" max="8196" width="16.375" customWidth="1"/>
    <col min="8197" max="8197" width="15.625" customWidth="1"/>
    <col min="8198" max="8198" width="16.375" customWidth="1"/>
    <col min="8199" max="8199" width="17.375" customWidth="1"/>
    <col min="8200" max="8200" width="17.125" customWidth="1"/>
    <col min="8448" max="8448" width="10.625" customWidth="1"/>
    <col min="8449" max="8450" width="16.375" customWidth="1"/>
    <col min="8451" max="8451" width="14.75" customWidth="1"/>
    <col min="8452" max="8452" width="16.375" customWidth="1"/>
    <col min="8453" max="8453" width="15.625" customWidth="1"/>
    <col min="8454" max="8454" width="16.375" customWidth="1"/>
    <col min="8455" max="8455" width="17.375" customWidth="1"/>
    <col min="8456" max="8456" width="17.125" customWidth="1"/>
    <col min="8704" max="8704" width="10.625" customWidth="1"/>
    <col min="8705" max="8706" width="16.375" customWidth="1"/>
    <col min="8707" max="8707" width="14.75" customWidth="1"/>
    <col min="8708" max="8708" width="16.375" customWidth="1"/>
    <col min="8709" max="8709" width="15.625" customWidth="1"/>
    <col min="8710" max="8710" width="16.375" customWidth="1"/>
    <col min="8711" max="8711" width="17.375" customWidth="1"/>
    <col min="8712" max="8712" width="17.125" customWidth="1"/>
    <col min="8960" max="8960" width="10.625" customWidth="1"/>
    <col min="8961" max="8962" width="16.375" customWidth="1"/>
    <col min="8963" max="8963" width="14.75" customWidth="1"/>
    <col min="8964" max="8964" width="16.375" customWidth="1"/>
    <col min="8965" max="8965" width="15.625" customWidth="1"/>
    <col min="8966" max="8966" width="16.375" customWidth="1"/>
    <col min="8967" max="8967" width="17.375" customWidth="1"/>
    <col min="8968" max="8968" width="17.125" customWidth="1"/>
    <col min="9216" max="9216" width="10.625" customWidth="1"/>
    <col min="9217" max="9218" width="16.375" customWidth="1"/>
    <col min="9219" max="9219" width="14.75" customWidth="1"/>
    <col min="9220" max="9220" width="16.375" customWidth="1"/>
    <col min="9221" max="9221" width="15.625" customWidth="1"/>
    <col min="9222" max="9222" width="16.375" customWidth="1"/>
    <col min="9223" max="9223" width="17.375" customWidth="1"/>
    <col min="9224" max="9224" width="17.125" customWidth="1"/>
    <col min="9472" max="9472" width="10.625" customWidth="1"/>
    <col min="9473" max="9474" width="16.375" customWidth="1"/>
    <col min="9475" max="9475" width="14.75" customWidth="1"/>
    <col min="9476" max="9476" width="16.375" customWidth="1"/>
    <col min="9477" max="9477" width="15.625" customWidth="1"/>
    <col min="9478" max="9478" width="16.375" customWidth="1"/>
    <col min="9479" max="9479" width="17.375" customWidth="1"/>
    <col min="9480" max="9480" width="17.125" customWidth="1"/>
    <col min="9728" max="9728" width="10.625" customWidth="1"/>
    <col min="9729" max="9730" width="16.375" customWidth="1"/>
    <col min="9731" max="9731" width="14.75" customWidth="1"/>
    <col min="9732" max="9732" width="16.375" customWidth="1"/>
    <col min="9733" max="9733" width="15.625" customWidth="1"/>
    <col min="9734" max="9734" width="16.375" customWidth="1"/>
    <col min="9735" max="9735" width="17.375" customWidth="1"/>
    <col min="9736" max="9736" width="17.125" customWidth="1"/>
    <col min="9984" max="9984" width="10.625" customWidth="1"/>
    <col min="9985" max="9986" width="16.375" customWidth="1"/>
    <col min="9987" max="9987" width="14.75" customWidth="1"/>
    <col min="9988" max="9988" width="16.375" customWidth="1"/>
    <col min="9989" max="9989" width="15.625" customWidth="1"/>
    <col min="9990" max="9990" width="16.375" customWidth="1"/>
    <col min="9991" max="9991" width="17.375" customWidth="1"/>
    <col min="9992" max="9992" width="17.125" customWidth="1"/>
    <col min="10240" max="10240" width="10.625" customWidth="1"/>
    <col min="10241" max="10242" width="16.375" customWidth="1"/>
    <col min="10243" max="10243" width="14.75" customWidth="1"/>
    <col min="10244" max="10244" width="16.375" customWidth="1"/>
    <col min="10245" max="10245" width="15.625" customWidth="1"/>
    <col min="10246" max="10246" width="16.375" customWidth="1"/>
    <col min="10247" max="10247" width="17.375" customWidth="1"/>
    <col min="10248" max="10248" width="17.125" customWidth="1"/>
    <col min="10496" max="10496" width="10.625" customWidth="1"/>
    <col min="10497" max="10498" width="16.375" customWidth="1"/>
    <col min="10499" max="10499" width="14.75" customWidth="1"/>
    <col min="10500" max="10500" width="16.375" customWidth="1"/>
    <col min="10501" max="10501" width="15.625" customWidth="1"/>
    <col min="10502" max="10502" width="16.375" customWidth="1"/>
    <col min="10503" max="10503" width="17.375" customWidth="1"/>
    <col min="10504" max="10504" width="17.125" customWidth="1"/>
    <col min="10752" max="10752" width="10.625" customWidth="1"/>
    <col min="10753" max="10754" width="16.375" customWidth="1"/>
    <col min="10755" max="10755" width="14.75" customWidth="1"/>
    <col min="10756" max="10756" width="16.375" customWidth="1"/>
    <col min="10757" max="10757" width="15.625" customWidth="1"/>
    <col min="10758" max="10758" width="16.375" customWidth="1"/>
    <col min="10759" max="10759" width="17.375" customWidth="1"/>
    <col min="10760" max="10760" width="17.125" customWidth="1"/>
    <col min="11008" max="11008" width="10.625" customWidth="1"/>
    <col min="11009" max="11010" width="16.375" customWidth="1"/>
    <col min="11011" max="11011" width="14.75" customWidth="1"/>
    <col min="11012" max="11012" width="16.375" customWidth="1"/>
    <col min="11013" max="11013" width="15.625" customWidth="1"/>
    <col min="11014" max="11014" width="16.375" customWidth="1"/>
    <col min="11015" max="11015" width="17.375" customWidth="1"/>
    <col min="11016" max="11016" width="17.125" customWidth="1"/>
    <col min="11264" max="11264" width="10.625" customWidth="1"/>
    <col min="11265" max="11266" width="16.375" customWidth="1"/>
    <col min="11267" max="11267" width="14.75" customWidth="1"/>
    <col min="11268" max="11268" width="16.375" customWidth="1"/>
    <col min="11269" max="11269" width="15.625" customWidth="1"/>
    <col min="11270" max="11270" width="16.375" customWidth="1"/>
    <col min="11271" max="11271" width="17.375" customWidth="1"/>
    <col min="11272" max="11272" width="17.125" customWidth="1"/>
    <col min="11520" max="11520" width="10.625" customWidth="1"/>
    <col min="11521" max="11522" width="16.375" customWidth="1"/>
    <col min="11523" max="11523" width="14.75" customWidth="1"/>
    <col min="11524" max="11524" width="16.375" customWidth="1"/>
    <col min="11525" max="11525" width="15.625" customWidth="1"/>
    <col min="11526" max="11526" width="16.375" customWidth="1"/>
    <col min="11527" max="11527" width="17.375" customWidth="1"/>
    <col min="11528" max="11528" width="17.125" customWidth="1"/>
    <col min="11776" max="11776" width="10.625" customWidth="1"/>
    <col min="11777" max="11778" width="16.375" customWidth="1"/>
    <col min="11779" max="11779" width="14.75" customWidth="1"/>
    <col min="11780" max="11780" width="16.375" customWidth="1"/>
    <col min="11781" max="11781" width="15.625" customWidth="1"/>
    <col min="11782" max="11782" width="16.375" customWidth="1"/>
    <col min="11783" max="11783" width="17.375" customWidth="1"/>
    <col min="11784" max="11784" width="17.125" customWidth="1"/>
    <col min="12032" max="12032" width="10.625" customWidth="1"/>
    <col min="12033" max="12034" width="16.375" customWidth="1"/>
    <col min="12035" max="12035" width="14.75" customWidth="1"/>
    <col min="12036" max="12036" width="16.375" customWidth="1"/>
    <col min="12037" max="12037" width="15.625" customWidth="1"/>
    <col min="12038" max="12038" width="16.375" customWidth="1"/>
    <col min="12039" max="12039" width="17.375" customWidth="1"/>
    <col min="12040" max="12040" width="17.125" customWidth="1"/>
    <col min="12288" max="12288" width="10.625" customWidth="1"/>
    <col min="12289" max="12290" width="16.375" customWidth="1"/>
    <col min="12291" max="12291" width="14.75" customWidth="1"/>
    <col min="12292" max="12292" width="16.375" customWidth="1"/>
    <col min="12293" max="12293" width="15.625" customWidth="1"/>
    <col min="12294" max="12294" width="16.375" customWidth="1"/>
    <col min="12295" max="12295" width="17.375" customWidth="1"/>
    <col min="12296" max="12296" width="17.125" customWidth="1"/>
    <col min="12544" max="12544" width="10.625" customWidth="1"/>
    <col min="12545" max="12546" width="16.375" customWidth="1"/>
    <col min="12547" max="12547" width="14.75" customWidth="1"/>
    <col min="12548" max="12548" width="16.375" customWidth="1"/>
    <col min="12549" max="12549" width="15.625" customWidth="1"/>
    <col min="12550" max="12550" width="16.375" customWidth="1"/>
    <col min="12551" max="12551" width="17.375" customWidth="1"/>
    <col min="12552" max="12552" width="17.125" customWidth="1"/>
    <col min="12800" max="12800" width="10.625" customWidth="1"/>
    <col min="12801" max="12802" width="16.375" customWidth="1"/>
    <col min="12803" max="12803" width="14.75" customWidth="1"/>
    <col min="12804" max="12804" width="16.375" customWidth="1"/>
    <col min="12805" max="12805" width="15.625" customWidth="1"/>
    <col min="12806" max="12806" width="16.375" customWidth="1"/>
    <col min="12807" max="12807" width="17.375" customWidth="1"/>
    <col min="12808" max="12808" width="17.125" customWidth="1"/>
    <col min="13056" max="13056" width="10.625" customWidth="1"/>
    <col min="13057" max="13058" width="16.375" customWidth="1"/>
    <col min="13059" max="13059" width="14.75" customWidth="1"/>
    <col min="13060" max="13060" width="16.375" customWidth="1"/>
    <col min="13061" max="13061" width="15.625" customWidth="1"/>
    <col min="13062" max="13062" width="16.375" customWidth="1"/>
    <col min="13063" max="13063" width="17.375" customWidth="1"/>
    <col min="13064" max="13064" width="17.125" customWidth="1"/>
    <col min="13312" max="13312" width="10.625" customWidth="1"/>
    <col min="13313" max="13314" width="16.375" customWidth="1"/>
    <col min="13315" max="13315" width="14.75" customWidth="1"/>
    <col min="13316" max="13316" width="16.375" customWidth="1"/>
    <col min="13317" max="13317" width="15.625" customWidth="1"/>
    <col min="13318" max="13318" width="16.375" customWidth="1"/>
    <col min="13319" max="13319" width="17.375" customWidth="1"/>
    <col min="13320" max="13320" width="17.125" customWidth="1"/>
    <col min="13568" max="13568" width="10.625" customWidth="1"/>
    <col min="13569" max="13570" width="16.375" customWidth="1"/>
    <col min="13571" max="13571" width="14.75" customWidth="1"/>
    <col min="13572" max="13572" width="16.375" customWidth="1"/>
    <col min="13573" max="13573" width="15.625" customWidth="1"/>
    <col min="13574" max="13574" width="16.375" customWidth="1"/>
    <col min="13575" max="13575" width="17.375" customWidth="1"/>
    <col min="13576" max="13576" width="17.125" customWidth="1"/>
    <col min="13824" max="13824" width="10.625" customWidth="1"/>
    <col min="13825" max="13826" width="16.375" customWidth="1"/>
    <col min="13827" max="13827" width="14.75" customWidth="1"/>
    <col min="13828" max="13828" width="16.375" customWidth="1"/>
    <col min="13829" max="13829" width="15.625" customWidth="1"/>
    <col min="13830" max="13830" width="16.375" customWidth="1"/>
    <col min="13831" max="13831" width="17.375" customWidth="1"/>
    <col min="13832" max="13832" width="17.125" customWidth="1"/>
    <col min="14080" max="14080" width="10.625" customWidth="1"/>
    <col min="14081" max="14082" width="16.375" customWidth="1"/>
    <col min="14083" max="14083" width="14.75" customWidth="1"/>
    <col min="14084" max="14084" width="16.375" customWidth="1"/>
    <col min="14085" max="14085" width="15.625" customWidth="1"/>
    <col min="14086" max="14086" width="16.375" customWidth="1"/>
    <col min="14087" max="14087" width="17.375" customWidth="1"/>
    <col min="14088" max="14088" width="17.125" customWidth="1"/>
    <col min="14336" max="14336" width="10.625" customWidth="1"/>
    <col min="14337" max="14338" width="16.375" customWidth="1"/>
    <col min="14339" max="14339" width="14.75" customWidth="1"/>
    <col min="14340" max="14340" width="16.375" customWidth="1"/>
    <col min="14341" max="14341" width="15.625" customWidth="1"/>
    <col min="14342" max="14342" width="16.375" customWidth="1"/>
    <col min="14343" max="14343" width="17.375" customWidth="1"/>
    <col min="14344" max="14344" width="17.125" customWidth="1"/>
    <col min="14592" max="14592" width="10.625" customWidth="1"/>
    <col min="14593" max="14594" width="16.375" customWidth="1"/>
    <col min="14595" max="14595" width="14.75" customWidth="1"/>
    <col min="14596" max="14596" width="16.375" customWidth="1"/>
    <col min="14597" max="14597" width="15.625" customWidth="1"/>
    <col min="14598" max="14598" width="16.375" customWidth="1"/>
    <col min="14599" max="14599" width="17.375" customWidth="1"/>
    <col min="14600" max="14600" width="17.125" customWidth="1"/>
    <col min="14848" max="14848" width="10.625" customWidth="1"/>
    <col min="14849" max="14850" width="16.375" customWidth="1"/>
    <col min="14851" max="14851" width="14.75" customWidth="1"/>
    <col min="14852" max="14852" width="16.375" customWidth="1"/>
    <col min="14853" max="14853" width="15.625" customWidth="1"/>
    <col min="14854" max="14854" width="16.375" customWidth="1"/>
    <col min="14855" max="14855" width="17.375" customWidth="1"/>
    <col min="14856" max="14856" width="17.125" customWidth="1"/>
    <col min="15104" max="15104" width="10.625" customWidth="1"/>
    <col min="15105" max="15106" width="16.375" customWidth="1"/>
    <col min="15107" max="15107" width="14.75" customWidth="1"/>
    <col min="15108" max="15108" width="16.375" customWidth="1"/>
    <col min="15109" max="15109" width="15.625" customWidth="1"/>
    <col min="15110" max="15110" width="16.375" customWidth="1"/>
    <col min="15111" max="15111" width="17.375" customWidth="1"/>
    <col min="15112" max="15112" width="17.125" customWidth="1"/>
    <col min="15360" max="15360" width="10.625" customWidth="1"/>
    <col min="15361" max="15362" width="16.375" customWidth="1"/>
    <col min="15363" max="15363" width="14.75" customWidth="1"/>
    <col min="15364" max="15364" width="16.375" customWidth="1"/>
    <col min="15365" max="15365" width="15.625" customWidth="1"/>
    <col min="15366" max="15366" width="16.375" customWidth="1"/>
    <col min="15367" max="15367" width="17.375" customWidth="1"/>
    <col min="15368" max="15368" width="17.125" customWidth="1"/>
    <col min="15616" max="15616" width="10.625" customWidth="1"/>
    <col min="15617" max="15618" width="16.375" customWidth="1"/>
    <col min="15619" max="15619" width="14.75" customWidth="1"/>
    <col min="15620" max="15620" width="16.375" customWidth="1"/>
    <col min="15621" max="15621" width="15.625" customWidth="1"/>
    <col min="15622" max="15622" width="16.375" customWidth="1"/>
    <col min="15623" max="15623" width="17.375" customWidth="1"/>
    <col min="15624" max="15624" width="17.125" customWidth="1"/>
    <col min="15872" max="15872" width="10.625" customWidth="1"/>
    <col min="15873" max="15874" width="16.375" customWidth="1"/>
    <col min="15875" max="15875" width="14.75" customWidth="1"/>
    <col min="15876" max="15876" width="16.375" customWidth="1"/>
    <col min="15877" max="15877" width="15.625" customWidth="1"/>
    <col min="15878" max="15878" width="16.375" customWidth="1"/>
    <col min="15879" max="15879" width="17.375" customWidth="1"/>
    <col min="15880" max="15880" width="17.125" customWidth="1"/>
    <col min="16128" max="16128" width="10.625" customWidth="1"/>
    <col min="16129" max="16130" width="16.375" customWidth="1"/>
    <col min="16131" max="16131" width="14.75" customWidth="1"/>
    <col min="16132" max="16132" width="16.375" customWidth="1"/>
    <col min="16133" max="16133" width="15.625" customWidth="1"/>
    <col min="16134" max="16134" width="16.375" customWidth="1"/>
    <col min="16135" max="16135" width="17.375" customWidth="1"/>
    <col min="16136" max="16136" width="17.125" customWidth="1"/>
  </cols>
  <sheetData>
    <row r="1" spans="1:8">
      <c r="A1" t="s">
        <v>19</v>
      </c>
      <c r="B1" t="s">
        <v>20</v>
      </c>
      <c r="C1" s="5" t="s">
        <v>29</v>
      </c>
      <c r="D1" s="11" t="s">
        <v>38</v>
      </c>
      <c r="E1" t="s">
        <v>30</v>
      </c>
      <c r="F1" s="11" t="s">
        <v>39</v>
      </c>
      <c r="G1" t="s">
        <v>31</v>
      </c>
      <c r="H1" s="11" t="s">
        <v>40</v>
      </c>
    </row>
    <row r="2" spans="1:8">
      <c r="A2">
        <v>2006</v>
      </c>
      <c r="B2">
        <v>1</v>
      </c>
      <c r="C2" s="5">
        <v>-2.1872619628906249</v>
      </c>
      <c r="D2" s="11">
        <f>C2*1.3944-5.033</f>
        <v>-8.0829180810546877</v>
      </c>
      <c r="E2">
        <v>-9.7836975097656254</v>
      </c>
      <c r="F2" s="11">
        <f>E2*1.0892+2.6027</f>
        <v>-8.0537033276367183</v>
      </c>
      <c r="G2">
        <v>-9.4776367187499773</v>
      </c>
      <c r="H2" s="11">
        <f>G2*1.098+2.4393</f>
        <v>-7.9671451171874761</v>
      </c>
    </row>
    <row r="3" spans="1:8">
      <c r="A3">
        <v>2006</v>
      </c>
      <c r="B3">
        <v>2</v>
      </c>
      <c r="C3" s="5">
        <v>2.9236083984375001</v>
      </c>
      <c r="D3" s="11">
        <f t="shared" ref="D3:D66" si="0">C3*1.3944-5.033</f>
        <v>-0.95632044921875003</v>
      </c>
      <c r="E3">
        <v>-4.0282958984375004</v>
      </c>
      <c r="F3" s="11">
        <f t="shared" ref="F3:F66" si="1">E3*1.0892+2.6027</f>
        <v>-1.7849198925781251</v>
      </c>
      <c r="G3">
        <v>-3.9115966796869657</v>
      </c>
      <c r="H3" s="11">
        <f t="shared" ref="H3:H66" si="2">G3*1.098+2.4393</f>
        <v>-1.8556331542962892</v>
      </c>
    </row>
    <row r="4" spans="1:8">
      <c r="A4">
        <v>2006</v>
      </c>
      <c r="B4">
        <v>3</v>
      </c>
      <c r="C4" s="5">
        <v>9.9715820312499996</v>
      </c>
      <c r="D4" s="11">
        <f t="shared" si="0"/>
        <v>8.8713739843750012</v>
      </c>
      <c r="E4">
        <v>2.0986877441406251</v>
      </c>
      <c r="F4" s="11">
        <f t="shared" si="1"/>
        <v>4.8885906909179688</v>
      </c>
      <c r="G4">
        <v>2.1108032226560454</v>
      </c>
      <c r="H4" s="11">
        <f t="shared" si="2"/>
        <v>4.756961938476338</v>
      </c>
    </row>
    <row r="5" spans="1:8">
      <c r="A5">
        <v>2006</v>
      </c>
      <c r="B5">
        <v>4</v>
      </c>
      <c r="C5" s="5">
        <v>17.304956054687501</v>
      </c>
      <c r="D5" s="11">
        <f t="shared" si="0"/>
        <v>19.097030722656253</v>
      </c>
      <c r="E5">
        <v>17.759759521484376</v>
      </c>
      <c r="F5" s="11">
        <f t="shared" si="1"/>
        <v>21.946630070800779</v>
      </c>
      <c r="G5">
        <v>17.975244140625023</v>
      </c>
      <c r="H5" s="11">
        <f t="shared" si="2"/>
        <v>22.176118066406275</v>
      </c>
    </row>
    <row r="6" spans="1:8">
      <c r="A6">
        <v>2006</v>
      </c>
      <c r="B6">
        <v>5</v>
      </c>
      <c r="C6" s="5">
        <v>23.404687500000001</v>
      </c>
      <c r="D6" s="11">
        <f t="shared" si="0"/>
        <v>27.602496250000002</v>
      </c>
      <c r="E6">
        <v>25.391290283203126</v>
      </c>
      <c r="F6" s="11">
        <f t="shared" si="1"/>
        <v>30.258893376464844</v>
      </c>
      <c r="G6">
        <v>25.459283447266046</v>
      </c>
      <c r="H6" s="11">
        <f t="shared" si="2"/>
        <v>30.393593225098119</v>
      </c>
    </row>
    <row r="7" spans="1:8">
      <c r="A7">
        <v>2006</v>
      </c>
      <c r="B7">
        <v>6</v>
      </c>
      <c r="C7" s="5">
        <v>29.294000244140626</v>
      </c>
      <c r="D7" s="11">
        <f t="shared" si="0"/>
        <v>35.81455394042969</v>
      </c>
      <c r="E7">
        <v>30.892724609375001</v>
      </c>
      <c r="F7" s="11">
        <f t="shared" si="1"/>
        <v>36.251055644531249</v>
      </c>
      <c r="G7">
        <v>30.780267333984</v>
      </c>
      <c r="H7" s="11">
        <f t="shared" si="2"/>
        <v>36.236033532714437</v>
      </c>
    </row>
    <row r="8" spans="1:8">
      <c r="A8">
        <v>2006</v>
      </c>
      <c r="B8">
        <v>7</v>
      </c>
      <c r="C8" s="5">
        <v>29.029809570312501</v>
      </c>
      <c r="D8" s="11">
        <f t="shared" si="0"/>
        <v>35.446166464843756</v>
      </c>
      <c r="E8">
        <v>31.117333984375001</v>
      </c>
      <c r="F8" s="11">
        <f t="shared" si="1"/>
        <v>36.495700175781252</v>
      </c>
      <c r="G8">
        <v>30.934594726563034</v>
      </c>
      <c r="H8" s="11">
        <f t="shared" si="2"/>
        <v>36.405485009766217</v>
      </c>
    </row>
    <row r="9" spans="1:8">
      <c r="A9">
        <v>2006</v>
      </c>
      <c r="B9">
        <v>8</v>
      </c>
      <c r="C9" s="5">
        <v>29.307061767578126</v>
      </c>
      <c r="D9" s="11">
        <f t="shared" si="0"/>
        <v>35.832766928710939</v>
      </c>
      <c r="E9">
        <v>28.754663085937501</v>
      </c>
      <c r="F9" s="11">
        <f t="shared" si="1"/>
        <v>33.922279033203125</v>
      </c>
      <c r="G9">
        <v>28.625939941406045</v>
      </c>
      <c r="H9" s="11">
        <f t="shared" si="2"/>
        <v>33.870582055663839</v>
      </c>
    </row>
    <row r="10" spans="1:8">
      <c r="A10">
        <v>2006</v>
      </c>
      <c r="B10">
        <v>9</v>
      </c>
      <c r="C10" s="5">
        <v>22.638665771484376</v>
      </c>
      <c r="D10" s="11">
        <f t="shared" si="0"/>
        <v>26.534355551757816</v>
      </c>
      <c r="E10">
        <v>19.376306152343751</v>
      </c>
      <c r="F10" s="11">
        <f t="shared" si="1"/>
        <v>23.707372661132812</v>
      </c>
      <c r="G10">
        <v>19.426995849609</v>
      </c>
      <c r="H10" s="11">
        <f t="shared" si="2"/>
        <v>23.770141442870681</v>
      </c>
    </row>
    <row r="11" spans="1:8">
      <c r="A11">
        <v>2006</v>
      </c>
      <c r="B11">
        <v>10</v>
      </c>
      <c r="C11" s="5">
        <v>12.92843017578125</v>
      </c>
      <c r="D11" s="11">
        <f t="shared" si="0"/>
        <v>12.994403037109375</v>
      </c>
      <c r="E11">
        <v>9.6854797363281246</v>
      </c>
      <c r="F11" s="11">
        <f t="shared" si="1"/>
        <v>13.152124528808594</v>
      </c>
      <c r="G11">
        <v>9.8769165039060454</v>
      </c>
      <c r="H11" s="11">
        <f t="shared" si="2"/>
        <v>13.284154321288838</v>
      </c>
    </row>
    <row r="12" spans="1:8">
      <c r="A12">
        <v>2006</v>
      </c>
      <c r="B12">
        <v>11</v>
      </c>
      <c r="C12" s="5">
        <v>4.9546142578124996</v>
      </c>
      <c r="D12" s="11">
        <f t="shared" si="0"/>
        <v>1.8757141210937496</v>
      </c>
      <c r="E12">
        <v>0.64626464843749998</v>
      </c>
      <c r="F12" s="11">
        <f t="shared" si="1"/>
        <v>3.3066114550781247</v>
      </c>
      <c r="G12">
        <v>0.85561523437502274</v>
      </c>
      <c r="H12" s="11">
        <f t="shared" si="2"/>
        <v>3.3787655273437749</v>
      </c>
    </row>
    <row r="13" spans="1:8">
      <c r="A13">
        <v>2006</v>
      </c>
      <c r="B13">
        <v>12</v>
      </c>
      <c r="C13" s="5">
        <v>-1.0217651367187499</v>
      </c>
      <c r="D13" s="11">
        <f t="shared" si="0"/>
        <v>-6.4577493066406255</v>
      </c>
      <c r="E13">
        <v>-7.8584045410156254</v>
      </c>
      <c r="F13" s="11">
        <f t="shared" si="1"/>
        <v>-5.9566742260742185</v>
      </c>
      <c r="G13">
        <v>-7.7886413574219659</v>
      </c>
      <c r="H13" s="11">
        <f t="shared" si="2"/>
        <v>-6.1126282104493193</v>
      </c>
    </row>
    <row r="14" spans="1:8">
      <c r="A14">
        <v>2007</v>
      </c>
      <c r="B14">
        <v>1</v>
      </c>
      <c r="C14" s="5">
        <v>-3.8472351074218749</v>
      </c>
      <c r="D14" s="11">
        <f t="shared" si="0"/>
        <v>-10.397584633789062</v>
      </c>
      <c r="E14">
        <v>-8.5971435546875004</v>
      </c>
      <c r="F14" s="11">
        <f t="shared" si="1"/>
        <v>-6.7613087597656243</v>
      </c>
      <c r="G14">
        <v>-8.2328552246089544</v>
      </c>
      <c r="H14" s="11">
        <f t="shared" si="2"/>
        <v>-6.6003750366206333</v>
      </c>
    </row>
    <row r="15" spans="1:8">
      <c r="A15">
        <v>2007</v>
      </c>
      <c r="B15">
        <v>2</v>
      </c>
      <c r="C15" s="5">
        <v>2.7177062988281251</v>
      </c>
      <c r="D15" s="11">
        <f t="shared" si="0"/>
        <v>-1.2434303369140625</v>
      </c>
      <c r="E15">
        <v>-9.1833496093749994E-2</v>
      </c>
      <c r="F15" s="11">
        <f t="shared" si="1"/>
        <v>2.5026749560546877</v>
      </c>
      <c r="G15">
        <v>-1.5325927733954359E-2</v>
      </c>
      <c r="H15" s="11">
        <f t="shared" si="2"/>
        <v>2.4224721313481181</v>
      </c>
    </row>
    <row r="16" spans="1:8">
      <c r="A16">
        <v>2007</v>
      </c>
      <c r="B16">
        <v>3</v>
      </c>
      <c r="C16" s="5">
        <v>11.044580078125</v>
      </c>
      <c r="D16" s="11">
        <f t="shared" si="0"/>
        <v>10.367562460937499</v>
      </c>
      <c r="E16">
        <v>6.5637145996093746</v>
      </c>
      <c r="F16" s="11">
        <f t="shared" si="1"/>
        <v>9.75189794189453</v>
      </c>
      <c r="G16">
        <v>6.6855102539060454</v>
      </c>
      <c r="H16" s="11">
        <f t="shared" si="2"/>
        <v>9.779990258788839</v>
      </c>
    </row>
    <row r="17" spans="1:8">
      <c r="A17">
        <v>2007</v>
      </c>
      <c r="B17">
        <v>4</v>
      </c>
      <c r="C17" s="5">
        <v>19.019494628906251</v>
      </c>
      <c r="D17" s="11">
        <f t="shared" si="0"/>
        <v>21.487783310546877</v>
      </c>
      <c r="E17">
        <v>15.399652099609375</v>
      </c>
      <c r="F17" s="11">
        <f t="shared" si="1"/>
        <v>19.376001066894528</v>
      </c>
      <c r="G17">
        <v>15.364038085938034</v>
      </c>
      <c r="H17" s="11">
        <f t="shared" si="2"/>
        <v>19.309013818359961</v>
      </c>
    </row>
    <row r="18" spans="1:8">
      <c r="A18">
        <v>2007</v>
      </c>
      <c r="B18">
        <v>5</v>
      </c>
      <c r="C18" s="5">
        <v>24.434411621093751</v>
      </c>
      <c r="D18" s="11">
        <f t="shared" si="0"/>
        <v>29.038343564453129</v>
      </c>
      <c r="E18">
        <v>22.078485107421876</v>
      </c>
      <c r="F18" s="11">
        <f t="shared" si="1"/>
        <v>26.650585979003907</v>
      </c>
      <c r="G18">
        <v>22.118249511719</v>
      </c>
      <c r="H18" s="11">
        <f t="shared" si="2"/>
        <v>26.725137963867464</v>
      </c>
    </row>
    <row r="19" spans="1:8">
      <c r="A19">
        <v>2007</v>
      </c>
      <c r="B19">
        <v>6</v>
      </c>
      <c r="C19" s="5">
        <v>27.829064941406251</v>
      </c>
      <c r="D19" s="11">
        <f t="shared" si="0"/>
        <v>33.771848154296876</v>
      </c>
      <c r="E19">
        <v>30.318597412109376</v>
      </c>
      <c r="F19" s="11">
        <f t="shared" si="1"/>
        <v>35.625716301269527</v>
      </c>
      <c r="G19">
        <v>30.397851562500023</v>
      </c>
      <c r="H19" s="11">
        <f t="shared" si="2"/>
        <v>35.816141015625028</v>
      </c>
    </row>
    <row r="20" spans="1:8">
      <c r="A20">
        <v>2007</v>
      </c>
      <c r="B20">
        <v>7</v>
      </c>
      <c r="C20" s="5">
        <v>32.416802978515626</v>
      </c>
      <c r="D20" s="11">
        <f t="shared" si="0"/>
        <v>40.168990073242192</v>
      </c>
      <c r="E20">
        <v>34.895074462890626</v>
      </c>
      <c r="F20" s="11">
        <f t="shared" si="1"/>
        <v>40.610415104980468</v>
      </c>
      <c r="G20">
        <v>34.622735595703034</v>
      </c>
      <c r="H20" s="11">
        <f t="shared" si="2"/>
        <v>40.455063684081935</v>
      </c>
    </row>
    <row r="21" spans="1:8">
      <c r="A21">
        <v>2007</v>
      </c>
      <c r="B21">
        <v>8</v>
      </c>
      <c r="C21" s="5">
        <v>27.227044677734376</v>
      </c>
      <c r="D21" s="11">
        <f t="shared" si="0"/>
        <v>32.932391098632813</v>
      </c>
      <c r="E21">
        <v>28.548547363281251</v>
      </c>
      <c r="F21" s="11">
        <f t="shared" si="1"/>
        <v>33.697777788085936</v>
      </c>
      <c r="G21">
        <v>28.651971435547011</v>
      </c>
      <c r="H21" s="11">
        <f t="shared" si="2"/>
        <v>33.899164636230623</v>
      </c>
    </row>
    <row r="22" spans="1:8">
      <c r="A22">
        <v>2007</v>
      </c>
      <c r="B22">
        <v>9</v>
      </c>
      <c r="C22" s="5">
        <v>22.179559326171876</v>
      </c>
      <c r="D22" s="11">
        <f t="shared" si="0"/>
        <v>25.894177524414065</v>
      </c>
      <c r="E22">
        <v>21.685388183593751</v>
      </c>
      <c r="F22" s="11">
        <f t="shared" si="1"/>
        <v>26.222424809570313</v>
      </c>
      <c r="G22">
        <v>21.781274414063034</v>
      </c>
      <c r="H22" s="11">
        <f t="shared" si="2"/>
        <v>26.355139306641213</v>
      </c>
    </row>
    <row r="23" spans="1:8">
      <c r="A23">
        <v>2007</v>
      </c>
      <c r="B23">
        <v>10</v>
      </c>
      <c r="C23" s="5">
        <v>14.0686279296875</v>
      </c>
      <c r="D23" s="11">
        <f t="shared" si="0"/>
        <v>14.584294785156249</v>
      </c>
      <c r="E23">
        <v>10.17916259765625</v>
      </c>
      <c r="F23" s="11">
        <f t="shared" si="1"/>
        <v>13.689843901367187</v>
      </c>
      <c r="G23">
        <v>10.274530029297011</v>
      </c>
      <c r="H23" s="11">
        <f t="shared" si="2"/>
        <v>13.720733972168119</v>
      </c>
    </row>
    <row r="24" spans="1:8">
      <c r="A24">
        <v>2007</v>
      </c>
      <c r="B24">
        <v>11</v>
      </c>
      <c r="C24" s="5">
        <v>6.9172302246093746</v>
      </c>
      <c r="D24" s="11">
        <f t="shared" si="0"/>
        <v>4.6123858251953118</v>
      </c>
      <c r="E24">
        <v>-0.12174072265624999</v>
      </c>
      <c r="F24" s="11">
        <f t="shared" si="1"/>
        <v>2.4701000048828123</v>
      </c>
      <c r="G24">
        <v>3.6614990233999833E-2</v>
      </c>
      <c r="H24" s="11">
        <f t="shared" si="2"/>
        <v>2.4795032592769317</v>
      </c>
    </row>
    <row r="25" spans="1:8">
      <c r="A25">
        <v>2007</v>
      </c>
      <c r="B25">
        <v>12</v>
      </c>
      <c r="C25" s="5">
        <v>1.5475402832031251</v>
      </c>
      <c r="D25" s="11">
        <f t="shared" si="0"/>
        <v>-2.8751098291015627</v>
      </c>
      <c r="E25">
        <v>-7.1475585937500004</v>
      </c>
      <c r="F25" s="11">
        <f t="shared" si="1"/>
        <v>-5.1824208203124993</v>
      </c>
      <c r="G25">
        <v>-6.9960693359369657</v>
      </c>
      <c r="H25" s="11">
        <f t="shared" si="2"/>
        <v>-5.24238413085879</v>
      </c>
    </row>
    <row r="26" spans="1:8">
      <c r="A26">
        <v>2008</v>
      </c>
      <c r="B26">
        <v>1</v>
      </c>
      <c r="C26" s="5">
        <v>-0.86585083007812502</v>
      </c>
      <c r="D26" s="11">
        <f t="shared" si="0"/>
        <v>-6.240342397460938</v>
      </c>
      <c r="E26">
        <v>-8.5587829589843754</v>
      </c>
      <c r="F26" s="11">
        <f t="shared" si="1"/>
        <v>-6.7195263989257814</v>
      </c>
      <c r="G26">
        <v>-8.3736328124999773</v>
      </c>
      <c r="H26" s="11">
        <f t="shared" si="2"/>
        <v>-6.7549488281249772</v>
      </c>
    </row>
    <row r="27" spans="1:8">
      <c r="A27">
        <v>2008</v>
      </c>
      <c r="B27">
        <v>2</v>
      </c>
      <c r="C27" s="5">
        <v>6.4377075195312496</v>
      </c>
      <c r="D27" s="11">
        <f t="shared" si="0"/>
        <v>3.9437393652343742</v>
      </c>
      <c r="E27">
        <v>-4.6800598144531254</v>
      </c>
      <c r="F27" s="11">
        <f t="shared" si="1"/>
        <v>-2.4948211499023443</v>
      </c>
      <c r="G27">
        <v>-4.3974975585939546</v>
      </c>
      <c r="H27" s="11">
        <f t="shared" si="2"/>
        <v>-2.3891523193361626</v>
      </c>
    </row>
    <row r="28" spans="1:8">
      <c r="A28">
        <v>2008</v>
      </c>
      <c r="B28">
        <v>3</v>
      </c>
      <c r="C28" s="5">
        <v>7.8323608398437496</v>
      </c>
      <c r="D28" s="11">
        <f t="shared" si="0"/>
        <v>5.8884439550781247</v>
      </c>
      <c r="E28">
        <v>4.7131286621093746</v>
      </c>
      <c r="F28" s="11">
        <f t="shared" si="1"/>
        <v>7.7362397387695303</v>
      </c>
      <c r="G28">
        <v>4.7040344238280341</v>
      </c>
      <c r="H28" s="11">
        <f t="shared" si="2"/>
        <v>7.6043297973631816</v>
      </c>
    </row>
    <row r="29" spans="1:8">
      <c r="A29">
        <v>2008</v>
      </c>
      <c r="B29">
        <v>4</v>
      </c>
      <c r="C29" s="5">
        <v>19.992120361328126</v>
      </c>
      <c r="D29" s="11">
        <f t="shared" si="0"/>
        <v>22.844012631835941</v>
      </c>
      <c r="E29">
        <v>15.19124755859375</v>
      </c>
      <c r="F29" s="11">
        <f t="shared" si="1"/>
        <v>19.149006840820309</v>
      </c>
      <c r="G29">
        <v>15.335046386719</v>
      </c>
      <c r="H29" s="11">
        <f t="shared" si="2"/>
        <v>19.277180932617462</v>
      </c>
    </row>
    <row r="30" spans="1:8">
      <c r="A30">
        <v>2008</v>
      </c>
      <c r="B30">
        <v>5</v>
      </c>
      <c r="C30" s="5">
        <v>23.047021484375001</v>
      </c>
      <c r="D30" s="11">
        <f t="shared" si="0"/>
        <v>27.103766757812501</v>
      </c>
      <c r="E30">
        <v>23.975457763671876</v>
      </c>
      <c r="F30" s="11">
        <f t="shared" si="1"/>
        <v>28.716768596191404</v>
      </c>
      <c r="G30">
        <v>23.806176757813034</v>
      </c>
      <c r="H30" s="11">
        <f t="shared" si="2"/>
        <v>28.578482080078714</v>
      </c>
    </row>
    <row r="31" spans="1:8">
      <c r="A31">
        <v>2008</v>
      </c>
      <c r="B31">
        <v>6</v>
      </c>
      <c r="C31" s="5">
        <v>30.065148925781251</v>
      </c>
      <c r="D31" s="11">
        <f t="shared" si="0"/>
        <v>36.889843662109378</v>
      </c>
      <c r="E31">
        <v>31.133447265625001</v>
      </c>
      <c r="F31" s="11">
        <f t="shared" si="1"/>
        <v>36.513250761718751</v>
      </c>
      <c r="G31">
        <v>30.844934082031045</v>
      </c>
      <c r="H31" s="11">
        <f t="shared" si="2"/>
        <v>36.307037622070091</v>
      </c>
    </row>
    <row r="32" spans="1:8">
      <c r="A32">
        <v>2008</v>
      </c>
      <c r="B32">
        <v>7</v>
      </c>
      <c r="C32" s="5">
        <v>32.206567382812501</v>
      </c>
      <c r="D32" s="11">
        <f t="shared" si="0"/>
        <v>39.875837558593751</v>
      </c>
      <c r="E32">
        <v>31.539086914062501</v>
      </c>
      <c r="F32" s="11">
        <f t="shared" si="1"/>
        <v>36.955073466796875</v>
      </c>
      <c r="G32">
        <v>31.579614257813034</v>
      </c>
      <c r="H32" s="11">
        <f t="shared" si="2"/>
        <v>37.113716455078716</v>
      </c>
    </row>
    <row r="33" spans="1:8">
      <c r="A33">
        <v>2008</v>
      </c>
      <c r="B33">
        <v>8</v>
      </c>
      <c r="C33" s="5">
        <v>27.772149658203126</v>
      </c>
      <c r="D33" s="11">
        <f t="shared" si="0"/>
        <v>33.692485483398443</v>
      </c>
      <c r="E33">
        <v>30.268823242187501</v>
      </c>
      <c r="F33" s="11">
        <f t="shared" si="1"/>
        <v>35.571502275390621</v>
      </c>
      <c r="G33">
        <v>30.297021484375023</v>
      </c>
      <c r="H33" s="11">
        <f t="shared" si="2"/>
        <v>35.705429589843781</v>
      </c>
    </row>
    <row r="34" spans="1:8">
      <c r="A34">
        <v>2008</v>
      </c>
      <c r="B34">
        <v>9</v>
      </c>
      <c r="C34" s="5">
        <v>21.075463867187501</v>
      </c>
      <c r="D34" s="11">
        <f t="shared" si="0"/>
        <v>24.354626816406252</v>
      </c>
      <c r="E34">
        <v>19.570886230468751</v>
      </c>
      <c r="F34" s="11">
        <f t="shared" si="1"/>
        <v>23.91930928222656</v>
      </c>
      <c r="G34">
        <v>19.582604980469</v>
      </c>
      <c r="H34" s="11">
        <f t="shared" si="2"/>
        <v>23.941000268554962</v>
      </c>
    </row>
    <row r="35" spans="1:8">
      <c r="A35">
        <v>2008</v>
      </c>
      <c r="B35">
        <v>10</v>
      </c>
      <c r="C35" s="5">
        <v>12.726007080078125</v>
      </c>
      <c r="D35" s="11">
        <f t="shared" si="0"/>
        <v>12.712144272460936</v>
      </c>
      <c r="E35">
        <v>10.213525390625</v>
      </c>
      <c r="F35" s="11">
        <f t="shared" si="1"/>
        <v>13.72727185546875</v>
      </c>
      <c r="G35">
        <v>10.192224121094</v>
      </c>
      <c r="H35" s="11">
        <f t="shared" si="2"/>
        <v>13.630362084961213</v>
      </c>
    </row>
    <row r="36" spans="1:8">
      <c r="A36">
        <v>2008</v>
      </c>
      <c r="B36">
        <v>11</v>
      </c>
      <c r="C36" s="5">
        <v>6.2084594726562496</v>
      </c>
      <c r="D36" s="11">
        <f t="shared" si="0"/>
        <v>3.6240758886718742</v>
      </c>
      <c r="E36">
        <v>-0.10755004882812499</v>
      </c>
      <c r="F36" s="11">
        <f t="shared" si="1"/>
        <v>2.4855564868164062</v>
      </c>
      <c r="G36">
        <v>3.6920166016045641E-2</v>
      </c>
      <c r="H36" s="11">
        <f t="shared" si="2"/>
        <v>2.4798383422856181</v>
      </c>
    </row>
    <row r="37" spans="1:8">
      <c r="A37">
        <v>2008</v>
      </c>
      <c r="B37">
        <v>12</v>
      </c>
      <c r="C37" s="5">
        <v>2.0952697753906251</v>
      </c>
      <c r="D37" s="11">
        <f t="shared" si="0"/>
        <v>-2.1113558251953126</v>
      </c>
      <c r="E37">
        <v>-11.6713623046875</v>
      </c>
      <c r="F37" s="11">
        <f t="shared" si="1"/>
        <v>-10.109747822265625</v>
      </c>
      <c r="G37">
        <v>-11.035711669921966</v>
      </c>
      <c r="H37" s="11">
        <f t="shared" si="2"/>
        <v>-9.6779114135743196</v>
      </c>
    </row>
    <row r="38" spans="1:8">
      <c r="A38">
        <v>2009</v>
      </c>
      <c r="B38">
        <v>1</v>
      </c>
      <c r="C38" s="5">
        <v>-0.67200317382812502</v>
      </c>
      <c r="D38" s="11">
        <f t="shared" si="0"/>
        <v>-5.9700412255859376</v>
      </c>
      <c r="E38">
        <v>-9.2521423339843754</v>
      </c>
      <c r="F38" s="11">
        <f t="shared" si="1"/>
        <v>-7.47473343017578</v>
      </c>
      <c r="G38">
        <v>-9.0132507324219659</v>
      </c>
      <c r="H38" s="11">
        <f t="shared" si="2"/>
        <v>-7.4572493041993209</v>
      </c>
    </row>
    <row r="39" spans="1:8">
      <c r="A39">
        <v>2009</v>
      </c>
      <c r="B39">
        <v>2</v>
      </c>
      <c r="C39" s="5">
        <v>5.0731445312499996</v>
      </c>
      <c r="D39" s="11">
        <f t="shared" si="0"/>
        <v>2.0409927343749992</v>
      </c>
      <c r="E39">
        <v>-0.18057861328124999</v>
      </c>
      <c r="F39" s="11">
        <f t="shared" si="1"/>
        <v>2.4060137744140624</v>
      </c>
      <c r="G39">
        <v>-9.4122314452988576E-2</v>
      </c>
      <c r="H39" s="11">
        <f t="shared" si="2"/>
        <v>2.3359536987306182</v>
      </c>
    </row>
    <row r="40" spans="1:8">
      <c r="A40">
        <v>2009</v>
      </c>
      <c r="B40">
        <v>3</v>
      </c>
      <c r="C40" s="5">
        <v>8.1509338378906246</v>
      </c>
      <c r="D40" s="11">
        <f t="shared" si="0"/>
        <v>6.3326621435546882</v>
      </c>
      <c r="E40">
        <v>3.5318237304687501</v>
      </c>
      <c r="F40" s="11">
        <f t="shared" si="1"/>
        <v>6.449562407226562</v>
      </c>
      <c r="G40">
        <v>3.8374572753910456</v>
      </c>
      <c r="H40" s="11">
        <f t="shared" si="2"/>
        <v>6.6528280883793691</v>
      </c>
    </row>
    <row r="41" spans="1:8">
      <c r="A41">
        <v>2009</v>
      </c>
      <c r="B41">
        <v>4</v>
      </c>
      <c r="C41" s="5">
        <v>21.495324707031251</v>
      </c>
      <c r="D41" s="11">
        <f t="shared" si="0"/>
        <v>24.940080771484379</v>
      </c>
      <c r="E41">
        <v>14.393701171875</v>
      </c>
      <c r="F41" s="11">
        <f t="shared" si="1"/>
        <v>18.280319316406249</v>
      </c>
      <c r="G41">
        <v>14.420800781250023</v>
      </c>
      <c r="H41" s="11">
        <f t="shared" si="2"/>
        <v>18.273339257812527</v>
      </c>
    </row>
    <row r="42" spans="1:8">
      <c r="A42">
        <v>2009</v>
      </c>
      <c r="B42">
        <v>5</v>
      </c>
      <c r="C42" s="5">
        <v>25.978356933593751</v>
      </c>
      <c r="D42" s="11">
        <f t="shared" si="0"/>
        <v>31.191220908203128</v>
      </c>
      <c r="E42">
        <v>23.869958496093751</v>
      </c>
      <c r="F42" s="11">
        <f t="shared" si="1"/>
        <v>28.601858793945311</v>
      </c>
      <c r="G42">
        <v>23.853143310547011</v>
      </c>
      <c r="H42" s="11">
        <f t="shared" si="2"/>
        <v>28.630051354980619</v>
      </c>
    </row>
    <row r="43" spans="1:8">
      <c r="A43">
        <v>2009</v>
      </c>
      <c r="B43">
        <v>6</v>
      </c>
      <c r="C43" s="5">
        <v>28.202813720703126</v>
      </c>
      <c r="D43" s="11">
        <f t="shared" si="0"/>
        <v>34.29300345214844</v>
      </c>
      <c r="E43">
        <v>29.976770019531251</v>
      </c>
      <c r="F43" s="11">
        <f t="shared" si="1"/>
        <v>35.253397905273438</v>
      </c>
      <c r="G43">
        <v>30.032434082031045</v>
      </c>
      <c r="H43" s="11">
        <f t="shared" si="2"/>
        <v>35.414912622070091</v>
      </c>
    </row>
    <row r="44" spans="1:8">
      <c r="A44">
        <v>2009</v>
      </c>
      <c r="B44">
        <v>7</v>
      </c>
      <c r="C44" s="5">
        <v>31.994561767578126</v>
      </c>
      <c r="D44" s="11">
        <f t="shared" si="0"/>
        <v>39.580216928710939</v>
      </c>
      <c r="E44">
        <v>33.127801513671876</v>
      </c>
      <c r="F44" s="11">
        <f t="shared" si="1"/>
        <v>38.685501408691408</v>
      </c>
      <c r="G44">
        <v>32.920587158203034</v>
      </c>
      <c r="H44" s="11">
        <f t="shared" si="2"/>
        <v>38.586104699706937</v>
      </c>
    </row>
    <row r="45" spans="1:8">
      <c r="A45">
        <v>2009</v>
      </c>
      <c r="B45">
        <v>8</v>
      </c>
      <c r="C45" s="5">
        <v>28.284814453125001</v>
      </c>
      <c r="D45" s="11">
        <f t="shared" si="0"/>
        <v>34.4073452734375</v>
      </c>
      <c r="E45">
        <v>30.049432373046876</v>
      </c>
      <c r="F45" s="11">
        <f t="shared" si="1"/>
        <v>35.332541740722654</v>
      </c>
      <c r="G45">
        <v>29.891839599609</v>
      </c>
      <c r="H45" s="11">
        <f t="shared" si="2"/>
        <v>35.260539880370686</v>
      </c>
    </row>
    <row r="46" spans="1:8">
      <c r="A46">
        <v>2009</v>
      </c>
      <c r="B46">
        <v>9</v>
      </c>
      <c r="C46" s="5">
        <v>20.693719482421876</v>
      </c>
      <c r="D46" s="11">
        <f t="shared" si="0"/>
        <v>23.822322446289064</v>
      </c>
      <c r="E46">
        <v>20.753198242187501</v>
      </c>
      <c r="F46" s="11">
        <f t="shared" si="1"/>
        <v>25.207083525390622</v>
      </c>
      <c r="G46">
        <v>20.734643554688034</v>
      </c>
      <c r="H46" s="11">
        <f t="shared" si="2"/>
        <v>25.205938623047462</v>
      </c>
    </row>
    <row r="47" spans="1:8">
      <c r="A47">
        <v>2009</v>
      </c>
      <c r="B47">
        <v>10</v>
      </c>
      <c r="C47" s="5">
        <v>14.910272216796875</v>
      </c>
      <c r="D47" s="11">
        <f t="shared" si="0"/>
        <v>15.757883579101563</v>
      </c>
      <c r="E47">
        <v>10.97799072265625</v>
      </c>
      <c r="F47" s="11">
        <f t="shared" si="1"/>
        <v>14.559927495117186</v>
      </c>
      <c r="G47">
        <v>11.036065673828034</v>
      </c>
      <c r="H47" s="11">
        <f t="shared" si="2"/>
        <v>14.556900109863182</v>
      </c>
    </row>
    <row r="48" spans="1:8">
      <c r="A48">
        <v>2009</v>
      </c>
      <c r="B48">
        <v>11</v>
      </c>
      <c r="C48" s="5">
        <v>6.9016052246093746</v>
      </c>
      <c r="D48" s="11">
        <f t="shared" si="0"/>
        <v>4.5905983251953115</v>
      </c>
      <c r="E48">
        <v>0.24361572265625001</v>
      </c>
      <c r="F48" s="11">
        <f t="shared" si="1"/>
        <v>2.8680462451171875</v>
      </c>
      <c r="G48">
        <v>0.43551025390604536</v>
      </c>
      <c r="H48" s="11">
        <f t="shared" si="2"/>
        <v>2.9174902587888378</v>
      </c>
    </row>
    <row r="49" spans="1:8">
      <c r="A49">
        <v>2009</v>
      </c>
      <c r="B49">
        <v>12</v>
      </c>
      <c r="C49" s="5">
        <v>0.92769775390624998</v>
      </c>
      <c r="D49" s="11">
        <f t="shared" si="0"/>
        <v>-3.7394182519531256</v>
      </c>
      <c r="E49">
        <v>-4.4216064453125004</v>
      </c>
      <c r="F49" s="11">
        <f t="shared" si="1"/>
        <v>-2.213313740234375</v>
      </c>
      <c r="G49">
        <v>-4.2972473144529886</v>
      </c>
      <c r="H49" s="11">
        <f t="shared" si="2"/>
        <v>-2.2790775512693817</v>
      </c>
    </row>
    <row r="50" spans="1:8">
      <c r="A50">
        <v>2010</v>
      </c>
      <c r="B50">
        <v>1</v>
      </c>
      <c r="C50" s="5">
        <v>-0.88086547851562502</v>
      </c>
      <c r="D50" s="11">
        <f t="shared" si="0"/>
        <v>-6.2612788232421881</v>
      </c>
      <c r="E50">
        <v>-4.7572082519531254</v>
      </c>
      <c r="F50" s="11">
        <f t="shared" si="1"/>
        <v>-2.5788512280273435</v>
      </c>
      <c r="G50">
        <v>-4.3992370605469659</v>
      </c>
      <c r="H50" s="11">
        <f t="shared" si="2"/>
        <v>-2.3910622924805689</v>
      </c>
    </row>
    <row r="51" spans="1:8">
      <c r="A51">
        <v>2010</v>
      </c>
      <c r="B51">
        <v>2</v>
      </c>
      <c r="C51" s="5">
        <v>1.9974304199218751</v>
      </c>
      <c r="D51" s="11">
        <f t="shared" si="0"/>
        <v>-2.2477830224609376</v>
      </c>
      <c r="E51">
        <v>-3.3196472167968749</v>
      </c>
      <c r="F51" s="11">
        <f t="shared" si="1"/>
        <v>-1.0130597485351558</v>
      </c>
      <c r="G51">
        <v>-3.5031188964839544</v>
      </c>
      <c r="H51" s="11">
        <f t="shared" si="2"/>
        <v>-1.4071245483393824</v>
      </c>
    </row>
    <row r="52" spans="1:8">
      <c r="A52">
        <v>2010</v>
      </c>
      <c r="B52">
        <v>3</v>
      </c>
      <c r="C52" s="5">
        <v>12.2385498046875</v>
      </c>
      <c r="D52" s="11">
        <f t="shared" si="0"/>
        <v>12.03243384765625</v>
      </c>
      <c r="E52">
        <v>6.7536560058593746</v>
      </c>
      <c r="F52" s="11">
        <f t="shared" si="1"/>
        <v>9.9587821215820309</v>
      </c>
      <c r="G52">
        <v>6.7617736816410456</v>
      </c>
      <c r="H52" s="11">
        <f t="shared" si="2"/>
        <v>9.8637275024418685</v>
      </c>
    </row>
    <row r="53" spans="1:8">
      <c r="A53">
        <v>2010</v>
      </c>
      <c r="B53">
        <v>4</v>
      </c>
      <c r="C53" s="5">
        <v>21.399163818359376</v>
      </c>
      <c r="D53" s="11">
        <f t="shared" si="0"/>
        <v>24.805994028320313</v>
      </c>
      <c r="E53">
        <v>17.526788330078126</v>
      </c>
      <c r="F53" s="11">
        <f t="shared" si="1"/>
        <v>21.692877849121093</v>
      </c>
      <c r="G53">
        <v>17.597741699219</v>
      </c>
      <c r="H53" s="11">
        <f t="shared" si="2"/>
        <v>21.761620385742464</v>
      </c>
    </row>
    <row r="54" spans="1:8">
      <c r="A54">
        <v>2010</v>
      </c>
      <c r="B54">
        <v>5</v>
      </c>
      <c r="C54" s="5">
        <v>24.352044677734376</v>
      </c>
      <c r="D54" s="11">
        <f t="shared" si="0"/>
        <v>28.923491098632816</v>
      </c>
      <c r="E54">
        <v>25.378961181640626</v>
      </c>
      <c r="F54" s="11">
        <f t="shared" si="1"/>
        <v>30.245464519042969</v>
      </c>
      <c r="G54">
        <v>25.454522705078034</v>
      </c>
      <c r="H54" s="11">
        <f t="shared" si="2"/>
        <v>30.388365930175684</v>
      </c>
    </row>
    <row r="55" spans="1:8">
      <c r="A55">
        <v>2010</v>
      </c>
      <c r="B55">
        <v>6</v>
      </c>
      <c r="C55" s="5">
        <v>30.039727783203126</v>
      </c>
      <c r="D55" s="11">
        <f t="shared" si="0"/>
        <v>36.854396420898439</v>
      </c>
      <c r="E55">
        <v>30.420953369140626</v>
      </c>
      <c r="F55" s="11">
        <f t="shared" si="1"/>
        <v>35.737202409667965</v>
      </c>
      <c r="G55">
        <v>30.177880859375023</v>
      </c>
      <c r="H55" s="11">
        <f t="shared" si="2"/>
        <v>35.574613183593783</v>
      </c>
    </row>
    <row r="56" spans="1:8">
      <c r="A56">
        <v>2010</v>
      </c>
      <c r="B56">
        <v>7</v>
      </c>
      <c r="C56" s="5">
        <v>31.102166748046876</v>
      </c>
      <c r="D56" s="11">
        <f t="shared" si="0"/>
        <v>38.335861313476563</v>
      </c>
      <c r="E56">
        <v>32.496118164062501</v>
      </c>
      <c r="F56" s="11">
        <f t="shared" si="1"/>
        <v>37.997471904296873</v>
      </c>
      <c r="G56">
        <v>32.597222900391046</v>
      </c>
      <c r="H56" s="11">
        <f t="shared" si="2"/>
        <v>38.231050744629371</v>
      </c>
    </row>
    <row r="57" spans="1:8">
      <c r="A57">
        <v>2010</v>
      </c>
      <c r="B57">
        <v>8</v>
      </c>
      <c r="C57" s="5">
        <v>27.625695800781251</v>
      </c>
      <c r="D57" s="11">
        <f t="shared" si="0"/>
        <v>33.48827022460938</v>
      </c>
      <c r="E57">
        <v>29.143304443359376</v>
      </c>
      <c r="F57" s="11">
        <f t="shared" si="1"/>
        <v>34.345587199707033</v>
      </c>
      <c r="G57">
        <v>28.857995605469</v>
      </c>
      <c r="H57" s="11">
        <f t="shared" si="2"/>
        <v>34.125379174804969</v>
      </c>
    </row>
    <row r="58" spans="1:8">
      <c r="A58">
        <v>2010</v>
      </c>
      <c r="B58">
        <v>9</v>
      </c>
      <c r="C58" s="5">
        <v>20.505853271484376</v>
      </c>
      <c r="D58" s="11">
        <f t="shared" si="0"/>
        <v>23.560361801757814</v>
      </c>
      <c r="E58">
        <v>23.069787597656251</v>
      </c>
      <c r="F58" s="11">
        <f t="shared" si="1"/>
        <v>27.730312651367186</v>
      </c>
      <c r="G58">
        <v>22.950982666016046</v>
      </c>
      <c r="H58" s="11">
        <f t="shared" si="2"/>
        <v>27.639478967285619</v>
      </c>
    </row>
    <row r="59" spans="1:8">
      <c r="A59">
        <v>2010</v>
      </c>
      <c r="B59">
        <v>10</v>
      </c>
      <c r="C59" s="5">
        <v>12.906365966796875</v>
      </c>
      <c r="D59" s="11">
        <f t="shared" si="0"/>
        <v>12.96363670410156</v>
      </c>
      <c r="E59">
        <v>10.5940185546875</v>
      </c>
      <c r="F59" s="11">
        <f t="shared" si="1"/>
        <v>14.141705009765625</v>
      </c>
      <c r="G59">
        <v>10.740930175781045</v>
      </c>
      <c r="H59" s="11">
        <f t="shared" si="2"/>
        <v>14.232841333007588</v>
      </c>
    </row>
    <row r="60" spans="1:8">
      <c r="A60">
        <v>2010</v>
      </c>
      <c r="B60">
        <v>11</v>
      </c>
      <c r="C60" s="5">
        <v>6.5855041503906246</v>
      </c>
      <c r="D60" s="11">
        <f t="shared" si="0"/>
        <v>4.1498269873046878</v>
      </c>
      <c r="E60">
        <v>2.4977355957031251</v>
      </c>
      <c r="F60" s="11">
        <f t="shared" si="1"/>
        <v>5.3232336108398437</v>
      </c>
      <c r="G60">
        <v>2.5716186523440001</v>
      </c>
      <c r="H60" s="11">
        <f t="shared" si="2"/>
        <v>5.2629372802737127</v>
      </c>
    </row>
    <row r="61" spans="1:8">
      <c r="A61">
        <v>2010</v>
      </c>
      <c r="B61">
        <v>12</v>
      </c>
      <c r="C61" s="5">
        <v>0.93413696289062498</v>
      </c>
      <c r="D61" s="11">
        <f t="shared" si="0"/>
        <v>-3.7304394189453127</v>
      </c>
      <c r="E61">
        <v>-5.3782104492187504</v>
      </c>
      <c r="F61" s="11">
        <f t="shared" si="1"/>
        <v>-3.2552468212890626</v>
      </c>
      <c r="G61">
        <v>-5.2965759277339544</v>
      </c>
      <c r="H61" s="11">
        <f t="shared" si="2"/>
        <v>-3.3763403686518827</v>
      </c>
    </row>
    <row r="62" spans="1:8">
      <c r="A62">
        <v>2011</v>
      </c>
      <c r="B62">
        <v>1</v>
      </c>
      <c r="C62" s="5">
        <v>-3.7839416503906249</v>
      </c>
      <c r="D62" s="11">
        <f t="shared" si="0"/>
        <v>-10.309328237304687</v>
      </c>
      <c r="E62">
        <v>-7.6892150878906254</v>
      </c>
      <c r="F62" s="11">
        <f t="shared" si="1"/>
        <v>-5.7723930737304681</v>
      </c>
      <c r="G62">
        <v>-7.4779724121089544</v>
      </c>
      <c r="H62" s="11">
        <f t="shared" si="2"/>
        <v>-5.7715137084956325</v>
      </c>
    </row>
    <row r="63" spans="1:8">
      <c r="A63">
        <v>2011</v>
      </c>
      <c r="B63">
        <v>2</v>
      </c>
      <c r="C63" s="5">
        <v>3.2667480468750001</v>
      </c>
      <c r="D63" s="11">
        <f t="shared" si="0"/>
        <v>-0.4778465234375</v>
      </c>
      <c r="E63">
        <v>-3.5188964843749999</v>
      </c>
      <c r="F63" s="11">
        <f t="shared" si="1"/>
        <v>-1.2300820507812498</v>
      </c>
      <c r="G63">
        <v>-3.6172546386719659</v>
      </c>
      <c r="H63" s="11">
        <f t="shared" si="2"/>
        <v>-1.5324455932618193</v>
      </c>
    </row>
    <row r="64" spans="1:8">
      <c r="A64">
        <v>2011</v>
      </c>
      <c r="B64">
        <v>3</v>
      </c>
      <c r="C64" s="5">
        <v>9.4924560546874996</v>
      </c>
      <c r="D64" s="11">
        <f t="shared" si="0"/>
        <v>8.203280722656249</v>
      </c>
      <c r="E64">
        <v>3.6423278808593751</v>
      </c>
      <c r="F64" s="11">
        <f t="shared" si="1"/>
        <v>6.5699235278320316</v>
      </c>
      <c r="G64">
        <v>3.6746765136720114</v>
      </c>
      <c r="H64" s="11">
        <f t="shared" si="2"/>
        <v>6.4740948120118684</v>
      </c>
    </row>
    <row r="65" spans="1:8">
      <c r="A65">
        <v>2011</v>
      </c>
      <c r="B65">
        <v>4</v>
      </c>
      <c r="C65" s="5">
        <v>16.040185546875001</v>
      </c>
      <c r="D65" s="11">
        <f t="shared" si="0"/>
        <v>17.333434726562501</v>
      </c>
      <c r="E65">
        <v>16.051843261718751</v>
      </c>
      <c r="F65" s="11">
        <f t="shared" si="1"/>
        <v>20.086367680664061</v>
      </c>
      <c r="G65">
        <v>15.894067382813034</v>
      </c>
      <c r="H65" s="11">
        <f t="shared" si="2"/>
        <v>19.890985986328712</v>
      </c>
    </row>
    <row r="66" spans="1:8">
      <c r="A66">
        <v>2011</v>
      </c>
      <c r="B66">
        <v>5</v>
      </c>
      <c r="C66" s="5">
        <v>22.588067626953126</v>
      </c>
      <c r="D66" s="11">
        <f t="shared" si="0"/>
        <v>26.46380149902344</v>
      </c>
      <c r="E66">
        <v>21.515863037109376</v>
      </c>
      <c r="F66" s="11">
        <f t="shared" si="1"/>
        <v>26.03777802001953</v>
      </c>
      <c r="G66">
        <v>21.397424316406045</v>
      </c>
      <c r="H66" s="11">
        <f t="shared" si="2"/>
        <v>25.933671899413838</v>
      </c>
    </row>
    <row r="67" spans="1:8">
      <c r="A67">
        <v>2011</v>
      </c>
      <c r="B67">
        <v>6</v>
      </c>
      <c r="C67" s="5">
        <v>29.344232177734376</v>
      </c>
      <c r="D67" s="11">
        <f t="shared" ref="D67:D130" si="3">C67*1.3944-5.033</f>
        <v>35.884597348632816</v>
      </c>
      <c r="E67">
        <v>30.296197509765626</v>
      </c>
      <c r="F67" s="11">
        <f t="shared" ref="F67:F130" si="4">E67*1.0892+2.6027</f>
        <v>35.601318327636719</v>
      </c>
      <c r="G67">
        <v>30.349237060547011</v>
      </c>
      <c r="H67" s="11">
        <f t="shared" ref="H67:H130" si="5">G67*1.098+2.4393</f>
        <v>35.762762292480623</v>
      </c>
    </row>
    <row r="68" spans="1:8">
      <c r="A68">
        <v>2011</v>
      </c>
      <c r="B68">
        <v>7</v>
      </c>
      <c r="C68" s="5">
        <v>30.554437255859376</v>
      </c>
      <c r="D68" s="11">
        <f t="shared" si="3"/>
        <v>37.572107309570313</v>
      </c>
      <c r="E68">
        <v>33.110925292968751</v>
      </c>
      <c r="F68" s="11">
        <f t="shared" si="4"/>
        <v>38.667119829101559</v>
      </c>
      <c r="G68">
        <v>33.133447265625023</v>
      </c>
      <c r="H68" s="11">
        <f t="shared" si="5"/>
        <v>38.819825097656278</v>
      </c>
    </row>
    <row r="69" spans="1:8">
      <c r="A69">
        <v>2011</v>
      </c>
      <c r="B69">
        <v>8</v>
      </c>
      <c r="C69" s="5">
        <v>27.889031982421876</v>
      </c>
      <c r="D69" s="11">
        <f t="shared" si="3"/>
        <v>33.855466196289065</v>
      </c>
      <c r="E69">
        <v>29.788812255859376</v>
      </c>
      <c r="F69" s="11">
        <f t="shared" si="4"/>
        <v>35.048674309082031</v>
      </c>
      <c r="G69">
        <v>29.557458496094</v>
      </c>
      <c r="H69" s="11">
        <f t="shared" si="5"/>
        <v>34.893389428711217</v>
      </c>
    </row>
    <row r="70" spans="1:8">
      <c r="A70">
        <v>2011</v>
      </c>
      <c r="B70">
        <v>9</v>
      </c>
      <c r="C70" s="5">
        <v>23.089715576171876</v>
      </c>
      <c r="D70" s="11">
        <f t="shared" si="3"/>
        <v>27.163299399414065</v>
      </c>
      <c r="E70">
        <v>19.269433593750001</v>
      </c>
      <c r="F70" s="11">
        <f t="shared" si="4"/>
        <v>23.590967070312498</v>
      </c>
      <c r="G70">
        <v>19.394097900391046</v>
      </c>
      <c r="H70" s="11">
        <f t="shared" si="5"/>
        <v>23.734019494629369</v>
      </c>
    </row>
    <row r="71" spans="1:8">
      <c r="A71">
        <v>2011</v>
      </c>
      <c r="B71">
        <v>10</v>
      </c>
      <c r="C71" s="5">
        <v>12.4099365234375</v>
      </c>
      <c r="D71" s="11">
        <f t="shared" si="3"/>
        <v>12.271415488281249</v>
      </c>
      <c r="E71">
        <v>11.762322998046875</v>
      </c>
      <c r="F71" s="11">
        <f t="shared" si="4"/>
        <v>15.414222209472655</v>
      </c>
      <c r="G71">
        <v>11.813806152344</v>
      </c>
      <c r="H71" s="11">
        <f t="shared" si="5"/>
        <v>15.410859155273712</v>
      </c>
    </row>
    <row r="72" spans="1:8">
      <c r="A72">
        <v>2011</v>
      </c>
      <c r="B72">
        <v>11</v>
      </c>
      <c r="C72" s="5">
        <v>6.5398498535156246</v>
      </c>
      <c r="D72" s="11">
        <f t="shared" si="3"/>
        <v>4.0861666357421873</v>
      </c>
      <c r="E72">
        <v>1.5817199707031251</v>
      </c>
      <c r="F72" s="11">
        <f t="shared" si="4"/>
        <v>4.3255093920898435</v>
      </c>
      <c r="G72">
        <v>1.8618408203130343</v>
      </c>
      <c r="H72" s="11">
        <f t="shared" si="5"/>
        <v>4.4836012207037115</v>
      </c>
    </row>
    <row r="73" spans="1:8">
      <c r="A73">
        <v>2011</v>
      </c>
      <c r="B73">
        <v>12</v>
      </c>
      <c r="C73" s="5">
        <v>2.1462646484375001</v>
      </c>
      <c r="D73" s="11">
        <f t="shared" si="3"/>
        <v>-2.0402485742187499</v>
      </c>
      <c r="E73">
        <v>-6.2367004394531254</v>
      </c>
      <c r="F73" s="11">
        <f t="shared" si="4"/>
        <v>-4.1903141186523438</v>
      </c>
      <c r="G73">
        <v>-6.0231689453119657</v>
      </c>
      <c r="H73" s="11">
        <f t="shared" si="5"/>
        <v>-4.1741395019525385</v>
      </c>
    </row>
    <row r="74" spans="1:8">
      <c r="A74">
        <v>2012</v>
      </c>
      <c r="B74">
        <v>1</v>
      </c>
      <c r="C74" s="5">
        <v>2.4245544433593751</v>
      </c>
      <c r="D74" s="11">
        <f t="shared" si="3"/>
        <v>-1.6522012841796876</v>
      </c>
      <c r="E74">
        <v>-7.5974182128906254</v>
      </c>
      <c r="F74" s="11">
        <f t="shared" si="4"/>
        <v>-5.6724079174804682</v>
      </c>
      <c r="G74">
        <v>-7.9317993164059999</v>
      </c>
      <c r="H74" s="11">
        <f t="shared" si="5"/>
        <v>-6.2698156494137898</v>
      </c>
    </row>
    <row r="75" spans="1:8">
      <c r="A75">
        <v>2012</v>
      </c>
      <c r="B75">
        <v>2</v>
      </c>
      <c r="C75" s="5">
        <v>4.7198425292968746</v>
      </c>
      <c r="D75" s="11">
        <f t="shared" si="3"/>
        <v>1.5483484228515616</v>
      </c>
      <c r="E75">
        <v>-7.0207580566406254</v>
      </c>
      <c r="F75" s="11">
        <f t="shared" si="4"/>
        <v>-5.0443096752929684</v>
      </c>
      <c r="G75">
        <v>-7.1147521972660002</v>
      </c>
      <c r="H75" s="11">
        <f t="shared" si="5"/>
        <v>-5.3726979125980687</v>
      </c>
    </row>
    <row r="76" spans="1:8">
      <c r="A76">
        <v>2012</v>
      </c>
      <c r="B76">
        <v>3</v>
      </c>
      <c r="C76" s="5">
        <v>11.327203369140625</v>
      </c>
      <c r="D76" s="11">
        <f t="shared" si="3"/>
        <v>10.761652377929689</v>
      </c>
      <c r="E76">
        <v>3.9943481445312501</v>
      </c>
      <c r="F76" s="11">
        <f t="shared" si="4"/>
        <v>6.9533439990234367</v>
      </c>
      <c r="G76">
        <v>4.1218811035160456</v>
      </c>
      <c r="H76" s="11">
        <f t="shared" si="5"/>
        <v>6.9651254516606187</v>
      </c>
    </row>
    <row r="77" spans="1:8">
      <c r="A77">
        <v>2012</v>
      </c>
      <c r="B77">
        <v>4</v>
      </c>
      <c r="C77" s="5">
        <v>17.473352050781251</v>
      </c>
      <c r="D77" s="11">
        <f t="shared" si="3"/>
        <v>19.331842099609378</v>
      </c>
      <c r="E77">
        <v>16.830651855468751</v>
      </c>
      <c r="F77" s="11">
        <f t="shared" si="4"/>
        <v>20.934646000976564</v>
      </c>
      <c r="G77">
        <v>16.782037353516046</v>
      </c>
      <c r="H77" s="11">
        <f t="shared" si="5"/>
        <v>20.86597701416062</v>
      </c>
    </row>
    <row r="78" spans="1:8">
      <c r="A78">
        <v>2012</v>
      </c>
      <c r="B78">
        <v>5</v>
      </c>
      <c r="C78" s="5">
        <v>22.938653564453126</v>
      </c>
      <c r="D78" s="11">
        <f t="shared" si="3"/>
        <v>26.952658530273439</v>
      </c>
      <c r="E78">
        <v>24.310357666015626</v>
      </c>
      <c r="F78" s="11">
        <f t="shared" si="4"/>
        <v>29.081541569824218</v>
      </c>
      <c r="G78">
        <v>24.415582275391046</v>
      </c>
      <c r="H78" s="11">
        <f t="shared" si="5"/>
        <v>29.24760933837937</v>
      </c>
    </row>
    <row r="79" spans="1:8">
      <c r="A79">
        <v>2012</v>
      </c>
      <c r="B79">
        <v>6</v>
      </c>
      <c r="C79" s="5">
        <v>31.060845947265626</v>
      </c>
      <c r="D79" s="11">
        <f t="shared" si="3"/>
        <v>38.278243588867191</v>
      </c>
      <c r="E79">
        <v>31.287286376953126</v>
      </c>
      <c r="F79" s="11">
        <f t="shared" si="4"/>
        <v>36.680812321777346</v>
      </c>
      <c r="G79">
        <v>31.148400878906045</v>
      </c>
      <c r="H79" s="11">
        <f t="shared" si="5"/>
        <v>36.640244165038844</v>
      </c>
    </row>
    <row r="80" spans="1:8">
      <c r="A80">
        <v>2012</v>
      </c>
      <c r="B80">
        <v>7</v>
      </c>
      <c r="C80" s="5">
        <v>32.166436767578126</v>
      </c>
      <c r="D80" s="11">
        <f t="shared" si="3"/>
        <v>39.819879428710941</v>
      </c>
      <c r="E80">
        <v>33.201135253906251</v>
      </c>
      <c r="F80" s="11">
        <f t="shared" si="4"/>
        <v>38.765376518554689</v>
      </c>
      <c r="G80">
        <v>33.112359619141046</v>
      </c>
      <c r="H80" s="11">
        <f t="shared" si="5"/>
        <v>38.796670861816871</v>
      </c>
    </row>
    <row r="81" spans="1:8">
      <c r="A81">
        <v>2012</v>
      </c>
      <c r="B81">
        <v>8</v>
      </c>
      <c r="C81" s="5">
        <v>27.536370849609376</v>
      </c>
      <c r="D81" s="11">
        <f t="shared" si="3"/>
        <v>33.363715512695315</v>
      </c>
      <c r="E81">
        <v>29.027124023437501</v>
      </c>
      <c r="F81" s="11">
        <f t="shared" si="4"/>
        <v>34.219043486328125</v>
      </c>
      <c r="G81">
        <v>28.870233154297011</v>
      </c>
      <c r="H81" s="11">
        <f t="shared" si="5"/>
        <v>34.138816003418121</v>
      </c>
    </row>
    <row r="82" spans="1:8">
      <c r="A82">
        <v>2012</v>
      </c>
      <c r="B82">
        <v>9</v>
      </c>
      <c r="C82" s="5">
        <v>22.915155029296876</v>
      </c>
      <c r="D82" s="11">
        <f t="shared" si="3"/>
        <v>26.919892172851565</v>
      </c>
      <c r="E82">
        <v>21.339532470703126</v>
      </c>
      <c r="F82" s="11">
        <f t="shared" si="4"/>
        <v>25.845718767089842</v>
      </c>
      <c r="G82">
        <v>21.419549560547011</v>
      </c>
      <c r="H82" s="11">
        <f t="shared" si="5"/>
        <v>25.957965417480619</v>
      </c>
    </row>
    <row r="83" spans="1:8">
      <c r="A83">
        <v>2012</v>
      </c>
      <c r="B83">
        <v>10</v>
      </c>
      <c r="C83" s="5">
        <v>13.34078369140625</v>
      </c>
      <c r="D83" s="11">
        <f t="shared" si="3"/>
        <v>13.569388779296876</v>
      </c>
      <c r="E83">
        <v>11.261041259765625</v>
      </c>
      <c r="F83" s="11">
        <f t="shared" si="4"/>
        <v>14.868226140136718</v>
      </c>
      <c r="G83">
        <v>11.326959228516046</v>
      </c>
      <c r="H83" s="11">
        <f t="shared" si="5"/>
        <v>14.876301232910619</v>
      </c>
    </row>
    <row r="84" spans="1:8">
      <c r="A84">
        <v>2012</v>
      </c>
      <c r="B84">
        <v>11</v>
      </c>
      <c r="C84" s="5">
        <v>5.8919006347656246</v>
      </c>
      <c r="D84" s="11">
        <f t="shared" si="3"/>
        <v>3.1826662451171872</v>
      </c>
      <c r="E84">
        <v>-1.1626647949218749</v>
      </c>
      <c r="F84" s="11">
        <f t="shared" si="4"/>
        <v>1.3363255053710938</v>
      </c>
      <c r="G84">
        <v>-0.90912475585895436</v>
      </c>
      <c r="H84" s="11">
        <f t="shared" si="5"/>
        <v>1.4410810180668678</v>
      </c>
    </row>
    <row r="85" spans="1:8">
      <c r="A85">
        <v>2012</v>
      </c>
      <c r="B85">
        <v>12</v>
      </c>
      <c r="C85" s="5">
        <v>-0.31802978515625002</v>
      </c>
      <c r="D85" s="11">
        <f t="shared" si="3"/>
        <v>-5.4764607324218755</v>
      </c>
      <c r="E85">
        <v>-4.2877868652343754</v>
      </c>
      <c r="F85" s="11">
        <f t="shared" si="4"/>
        <v>-2.0675574536132815</v>
      </c>
      <c r="G85">
        <v>-3.9111694335939546</v>
      </c>
      <c r="H85" s="11">
        <f t="shared" si="5"/>
        <v>-1.8551640380861625</v>
      </c>
    </row>
    <row r="86" spans="1:8">
      <c r="A86">
        <v>2013</v>
      </c>
      <c r="B86">
        <v>1</v>
      </c>
      <c r="C86" s="5">
        <v>1.2931152343750001</v>
      </c>
      <c r="D86" s="11">
        <f t="shared" si="3"/>
        <v>-3.2298801171875002</v>
      </c>
      <c r="E86">
        <v>-7.3931945800781254</v>
      </c>
      <c r="F86" s="11">
        <f t="shared" si="4"/>
        <v>-5.4499675366210933</v>
      </c>
      <c r="G86">
        <v>-7.3925537109369657</v>
      </c>
      <c r="H86" s="11">
        <f t="shared" si="5"/>
        <v>-5.6777239746087904</v>
      </c>
    </row>
    <row r="87" spans="1:8">
      <c r="A87">
        <v>2013</v>
      </c>
      <c r="B87">
        <v>2</v>
      </c>
      <c r="C87" s="5">
        <v>5.3803344726562496</v>
      </c>
      <c r="D87" s="11">
        <f t="shared" si="3"/>
        <v>2.4693383886718747</v>
      </c>
      <c r="E87">
        <v>0.43279418945312498</v>
      </c>
      <c r="F87" s="11">
        <f t="shared" si="4"/>
        <v>3.0740994311523435</v>
      </c>
      <c r="G87">
        <v>0.76949462890604536</v>
      </c>
      <c r="H87" s="11">
        <f t="shared" si="5"/>
        <v>3.2842051025388379</v>
      </c>
    </row>
    <row r="88" spans="1:8">
      <c r="A88">
        <v>2013</v>
      </c>
      <c r="B88">
        <v>3</v>
      </c>
      <c r="C88" s="5">
        <v>7.9922729492187496</v>
      </c>
      <c r="D88" s="11">
        <f t="shared" si="3"/>
        <v>6.1114254003906252</v>
      </c>
      <c r="E88">
        <v>12.65419921875</v>
      </c>
      <c r="F88" s="11">
        <f t="shared" si="4"/>
        <v>16.385653789062498</v>
      </c>
      <c r="G88">
        <v>12.657189941406045</v>
      </c>
      <c r="H88" s="11">
        <f t="shared" si="5"/>
        <v>16.336894555663839</v>
      </c>
    </row>
    <row r="89" spans="1:8">
      <c r="A89">
        <v>2013</v>
      </c>
      <c r="B89">
        <v>4</v>
      </c>
      <c r="C89" s="5">
        <v>18.815576171875001</v>
      </c>
      <c r="D89" s="11">
        <f t="shared" si="3"/>
        <v>21.203439414062501</v>
      </c>
      <c r="E89">
        <v>17.643823242187501</v>
      </c>
      <c r="F89" s="11">
        <f t="shared" si="4"/>
        <v>21.820352275390626</v>
      </c>
      <c r="G89">
        <v>17.648614501953034</v>
      </c>
      <c r="H89" s="11">
        <f t="shared" si="5"/>
        <v>21.817478723144433</v>
      </c>
    </row>
    <row r="90" spans="1:8">
      <c r="A90">
        <v>2013</v>
      </c>
      <c r="B90">
        <v>5</v>
      </c>
      <c r="C90" s="5">
        <v>23.835412597656251</v>
      </c>
      <c r="D90" s="11">
        <f t="shared" si="3"/>
        <v>28.203099326171881</v>
      </c>
      <c r="E90">
        <v>24.165612792968751</v>
      </c>
      <c r="F90" s="11">
        <f t="shared" si="4"/>
        <v>28.923885454101562</v>
      </c>
      <c r="G90">
        <v>23.837884521484</v>
      </c>
      <c r="H90" s="11">
        <f t="shared" si="5"/>
        <v>28.613297204589433</v>
      </c>
    </row>
    <row r="91" spans="1:8">
      <c r="A91">
        <v>2013</v>
      </c>
      <c r="B91">
        <v>6</v>
      </c>
      <c r="C91" s="5">
        <v>28.032800292968751</v>
      </c>
      <c r="D91" s="11">
        <f t="shared" si="3"/>
        <v>34.055936728515626</v>
      </c>
      <c r="E91">
        <v>30.165521240234376</v>
      </c>
      <c r="F91" s="11">
        <f t="shared" si="4"/>
        <v>35.458985734863283</v>
      </c>
      <c r="G91">
        <v>30.004846191406045</v>
      </c>
      <c r="H91" s="11">
        <f t="shared" si="5"/>
        <v>35.384621118163842</v>
      </c>
    </row>
    <row r="92" spans="1:8">
      <c r="A92">
        <v>2013</v>
      </c>
      <c r="B92">
        <v>7</v>
      </c>
      <c r="C92" s="5">
        <v>31.449975585937501</v>
      </c>
      <c r="D92" s="11">
        <f t="shared" si="3"/>
        <v>38.820845957031253</v>
      </c>
      <c r="E92">
        <v>33.775079345703126</v>
      </c>
      <c r="F92" s="11">
        <f t="shared" si="4"/>
        <v>39.390516423339839</v>
      </c>
      <c r="G92">
        <v>33.762689208984</v>
      </c>
      <c r="H92" s="11">
        <f t="shared" si="5"/>
        <v>39.510732751464438</v>
      </c>
    </row>
    <row r="93" spans="1:8">
      <c r="A93">
        <v>2013</v>
      </c>
      <c r="B93">
        <v>8</v>
      </c>
      <c r="C93" s="5">
        <v>28.052636718750001</v>
      </c>
      <c r="D93" s="11">
        <f t="shared" si="3"/>
        <v>34.083596640625004</v>
      </c>
      <c r="E93">
        <v>27.503167724609376</v>
      </c>
      <c r="F93" s="11">
        <f t="shared" si="4"/>
        <v>32.559150285644535</v>
      </c>
      <c r="G93">
        <v>27.440698242188034</v>
      </c>
      <c r="H93" s="11">
        <f t="shared" si="5"/>
        <v>32.569186669922466</v>
      </c>
    </row>
    <row r="94" spans="1:8">
      <c r="A94">
        <v>2013</v>
      </c>
      <c r="B94">
        <v>9</v>
      </c>
      <c r="C94" s="5">
        <v>21.477258300781251</v>
      </c>
      <c r="D94" s="11">
        <f t="shared" si="3"/>
        <v>24.914888974609376</v>
      </c>
      <c r="E94">
        <v>18.152093505859376</v>
      </c>
      <c r="F94" s="11">
        <f t="shared" si="4"/>
        <v>22.37396024658203</v>
      </c>
      <c r="G94">
        <v>18.171746826172011</v>
      </c>
      <c r="H94" s="11">
        <f t="shared" si="5"/>
        <v>22.391878015136868</v>
      </c>
    </row>
    <row r="95" spans="1:8">
      <c r="A95">
        <v>2013</v>
      </c>
      <c r="B95">
        <v>10</v>
      </c>
      <c r="C95" s="5">
        <v>11.91488037109375</v>
      </c>
      <c r="D95" s="11">
        <f t="shared" si="3"/>
        <v>11.581109189453123</v>
      </c>
      <c r="E95">
        <v>12.34139404296875</v>
      </c>
      <c r="F95" s="11">
        <f t="shared" si="4"/>
        <v>16.04494639160156</v>
      </c>
      <c r="G95">
        <v>12.319665527344</v>
      </c>
      <c r="H95" s="11">
        <f t="shared" si="5"/>
        <v>15.966292749023713</v>
      </c>
    </row>
    <row r="96" spans="1:8">
      <c r="A96">
        <v>2013</v>
      </c>
      <c r="B96">
        <v>11</v>
      </c>
      <c r="C96" s="5">
        <v>6.4967895507812496</v>
      </c>
      <c r="D96" s="11">
        <f t="shared" si="3"/>
        <v>4.0261233496093753</v>
      </c>
      <c r="E96">
        <v>1.0920654296875001</v>
      </c>
      <c r="F96" s="11">
        <f t="shared" si="4"/>
        <v>3.792177666015625</v>
      </c>
      <c r="G96">
        <v>1.2647949218750227</v>
      </c>
      <c r="H96" s="11">
        <f t="shared" si="5"/>
        <v>3.8280448242187748</v>
      </c>
    </row>
    <row r="97" spans="1:8">
      <c r="A97">
        <v>2013</v>
      </c>
      <c r="B97">
        <v>12</v>
      </c>
      <c r="C97" s="5">
        <v>0.51421508789062498</v>
      </c>
      <c r="D97" s="11">
        <f t="shared" si="3"/>
        <v>-4.3159784814453133</v>
      </c>
      <c r="E97">
        <v>-7.6267456054687504</v>
      </c>
      <c r="F97" s="11">
        <f t="shared" si="4"/>
        <v>-5.7043513134765629</v>
      </c>
      <c r="G97">
        <v>-7.4945434570309999</v>
      </c>
      <c r="H97" s="11">
        <f t="shared" si="5"/>
        <v>-5.7897087158200389</v>
      </c>
    </row>
    <row r="98" spans="1:8">
      <c r="A98">
        <v>2014</v>
      </c>
      <c r="B98">
        <v>1</v>
      </c>
      <c r="C98" s="5">
        <v>-1.9093688964843749</v>
      </c>
      <c r="D98" s="11">
        <f t="shared" si="3"/>
        <v>-7.6954239892578133</v>
      </c>
      <c r="E98">
        <v>-7.9704650878906254</v>
      </c>
      <c r="F98" s="11">
        <f t="shared" si="4"/>
        <v>-6.0787305737304678</v>
      </c>
      <c r="G98">
        <v>-8.0417236328119657</v>
      </c>
      <c r="H98" s="11">
        <f t="shared" si="5"/>
        <v>-6.3905125488275392</v>
      </c>
    </row>
    <row r="99" spans="1:8">
      <c r="A99">
        <v>2014</v>
      </c>
      <c r="B99">
        <v>2</v>
      </c>
      <c r="C99" s="5">
        <v>5.0010925292968746</v>
      </c>
      <c r="D99" s="11">
        <f t="shared" si="3"/>
        <v>1.9405234228515624</v>
      </c>
      <c r="E99">
        <v>-1.1774353027343749</v>
      </c>
      <c r="F99" s="11">
        <f t="shared" si="4"/>
        <v>1.3202374682617188</v>
      </c>
      <c r="G99">
        <v>-1.1847290039059999</v>
      </c>
      <c r="H99" s="11">
        <f t="shared" si="5"/>
        <v>1.1384675537112119</v>
      </c>
    </row>
    <row r="100" spans="1:8">
      <c r="A100">
        <v>2014</v>
      </c>
      <c r="B100">
        <v>3</v>
      </c>
      <c r="C100" s="5">
        <v>11.280908203125</v>
      </c>
      <c r="D100" s="11">
        <f t="shared" si="3"/>
        <v>10.6970983984375</v>
      </c>
      <c r="E100">
        <v>7.7324768066406246</v>
      </c>
      <c r="F100" s="11">
        <f t="shared" si="4"/>
        <v>11.024913737792968</v>
      </c>
      <c r="G100">
        <v>7.6512084960940001</v>
      </c>
      <c r="H100" s="11">
        <f t="shared" si="5"/>
        <v>10.840326928711212</v>
      </c>
    </row>
    <row r="101" spans="1:8">
      <c r="A101">
        <v>2014</v>
      </c>
      <c r="B101">
        <v>4</v>
      </c>
      <c r="C101" s="5">
        <v>17.473809814453126</v>
      </c>
      <c r="D101" s="11">
        <f t="shared" si="3"/>
        <v>19.33248040527344</v>
      </c>
      <c r="E101">
        <v>14.379052734375</v>
      </c>
      <c r="F101" s="11">
        <f t="shared" si="4"/>
        <v>18.264364238281249</v>
      </c>
      <c r="G101">
        <v>14.442742919922011</v>
      </c>
      <c r="H101" s="11">
        <f t="shared" si="5"/>
        <v>18.297431726074372</v>
      </c>
    </row>
    <row r="102" spans="1:8">
      <c r="A102">
        <v>2014</v>
      </c>
      <c r="B102">
        <v>5</v>
      </c>
      <c r="C102" s="5">
        <v>25.363732910156251</v>
      </c>
      <c r="D102" s="11">
        <f t="shared" si="3"/>
        <v>30.334189169921878</v>
      </c>
      <c r="E102">
        <v>21.740533447265626</v>
      </c>
      <c r="F102" s="11">
        <f t="shared" si="4"/>
        <v>26.282489030761717</v>
      </c>
      <c r="G102">
        <v>21.675012207031045</v>
      </c>
      <c r="H102" s="11">
        <f t="shared" si="5"/>
        <v>26.23846340332009</v>
      </c>
    </row>
    <row r="103" spans="1:8">
      <c r="A103">
        <v>2014</v>
      </c>
      <c r="B103">
        <v>6</v>
      </c>
      <c r="C103" s="5">
        <v>27.784082031250001</v>
      </c>
      <c r="D103" s="11">
        <f t="shared" si="3"/>
        <v>33.709123984375005</v>
      </c>
      <c r="E103">
        <v>32.295190429687501</v>
      </c>
      <c r="F103" s="11">
        <f t="shared" si="4"/>
        <v>37.778621416015625</v>
      </c>
      <c r="G103">
        <v>31.670007324219</v>
      </c>
      <c r="H103" s="11">
        <f t="shared" si="5"/>
        <v>37.212968041992468</v>
      </c>
    </row>
    <row r="104" spans="1:8">
      <c r="A104">
        <v>2014</v>
      </c>
      <c r="B104">
        <v>7</v>
      </c>
      <c r="C104" s="5">
        <v>30.218713378906251</v>
      </c>
      <c r="D104" s="11">
        <f t="shared" si="3"/>
        <v>37.103973935546875</v>
      </c>
      <c r="E104">
        <v>34.826409912109376</v>
      </c>
      <c r="F104" s="11">
        <f t="shared" si="4"/>
        <v>40.535625676269532</v>
      </c>
      <c r="G104">
        <v>34.571099853516046</v>
      </c>
      <c r="H104" s="11">
        <f t="shared" si="5"/>
        <v>40.398367639160625</v>
      </c>
    </row>
    <row r="105" spans="1:8">
      <c r="A105">
        <v>2014</v>
      </c>
      <c r="B105">
        <v>8</v>
      </c>
      <c r="C105" s="5">
        <v>28.708673095703126</v>
      </c>
      <c r="D105" s="11">
        <f t="shared" si="3"/>
        <v>34.998373764648441</v>
      </c>
      <c r="E105">
        <v>30.039208984375001</v>
      </c>
      <c r="F105" s="11">
        <f t="shared" si="4"/>
        <v>35.321406425781248</v>
      </c>
      <c r="G105">
        <v>29.827508544922011</v>
      </c>
      <c r="H105" s="11">
        <f t="shared" si="5"/>
        <v>35.189904382324372</v>
      </c>
    </row>
    <row r="106" spans="1:8">
      <c r="A106">
        <v>2014</v>
      </c>
      <c r="B106">
        <v>9</v>
      </c>
      <c r="C106" s="5">
        <v>21.146356201171876</v>
      </c>
      <c r="D106" s="11">
        <f t="shared" si="3"/>
        <v>24.453479086914065</v>
      </c>
      <c r="E106">
        <v>19.547113037109376</v>
      </c>
      <c r="F106" s="11">
        <f t="shared" si="4"/>
        <v>23.893415520019531</v>
      </c>
      <c r="G106">
        <v>19.541314697266046</v>
      </c>
      <c r="H106" s="11">
        <f t="shared" si="5"/>
        <v>23.895663537598118</v>
      </c>
    </row>
    <row r="107" spans="1:8">
      <c r="A107">
        <v>2014</v>
      </c>
      <c r="B107">
        <v>10</v>
      </c>
      <c r="C107" s="5">
        <v>12.369073486328125</v>
      </c>
      <c r="D107" s="11">
        <f t="shared" si="3"/>
        <v>12.214436069335935</v>
      </c>
      <c r="E107">
        <v>12.5644775390625</v>
      </c>
      <c r="F107" s="11">
        <f t="shared" si="4"/>
        <v>16.287928935546873</v>
      </c>
      <c r="G107">
        <v>12.569604492188034</v>
      </c>
      <c r="H107" s="11">
        <f t="shared" si="5"/>
        <v>16.240725732422462</v>
      </c>
    </row>
    <row r="108" spans="1:8">
      <c r="A108">
        <v>2014</v>
      </c>
      <c r="B108">
        <v>11</v>
      </c>
      <c r="C108" s="5">
        <v>5.5640502929687496</v>
      </c>
      <c r="D108" s="11">
        <f t="shared" si="3"/>
        <v>2.7255117285156247</v>
      </c>
      <c r="E108">
        <v>0.97228393554687498</v>
      </c>
      <c r="F108" s="11">
        <f t="shared" si="4"/>
        <v>3.6617116625976562</v>
      </c>
      <c r="G108">
        <v>1.0940185546880343</v>
      </c>
      <c r="H108" s="11">
        <f t="shared" si="5"/>
        <v>3.6405323730474617</v>
      </c>
    </row>
    <row r="109" spans="1:8">
      <c r="A109">
        <v>2014</v>
      </c>
      <c r="B109">
        <v>12</v>
      </c>
      <c r="C109" s="5">
        <v>-3.9810241699218749</v>
      </c>
      <c r="D109" s="11">
        <f t="shared" si="3"/>
        <v>-10.584140102539063</v>
      </c>
      <c r="E109">
        <v>-8.1246704101562504</v>
      </c>
      <c r="F109" s="11">
        <f t="shared" si="4"/>
        <v>-6.2466910107421878</v>
      </c>
      <c r="G109">
        <v>-7.6986450195309999</v>
      </c>
      <c r="H109" s="11">
        <f t="shared" si="5"/>
        <v>-6.0138122314450388</v>
      </c>
    </row>
    <row r="110" spans="1:8">
      <c r="A110">
        <v>2015</v>
      </c>
      <c r="B110">
        <v>1</v>
      </c>
      <c r="C110" s="5">
        <v>-2.5319885253906249</v>
      </c>
      <c r="D110" s="11">
        <f t="shared" si="3"/>
        <v>-8.563604799804688</v>
      </c>
      <c r="E110">
        <v>-10.463934326171875</v>
      </c>
      <c r="F110" s="11">
        <f t="shared" si="4"/>
        <v>-8.7946172680664052</v>
      </c>
      <c r="G110">
        <v>-10.125433349608954</v>
      </c>
      <c r="H110" s="11">
        <f t="shared" si="5"/>
        <v>-8.6784258178706342</v>
      </c>
    </row>
    <row r="111" spans="1:8">
      <c r="A111">
        <v>2015</v>
      </c>
      <c r="B111">
        <v>2</v>
      </c>
      <c r="C111" s="5">
        <v>4.1090637207031246</v>
      </c>
      <c r="D111" s="11">
        <f t="shared" si="3"/>
        <v>0.69667845214843727</v>
      </c>
      <c r="E111">
        <v>1.1723876953125001</v>
      </c>
      <c r="F111" s="11">
        <f t="shared" si="4"/>
        <v>3.8796646777343753</v>
      </c>
      <c r="G111">
        <v>1.1282592773440001</v>
      </c>
      <c r="H111" s="11">
        <f t="shared" si="5"/>
        <v>3.6781286865237117</v>
      </c>
    </row>
    <row r="112" spans="1:8">
      <c r="A112">
        <v>2015</v>
      </c>
      <c r="B112">
        <v>3</v>
      </c>
      <c r="C112" s="5">
        <v>11.58468017578125</v>
      </c>
      <c r="D112" s="11">
        <f t="shared" si="3"/>
        <v>11.120678037109375</v>
      </c>
      <c r="E112">
        <v>5.7584777832031246</v>
      </c>
      <c r="F112" s="11">
        <f t="shared" si="4"/>
        <v>8.8748340014648424</v>
      </c>
      <c r="G112">
        <v>5.8735595703130343</v>
      </c>
      <c r="H112" s="11">
        <f t="shared" si="5"/>
        <v>8.8884684082037122</v>
      </c>
    </row>
    <row r="113" spans="1:8">
      <c r="A113">
        <v>2015</v>
      </c>
      <c r="B113">
        <v>4</v>
      </c>
      <c r="C113" s="5">
        <v>21.218072509765626</v>
      </c>
      <c r="D113" s="11">
        <f t="shared" si="3"/>
        <v>24.553480307617189</v>
      </c>
      <c r="E113">
        <v>15.441522216796875</v>
      </c>
      <c r="F113" s="11">
        <f t="shared" si="4"/>
        <v>19.421605998535153</v>
      </c>
      <c r="G113">
        <v>15.525506591797011</v>
      </c>
      <c r="H113" s="11">
        <f t="shared" si="5"/>
        <v>19.486306237793119</v>
      </c>
    </row>
    <row r="114" spans="1:8">
      <c r="A114">
        <v>2015</v>
      </c>
      <c r="B114">
        <v>5</v>
      </c>
      <c r="C114" s="5">
        <v>25.601098632812501</v>
      </c>
      <c r="D114" s="11">
        <f t="shared" si="3"/>
        <v>30.665171933593754</v>
      </c>
      <c r="E114">
        <v>23.738336181640626</v>
      </c>
      <c r="F114" s="11">
        <f t="shared" si="4"/>
        <v>28.458495769042969</v>
      </c>
      <c r="G114">
        <v>23.916528320313034</v>
      </c>
      <c r="H114" s="11">
        <f t="shared" si="5"/>
        <v>28.699648095703711</v>
      </c>
    </row>
    <row r="115" spans="1:8">
      <c r="A115">
        <v>2015</v>
      </c>
      <c r="B115">
        <v>6</v>
      </c>
      <c r="C115" s="5">
        <v>30.151757812500001</v>
      </c>
      <c r="D115" s="11">
        <f t="shared" si="3"/>
        <v>37.010611093750001</v>
      </c>
      <c r="E115">
        <v>29.895135498046876</v>
      </c>
      <c r="F115" s="11">
        <f t="shared" si="4"/>
        <v>35.164481584472654</v>
      </c>
      <c r="G115">
        <v>29.805535888672011</v>
      </c>
      <c r="H115" s="11">
        <f t="shared" si="5"/>
        <v>35.165778405761877</v>
      </c>
    </row>
    <row r="116" spans="1:8">
      <c r="A116">
        <v>2015</v>
      </c>
      <c r="B116">
        <v>7</v>
      </c>
      <c r="C116" s="5">
        <v>31.332360839843751</v>
      </c>
      <c r="D116" s="11">
        <f t="shared" si="3"/>
        <v>38.656843955078131</v>
      </c>
      <c r="E116">
        <v>34.286584472656251</v>
      </c>
      <c r="F116" s="11">
        <f t="shared" si="4"/>
        <v>39.947647807617187</v>
      </c>
      <c r="G116">
        <v>34.447015380859</v>
      </c>
      <c r="H116" s="11">
        <f t="shared" si="5"/>
        <v>40.262122888183185</v>
      </c>
    </row>
    <row r="117" spans="1:8">
      <c r="A117">
        <v>2015</v>
      </c>
      <c r="B117">
        <v>8</v>
      </c>
      <c r="C117" s="5">
        <v>27.702050781250001</v>
      </c>
      <c r="D117" s="11">
        <f t="shared" si="3"/>
        <v>33.594739609375004</v>
      </c>
      <c r="E117">
        <v>31.072106933593751</v>
      </c>
      <c r="F117" s="11">
        <f t="shared" si="4"/>
        <v>36.44643887207031</v>
      </c>
      <c r="G117">
        <v>31.129083251953034</v>
      </c>
      <c r="H117" s="11">
        <f t="shared" si="5"/>
        <v>36.619033410644434</v>
      </c>
    </row>
    <row r="118" spans="1:8">
      <c r="A118">
        <v>2015</v>
      </c>
      <c r="B118">
        <v>9</v>
      </c>
      <c r="C118" s="5">
        <v>22.382592773437501</v>
      </c>
      <c r="D118" s="11">
        <f t="shared" si="3"/>
        <v>26.177287363281252</v>
      </c>
      <c r="E118">
        <v>19.863641357421876</v>
      </c>
      <c r="F118" s="11">
        <f t="shared" si="4"/>
        <v>24.238178166503907</v>
      </c>
      <c r="G118">
        <v>19.872460937500023</v>
      </c>
      <c r="H118" s="11">
        <f t="shared" si="5"/>
        <v>24.259262109375026</v>
      </c>
    </row>
    <row r="119" spans="1:8">
      <c r="A119">
        <v>2015</v>
      </c>
      <c r="B119">
        <v>10</v>
      </c>
      <c r="C119" s="5">
        <v>14.8254638671875</v>
      </c>
      <c r="D119" s="11">
        <f t="shared" si="3"/>
        <v>15.639626816406249</v>
      </c>
      <c r="E119">
        <v>13.481500244140625</v>
      </c>
      <c r="F119" s="11">
        <f t="shared" si="4"/>
        <v>17.286750065917968</v>
      </c>
      <c r="G119">
        <v>13.531854248047011</v>
      </c>
      <c r="H119" s="11">
        <f t="shared" si="5"/>
        <v>17.29727596435562</v>
      </c>
    </row>
    <row r="120" spans="1:8">
      <c r="A120">
        <v>2015</v>
      </c>
      <c r="B120">
        <v>11</v>
      </c>
      <c r="C120" s="5">
        <v>7.1287475585937496</v>
      </c>
      <c r="D120" s="11">
        <f t="shared" si="3"/>
        <v>4.9073255957031252</v>
      </c>
      <c r="E120">
        <v>4.8490844726562496</v>
      </c>
      <c r="F120" s="11">
        <f t="shared" si="4"/>
        <v>7.8843228076171865</v>
      </c>
      <c r="G120">
        <v>5.2511840820310454</v>
      </c>
      <c r="H120" s="11">
        <f t="shared" si="5"/>
        <v>8.2051001220700872</v>
      </c>
    </row>
    <row r="121" spans="1:8">
      <c r="A121">
        <v>2015</v>
      </c>
      <c r="B121">
        <v>12</v>
      </c>
      <c r="C121" s="5">
        <v>0.19091186523437501</v>
      </c>
      <c r="D121" s="11">
        <f t="shared" si="3"/>
        <v>-4.7667924951171878</v>
      </c>
      <c r="E121">
        <v>-6.6479553222656254</v>
      </c>
      <c r="F121" s="11">
        <f t="shared" si="4"/>
        <v>-4.6382529370117194</v>
      </c>
      <c r="G121">
        <v>-6.2940429687499773</v>
      </c>
      <c r="H121" s="11">
        <f t="shared" si="5"/>
        <v>-4.4715591796874765</v>
      </c>
    </row>
    <row r="122" spans="1:8">
      <c r="A122">
        <v>2016</v>
      </c>
      <c r="B122">
        <v>1</v>
      </c>
      <c r="C122" s="5">
        <v>-0.35846557617187502</v>
      </c>
      <c r="D122" s="11">
        <f t="shared" si="3"/>
        <v>-5.5328443994140626</v>
      </c>
      <c r="E122">
        <v>-6.0857299804687504</v>
      </c>
      <c r="F122" s="11">
        <f t="shared" si="4"/>
        <v>-4.0258770947265621</v>
      </c>
      <c r="G122">
        <v>-5.8339904785160002</v>
      </c>
      <c r="H122" s="11">
        <f t="shared" si="5"/>
        <v>-3.9664215454105691</v>
      </c>
    </row>
    <row r="123" spans="1:8">
      <c r="A123">
        <v>2016</v>
      </c>
      <c r="B123">
        <v>2</v>
      </c>
      <c r="C123" s="5">
        <v>5.9357238769531246</v>
      </c>
      <c r="D123" s="11">
        <f t="shared" si="3"/>
        <v>3.243773374023438</v>
      </c>
      <c r="E123">
        <v>-1.7214111328124999</v>
      </c>
      <c r="F123" s="11">
        <f t="shared" si="4"/>
        <v>0.72773899414062515</v>
      </c>
      <c r="G123">
        <v>-1.6370910644529886</v>
      </c>
      <c r="H123" s="11">
        <f t="shared" si="5"/>
        <v>0.64177401123061828</v>
      </c>
    </row>
    <row r="124" spans="1:8">
      <c r="A124">
        <v>2016</v>
      </c>
      <c r="B124">
        <v>3</v>
      </c>
      <c r="C124" s="5">
        <v>12.98360595703125</v>
      </c>
      <c r="D124" s="11">
        <f t="shared" si="3"/>
        <v>13.071340146484374</v>
      </c>
      <c r="E124">
        <v>8.4709411621093746</v>
      </c>
      <c r="F124" s="11">
        <f t="shared" si="4"/>
        <v>11.829249113769531</v>
      </c>
      <c r="G124">
        <v>8.6291442871089998</v>
      </c>
      <c r="H124" s="11">
        <f t="shared" si="5"/>
        <v>11.914100427245682</v>
      </c>
    </row>
    <row r="125" spans="1:8">
      <c r="A125">
        <v>2016</v>
      </c>
      <c r="B125">
        <v>4</v>
      </c>
      <c r="C125" s="5">
        <v>19.571435546875001</v>
      </c>
      <c r="D125" s="11">
        <f t="shared" si="3"/>
        <v>22.257409726562503</v>
      </c>
      <c r="E125">
        <v>18.578363037109376</v>
      </c>
      <c r="F125" s="11">
        <f t="shared" si="4"/>
        <v>22.838253020019529</v>
      </c>
      <c r="G125">
        <v>18.524926757813034</v>
      </c>
      <c r="H125" s="11">
        <f t="shared" si="5"/>
        <v>22.779669580078714</v>
      </c>
    </row>
    <row r="126" spans="1:8">
      <c r="A126">
        <v>2016</v>
      </c>
      <c r="B126">
        <v>5</v>
      </c>
      <c r="C126" s="5">
        <v>25.653924560546876</v>
      </c>
      <c r="D126" s="11">
        <f t="shared" si="3"/>
        <v>30.738832407226568</v>
      </c>
      <c r="E126">
        <v>26.337396240234376</v>
      </c>
      <c r="F126" s="11">
        <f t="shared" si="4"/>
        <v>31.289391984863279</v>
      </c>
      <c r="G126">
        <v>26.130059814453034</v>
      </c>
      <c r="H126" s="11">
        <f t="shared" si="5"/>
        <v>31.130105676269434</v>
      </c>
    </row>
    <row r="127" spans="1:8">
      <c r="A127">
        <v>2016</v>
      </c>
      <c r="B127">
        <v>6</v>
      </c>
      <c r="C127" s="5">
        <v>28.281335449218751</v>
      </c>
      <c r="D127" s="11">
        <f t="shared" si="3"/>
        <v>34.402494150390631</v>
      </c>
      <c r="E127">
        <v>29.247094726562501</v>
      </c>
      <c r="F127" s="11">
        <f t="shared" si="4"/>
        <v>34.458635576171872</v>
      </c>
      <c r="G127">
        <v>29.258599853516046</v>
      </c>
      <c r="H127" s="11">
        <f t="shared" si="5"/>
        <v>34.565242639160623</v>
      </c>
    </row>
    <row r="128" spans="1:8">
      <c r="A128">
        <v>2016</v>
      </c>
      <c r="B128">
        <v>7</v>
      </c>
      <c r="C128" s="5">
        <v>31.710687255859376</v>
      </c>
      <c r="D128" s="11">
        <f t="shared" si="3"/>
        <v>39.184382309570317</v>
      </c>
      <c r="E128">
        <v>32.711083984375001</v>
      </c>
      <c r="F128" s="11">
        <f t="shared" si="4"/>
        <v>38.23161267578125</v>
      </c>
      <c r="G128">
        <v>32.510156250000023</v>
      </c>
      <c r="H128" s="11">
        <f t="shared" si="5"/>
        <v>38.13545156250003</v>
      </c>
    </row>
    <row r="129" spans="1:8">
      <c r="A129">
        <v>2016</v>
      </c>
      <c r="B129">
        <v>8</v>
      </c>
      <c r="C129" s="5">
        <v>28.296197509765626</v>
      </c>
      <c r="D129" s="11">
        <f t="shared" si="3"/>
        <v>34.423217807617192</v>
      </c>
      <c r="E129">
        <v>29.675653076171876</v>
      </c>
      <c r="F129" s="11">
        <f t="shared" si="4"/>
        <v>34.925421330566408</v>
      </c>
      <c r="G129">
        <v>29.431695556641046</v>
      </c>
      <c r="H129" s="11">
        <f t="shared" si="5"/>
        <v>34.755301721191877</v>
      </c>
    </row>
    <row r="130" spans="1:8">
      <c r="A130">
        <v>2016</v>
      </c>
      <c r="B130">
        <v>9</v>
      </c>
      <c r="C130" s="5">
        <v>20.513604736328126</v>
      </c>
      <c r="D130" s="11">
        <f t="shared" si="3"/>
        <v>23.571170444335941</v>
      </c>
      <c r="E130">
        <v>20.927423095703126</v>
      </c>
      <c r="F130" s="11">
        <f t="shared" si="4"/>
        <v>25.396849235839841</v>
      </c>
      <c r="G130">
        <v>20.864770507813034</v>
      </c>
      <c r="H130" s="11">
        <f t="shared" si="5"/>
        <v>25.348818017578711</v>
      </c>
    </row>
    <row r="131" spans="1:8">
      <c r="A131">
        <v>2016</v>
      </c>
      <c r="B131">
        <v>10</v>
      </c>
      <c r="C131" s="5">
        <v>12.800592041015625</v>
      </c>
      <c r="D131" s="11">
        <f t="shared" ref="D131:D194" si="6">C131*1.3944-5.033</f>
        <v>12.816145541992189</v>
      </c>
      <c r="E131">
        <v>9.9217773437499996</v>
      </c>
      <c r="F131" s="11">
        <f t="shared" ref="F131:F194" si="7">E131*1.0892+2.6027</f>
        <v>13.409499882812499</v>
      </c>
      <c r="G131">
        <v>10.036401367188034</v>
      </c>
      <c r="H131" s="11">
        <f t="shared" ref="H131:H194" si="8">G131*1.098+2.4393</f>
        <v>13.459268701172462</v>
      </c>
    </row>
    <row r="132" spans="1:8">
      <c r="A132">
        <v>2016</v>
      </c>
      <c r="B132">
        <v>11</v>
      </c>
      <c r="C132" s="5">
        <v>6.1480651855468746</v>
      </c>
      <c r="D132" s="11">
        <f t="shared" si="6"/>
        <v>3.5398620947265629</v>
      </c>
      <c r="E132">
        <v>-0.67462768554687502</v>
      </c>
      <c r="F132" s="11">
        <f t="shared" si="7"/>
        <v>1.8678955249023437</v>
      </c>
      <c r="G132">
        <v>-0.44608154296895464</v>
      </c>
      <c r="H132" s="11">
        <f t="shared" si="8"/>
        <v>1.9495024658200877</v>
      </c>
    </row>
    <row r="133" spans="1:8">
      <c r="A133">
        <v>2016</v>
      </c>
      <c r="B133">
        <v>12</v>
      </c>
      <c r="C133" s="5">
        <v>-0.53977050781250002</v>
      </c>
      <c r="D133" s="11">
        <f t="shared" si="6"/>
        <v>-5.7856559960937508</v>
      </c>
      <c r="E133">
        <v>-6.8254455566406254</v>
      </c>
      <c r="F133" s="11">
        <f t="shared" si="7"/>
        <v>-4.8315753002929682</v>
      </c>
      <c r="G133">
        <v>-6.4204772949219659</v>
      </c>
      <c r="H133" s="11">
        <f t="shared" si="8"/>
        <v>-4.6103840698243186</v>
      </c>
    </row>
    <row r="134" spans="1:8">
      <c r="A134">
        <v>2017</v>
      </c>
      <c r="B134">
        <v>1</v>
      </c>
      <c r="C134" s="5">
        <v>-1.0237487792968749</v>
      </c>
      <c r="D134" s="11">
        <f t="shared" si="6"/>
        <v>-6.460515297851563</v>
      </c>
      <c r="E134">
        <v>-10.668280029296875</v>
      </c>
      <c r="F134" s="11">
        <f t="shared" si="7"/>
        <v>-9.0171906079101554</v>
      </c>
      <c r="G134">
        <v>-10.258459472656</v>
      </c>
      <c r="H134" s="11">
        <f t="shared" si="8"/>
        <v>-8.8244885009762886</v>
      </c>
    </row>
    <row r="135" spans="1:8">
      <c r="A135">
        <v>2017</v>
      </c>
      <c r="B135">
        <v>2</v>
      </c>
      <c r="C135" s="5">
        <v>4.4785400390624996</v>
      </c>
      <c r="D135" s="11">
        <f t="shared" si="6"/>
        <v>1.2118762304687491</v>
      </c>
      <c r="E135">
        <v>-2.8017639160156249</v>
      </c>
      <c r="F135" s="11">
        <f t="shared" si="7"/>
        <v>-0.44898125732421867</v>
      </c>
      <c r="G135">
        <v>-2.5802062988279886</v>
      </c>
      <c r="H135" s="11">
        <f t="shared" si="8"/>
        <v>-0.39376651611313207</v>
      </c>
    </row>
    <row r="136" spans="1:8">
      <c r="A136">
        <v>2017</v>
      </c>
      <c r="B136">
        <v>3</v>
      </c>
      <c r="C136" s="5">
        <v>9.1063476562499996</v>
      </c>
      <c r="D136" s="11">
        <f t="shared" si="6"/>
        <v>7.6648911718749995</v>
      </c>
      <c r="E136">
        <v>3.5457092285156251</v>
      </c>
      <c r="F136" s="11">
        <f t="shared" si="7"/>
        <v>6.4646864916992186</v>
      </c>
      <c r="G136">
        <v>3.7323242187500227</v>
      </c>
      <c r="H136" s="11">
        <f t="shared" si="8"/>
        <v>6.5373919921875245</v>
      </c>
    </row>
    <row r="137" spans="1:8">
      <c r="A137">
        <v>2017</v>
      </c>
      <c r="B137">
        <v>4</v>
      </c>
      <c r="C137" s="5">
        <v>16.157067871093751</v>
      </c>
      <c r="D137" s="11">
        <f t="shared" si="6"/>
        <v>17.496415439453127</v>
      </c>
      <c r="E137">
        <v>12.72738037109375</v>
      </c>
      <c r="F137" s="11">
        <f t="shared" si="7"/>
        <v>16.46536270019531</v>
      </c>
      <c r="G137">
        <v>12.664697265625023</v>
      </c>
      <c r="H137" s="11">
        <f t="shared" si="8"/>
        <v>16.345137597656276</v>
      </c>
    </row>
    <row r="138" spans="1:8">
      <c r="A138">
        <v>2017</v>
      </c>
      <c r="B138">
        <v>5</v>
      </c>
      <c r="C138" s="5">
        <v>24.988610839843751</v>
      </c>
      <c r="D138" s="11">
        <f t="shared" si="6"/>
        <v>29.811118955078129</v>
      </c>
      <c r="E138">
        <v>23.453088378906251</v>
      </c>
      <c r="F138" s="11">
        <f t="shared" si="7"/>
        <v>28.147803862304688</v>
      </c>
      <c r="G138">
        <v>23.386499023438034</v>
      </c>
      <c r="H138" s="11">
        <f t="shared" si="8"/>
        <v>28.117675927734965</v>
      </c>
    </row>
    <row r="139" spans="1:8">
      <c r="A139">
        <v>2017</v>
      </c>
      <c r="B139">
        <v>6</v>
      </c>
      <c r="C139" s="5">
        <v>31.179010009765626</v>
      </c>
      <c r="D139" s="11">
        <f t="shared" si="6"/>
        <v>38.44301155761719</v>
      </c>
      <c r="E139">
        <v>32.803216552734376</v>
      </c>
      <c r="F139" s="11">
        <f t="shared" si="7"/>
        <v>38.331963469238282</v>
      </c>
      <c r="G139">
        <v>32.690148925781045</v>
      </c>
      <c r="H139" s="11">
        <f t="shared" si="8"/>
        <v>38.333083520507593</v>
      </c>
    </row>
    <row r="140" spans="1:8">
      <c r="A140">
        <v>2017</v>
      </c>
      <c r="B140">
        <v>7</v>
      </c>
      <c r="C140" s="5">
        <v>30.420465087890626</v>
      </c>
      <c r="D140" s="11">
        <f t="shared" si="6"/>
        <v>37.385296518554689</v>
      </c>
      <c r="E140">
        <v>33.651300048828126</v>
      </c>
      <c r="F140" s="11">
        <f t="shared" si="7"/>
        <v>39.255696013183595</v>
      </c>
      <c r="G140">
        <v>33.593347167969</v>
      </c>
      <c r="H140" s="11">
        <f t="shared" si="8"/>
        <v>39.324795190429967</v>
      </c>
    </row>
    <row r="141" spans="1:8">
      <c r="A141">
        <v>2017</v>
      </c>
      <c r="B141">
        <v>8</v>
      </c>
      <c r="C141" s="5">
        <v>28.877496337890626</v>
      </c>
      <c r="D141" s="11">
        <f t="shared" si="6"/>
        <v>35.233780893554687</v>
      </c>
      <c r="E141">
        <v>30.485681152343751</v>
      </c>
      <c r="F141" s="11">
        <f t="shared" si="7"/>
        <v>35.807703911132812</v>
      </c>
      <c r="G141">
        <v>30.300622558594</v>
      </c>
      <c r="H141" s="11">
        <f t="shared" si="8"/>
        <v>35.709383569336218</v>
      </c>
    </row>
    <row r="142" spans="1:8">
      <c r="A142">
        <v>2017</v>
      </c>
      <c r="B142">
        <v>9</v>
      </c>
      <c r="C142" s="5">
        <v>23.028497314453126</v>
      </c>
      <c r="D142" s="11">
        <f t="shared" si="6"/>
        <v>27.07793665527344</v>
      </c>
      <c r="E142">
        <v>19.708123779296876</v>
      </c>
      <c r="F142" s="11">
        <f t="shared" si="7"/>
        <v>24.068788420410154</v>
      </c>
      <c r="G142">
        <v>19.872460937500023</v>
      </c>
      <c r="H142" s="11">
        <f t="shared" si="8"/>
        <v>24.259262109375026</v>
      </c>
    </row>
    <row r="143" spans="1:8">
      <c r="A143">
        <v>2017</v>
      </c>
      <c r="B143">
        <v>10</v>
      </c>
      <c r="C143" s="5">
        <v>12.208642578125</v>
      </c>
      <c r="D143" s="11">
        <f t="shared" si="6"/>
        <v>11.990731210937501</v>
      </c>
      <c r="E143">
        <v>11.462884521484375</v>
      </c>
      <c r="F143" s="11">
        <f t="shared" si="7"/>
        <v>15.08807382080078</v>
      </c>
      <c r="G143">
        <v>11.571710205078034</v>
      </c>
      <c r="H143" s="11">
        <f t="shared" si="8"/>
        <v>15.145037805175681</v>
      </c>
    </row>
    <row r="144" spans="1:8">
      <c r="A144">
        <v>2017</v>
      </c>
      <c r="B144">
        <v>11</v>
      </c>
      <c r="C144" s="5">
        <v>3.9346252441406251</v>
      </c>
      <c r="D144" s="11">
        <f t="shared" si="6"/>
        <v>0.45344144042968715</v>
      </c>
      <c r="E144">
        <v>1.0202575683593751</v>
      </c>
      <c r="F144" s="11">
        <f t="shared" si="7"/>
        <v>3.7139645434570312</v>
      </c>
      <c r="G144">
        <v>1.1290222167970114</v>
      </c>
      <c r="H144" s="11">
        <f t="shared" si="8"/>
        <v>3.6789663940431185</v>
      </c>
    </row>
    <row r="145" spans="1:8">
      <c r="A145">
        <v>2017</v>
      </c>
      <c r="B145">
        <v>12</v>
      </c>
      <c r="C145" s="5">
        <v>-1.4968017578124999</v>
      </c>
      <c r="D145" s="11">
        <f t="shared" si="6"/>
        <v>-7.1201403710937505</v>
      </c>
      <c r="E145">
        <v>-3.4300292968749999</v>
      </c>
      <c r="F145" s="11">
        <f t="shared" si="7"/>
        <v>-1.1332879101562496</v>
      </c>
      <c r="G145">
        <v>-3.1566223144529886</v>
      </c>
      <c r="H145" s="11">
        <f t="shared" si="8"/>
        <v>-1.0266713012693818</v>
      </c>
    </row>
    <row r="146" spans="1:8">
      <c r="A146">
        <v>2018</v>
      </c>
      <c r="B146">
        <v>1</v>
      </c>
      <c r="C146" s="5">
        <v>-4.9623168945312504</v>
      </c>
      <c r="D146" s="11">
        <f t="shared" si="6"/>
        <v>-11.952454677734377</v>
      </c>
      <c r="E146">
        <v>-7.2957824707031254</v>
      </c>
      <c r="F146" s="11">
        <f t="shared" si="7"/>
        <v>-5.3438662670898438</v>
      </c>
      <c r="G146">
        <v>-7.0099853515619657</v>
      </c>
      <c r="H146" s="11">
        <f t="shared" si="8"/>
        <v>-5.2576639160150389</v>
      </c>
    </row>
    <row r="147" spans="1:8">
      <c r="A147">
        <v>2018</v>
      </c>
      <c r="B147">
        <v>2</v>
      </c>
      <c r="C147" s="5">
        <v>1.3827148437500001</v>
      </c>
      <c r="D147" s="11">
        <f t="shared" si="6"/>
        <v>-3.1049424218750001</v>
      </c>
      <c r="E147">
        <v>-5.7068542480468754</v>
      </c>
      <c r="F147" s="11">
        <f t="shared" si="7"/>
        <v>-3.6132056469726561</v>
      </c>
      <c r="G147">
        <v>-5.5789550781249773</v>
      </c>
      <c r="H147" s="11">
        <f t="shared" si="8"/>
        <v>-3.6863926757812258</v>
      </c>
    </row>
    <row r="148" spans="1:8">
      <c r="A148">
        <v>2018</v>
      </c>
      <c r="B148">
        <v>3</v>
      </c>
      <c r="C148" s="5">
        <v>11.6338134765625</v>
      </c>
      <c r="D148" s="11">
        <f t="shared" si="6"/>
        <v>11.189189511718748</v>
      </c>
      <c r="E148">
        <v>6.3636718749999996</v>
      </c>
      <c r="F148" s="11">
        <f t="shared" si="7"/>
        <v>9.5340114062499985</v>
      </c>
      <c r="G148">
        <v>6.4354187011720114</v>
      </c>
      <c r="H148" s="11">
        <f t="shared" si="8"/>
        <v>9.5053897338868687</v>
      </c>
    </row>
    <row r="149" spans="1:8">
      <c r="A149">
        <v>2018</v>
      </c>
      <c r="B149">
        <v>4</v>
      </c>
      <c r="C149" s="5">
        <v>19.648248291015626</v>
      </c>
      <c r="D149" s="11">
        <f t="shared" si="6"/>
        <v>22.364517416992189</v>
      </c>
      <c r="E149">
        <v>16.329125976562501</v>
      </c>
      <c r="F149" s="11">
        <f t="shared" si="7"/>
        <v>20.388384013671875</v>
      </c>
      <c r="G149">
        <v>16.239099121094</v>
      </c>
      <c r="H149" s="11">
        <f t="shared" si="8"/>
        <v>20.269830834961212</v>
      </c>
    </row>
    <row r="150" spans="1:8">
      <c r="A150">
        <v>2018</v>
      </c>
      <c r="B150">
        <v>5</v>
      </c>
      <c r="C150" s="5">
        <v>23.992852783203126</v>
      </c>
      <c r="D150" s="11">
        <f t="shared" si="6"/>
        <v>28.422633920898441</v>
      </c>
      <c r="E150">
        <v>22.273736572265626</v>
      </c>
      <c r="F150" s="11">
        <f t="shared" si="7"/>
        <v>26.863253874511717</v>
      </c>
      <c r="G150">
        <v>22.404779052734</v>
      </c>
      <c r="H150" s="11">
        <f t="shared" si="8"/>
        <v>27.039747399901934</v>
      </c>
    </row>
    <row r="151" spans="1:8">
      <c r="A151">
        <v>2018</v>
      </c>
      <c r="B151">
        <v>6</v>
      </c>
      <c r="C151" s="5">
        <v>29.032525634765626</v>
      </c>
      <c r="D151" s="11">
        <f t="shared" si="6"/>
        <v>35.449953745117192</v>
      </c>
      <c r="E151">
        <v>31.254815673828126</v>
      </c>
      <c r="F151" s="11">
        <f t="shared" si="7"/>
        <v>36.645445231933593</v>
      </c>
      <c r="G151">
        <v>31.384179687500023</v>
      </c>
      <c r="H151" s="11">
        <f t="shared" si="8"/>
        <v>36.899129296875032</v>
      </c>
    </row>
    <row r="152" spans="1:8">
      <c r="A152">
        <v>2018</v>
      </c>
      <c r="B152">
        <v>7</v>
      </c>
      <c r="C152" s="5">
        <v>33.656579589843751</v>
      </c>
      <c r="D152" s="11">
        <f t="shared" si="6"/>
        <v>41.897734580078129</v>
      </c>
      <c r="E152">
        <v>32.684014892578126</v>
      </c>
      <c r="F152" s="11">
        <f t="shared" si="7"/>
        <v>38.20212902099609</v>
      </c>
      <c r="G152">
        <v>32.417901611328034</v>
      </c>
      <c r="H152" s="11">
        <f t="shared" si="8"/>
        <v>38.034155969238185</v>
      </c>
    </row>
    <row r="153" spans="1:8">
      <c r="A153">
        <v>2018</v>
      </c>
      <c r="B153">
        <v>8</v>
      </c>
      <c r="C153" s="5">
        <v>28.498101806640626</v>
      </c>
      <c r="D153" s="11">
        <f t="shared" si="6"/>
        <v>34.704753159179688</v>
      </c>
      <c r="E153">
        <v>30.865167236328126</v>
      </c>
      <c r="F153" s="11">
        <f t="shared" si="7"/>
        <v>36.221040153808595</v>
      </c>
      <c r="G153">
        <v>30.596124267578034</v>
      </c>
      <c r="H153" s="11">
        <f t="shared" si="8"/>
        <v>36.033844445800689</v>
      </c>
    </row>
    <row r="154" spans="1:8">
      <c r="A154">
        <v>2018</v>
      </c>
      <c r="B154">
        <v>9</v>
      </c>
      <c r="C154" s="5">
        <v>22.301538085937501</v>
      </c>
      <c r="D154" s="11">
        <f t="shared" si="6"/>
        <v>26.064264707031253</v>
      </c>
      <c r="E154">
        <v>18.181390380859376</v>
      </c>
      <c r="F154" s="11">
        <f t="shared" si="7"/>
        <v>22.405870402832029</v>
      </c>
      <c r="G154">
        <v>18.018609619141046</v>
      </c>
      <c r="H154" s="11">
        <f t="shared" si="8"/>
        <v>22.223733361816869</v>
      </c>
    </row>
    <row r="155" spans="1:8">
      <c r="A155">
        <v>2018</v>
      </c>
      <c r="B155">
        <v>10</v>
      </c>
      <c r="C155" s="5">
        <v>12.4463134765625</v>
      </c>
      <c r="D155" s="11">
        <f t="shared" si="6"/>
        <v>12.322139511718749</v>
      </c>
      <c r="E155">
        <v>11.956536865234375</v>
      </c>
      <c r="F155" s="11">
        <f t="shared" si="7"/>
        <v>15.625759953613281</v>
      </c>
      <c r="G155">
        <v>11.895349121094</v>
      </c>
      <c r="H155" s="11">
        <f t="shared" si="8"/>
        <v>15.500393334961213</v>
      </c>
    </row>
    <row r="156" spans="1:8">
      <c r="A156">
        <v>2018</v>
      </c>
      <c r="B156">
        <v>11</v>
      </c>
      <c r="C156" s="5">
        <v>5.4681640624999996</v>
      </c>
      <c r="D156" s="11">
        <f t="shared" si="6"/>
        <v>2.5918079687499995</v>
      </c>
      <c r="E156">
        <v>-2.2208618164062499</v>
      </c>
      <c r="F156" s="11">
        <f t="shared" si="7"/>
        <v>0.18373730957031276</v>
      </c>
      <c r="G156">
        <v>-2.0026916503910002</v>
      </c>
      <c r="H156" s="11">
        <f t="shared" si="8"/>
        <v>0.24034456787068148</v>
      </c>
    </row>
    <row r="157" spans="1:8">
      <c r="A157">
        <v>2018</v>
      </c>
      <c r="B157">
        <v>12</v>
      </c>
      <c r="C157" s="5">
        <v>-0.62100830078125002</v>
      </c>
      <c r="D157" s="11">
        <f t="shared" si="6"/>
        <v>-5.8989339746093759</v>
      </c>
      <c r="E157">
        <v>-7.0964416503906254</v>
      </c>
      <c r="F157" s="11">
        <f t="shared" si="7"/>
        <v>-5.1267442456054688</v>
      </c>
      <c r="G157">
        <v>-6.8371948242189546</v>
      </c>
      <c r="H157" s="11">
        <f t="shared" si="8"/>
        <v>-5.0679399169924135</v>
      </c>
    </row>
    <row r="158" spans="1:8">
      <c r="A158">
        <v>2019</v>
      </c>
      <c r="B158">
        <v>1</v>
      </c>
      <c r="C158" s="5">
        <v>-0.75256958007812502</v>
      </c>
      <c r="D158" s="11">
        <f t="shared" si="6"/>
        <v>-6.0823830224609381</v>
      </c>
      <c r="E158">
        <v>-5.1424011230468754</v>
      </c>
      <c r="F158" s="11">
        <f t="shared" si="7"/>
        <v>-2.998403303222656</v>
      </c>
      <c r="G158">
        <v>-4.8100646972660002</v>
      </c>
      <c r="H158" s="11">
        <f t="shared" si="8"/>
        <v>-2.8421510375980685</v>
      </c>
    </row>
    <row r="159" spans="1:8">
      <c r="A159">
        <v>2019</v>
      </c>
      <c r="B159">
        <v>2</v>
      </c>
      <c r="C159" s="5">
        <v>1.6854492187500001</v>
      </c>
      <c r="D159" s="11">
        <f t="shared" si="6"/>
        <v>-2.682809609375</v>
      </c>
      <c r="E159">
        <v>-0.81574096679687502</v>
      </c>
      <c r="F159" s="11">
        <f t="shared" si="7"/>
        <v>1.7141949389648437</v>
      </c>
      <c r="G159">
        <v>-0.73187866210895436</v>
      </c>
      <c r="H159" s="11">
        <f t="shared" si="8"/>
        <v>1.6356972290043679</v>
      </c>
    </row>
    <row r="160" spans="1:8">
      <c r="A160">
        <v>2019</v>
      </c>
      <c r="B160">
        <v>3</v>
      </c>
      <c r="C160" s="5">
        <v>10.865625</v>
      </c>
      <c r="D160" s="11">
        <f t="shared" si="6"/>
        <v>10.1180275</v>
      </c>
      <c r="E160">
        <v>7.7246032714843746</v>
      </c>
      <c r="F160" s="11">
        <f t="shared" si="7"/>
        <v>11.01633788330078</v>
      </c>
      <c r="G160">
        <v>8.1480651855470114</v>
      </c>
      <c r="H160" s="11">
        <f t="shared" si="8"/>
        <v>11.385875573730619</v>
      </c>
    </row>
    <row r="161" spans="1:8">
      <c r="A161">
        <v>2019</v>
      </c>
      <c r="B161">
        <v>4</v>
      </c>
      <c r="C161" s="5">
        <v>20.309777832031251</v>
      </c>
      <c r="D161" s="11">
        <f t="shared" si="6"/>
        <v>23.286954208984376</v>
      </c>
      <c r="E161">
        <v>15.867913818359375</v>
      </c>
      <c r="F161" s="11">
        <f t="shared" si="7"/>
        <v>19.886031730957029</v>
      </c>
      <c r="G161">
        <v>15.905114746094</v>
      </c>
      <c r="H161" s="11">
        <f t="shared" si="8"/>
        <v>19.903115991211212</v>
      </c>
    </row>
    <row r="162" spans="1:8">
      <c r="A162">
        <v>2019</v>
      </c>
      <c r="B162">
        <v>5</v>
      </c>
      <c r="C162" s="5">
        <v>22.743035888671876</v>
      </c>
      <c r="D162" s="11">
        <f t="shared" si="6"/>
        <v>26.679889243164066</v>
      </c>
      <c r="E162">
        <v>20.643792724609376</v>
      </c>
      <c r="F162" s="11">
        <f t="shared" si="7"/>
        <v>25.087919035644532</v>
      </c>
      <c r="G162">
        <v>20.801599121094</v>
      </c>
      <c r="H162" s="11">
        <f t="shared" si="8"/>
        <v>25.279455834961212</v>
      </c>
    </row>
    <row r="163" spans="1:8">
      <c r="A163">
        <v>2019</v>
      </c>
      <c r="B163">
        <v>6</v>
      </c>
      <c r="C163" s="5">
        <v>28.503167724609376</v>
      </c>
      <c r="D163" s="11">
        <f t="shared" si="6"/>
        <v>34.711817075195313</v>
      </c>
      <c r="E163">
        <v>29.201898193359376</v>
      </c>
      <c r="F163" s="11">
        <f t="shared" si="7"/>
        <v>34.409407512207032</v>
      </c>
      <c r="G163">
        <v>29.438134765625023</v>
      </c>
      <c r="H163" s="11">
        <f t="shared" si="8"/>
        <v>34.762371972656283</v>
      </c>
    </row>
    <row r="164" spans="1:8">
      <c r="A164">
        <v>2019</v>
      </c>
      <c r="B164">
        <v>7</v>
      </c>
      <c r="C164" s="5">
        <v>31.489129638671876</v>
      </c>
      <c r="D164" s="11">
        <f t="shared" si="6"/>
        <v>38.875442368164066</v>
      </c>
      <c r="E164">
        <v>33.587579345703126</v>
      </c>
      <c r="F164" s="11">
        <f t="shared" si="7"/>
        <v>39.186291423339846</v>
      </c>
      <c r="G164">
        <v>33.671044921875023</v>
      </c>
      <c r="H164" s="11">
        <f t="shared" si="8"/>
        <v>39.410107324218778</v>
      </c>
    </row>
    <row r="165" spans="1:8">
      <c r="A165">
        <v>2019</v>
      </c>
      <c r="B165">
        <v>8</v>
      </c>
      <c r="C165" s="5">
        <v>28.793878173828126</v>
      </c>
      <c r="D165" s="11">
        <f t="shared" si="6"/>
        <v>35.117183725585939</v>
      </c>
      <c r="E165">
        <v>30.298669433593751</v>
      </c>
      <c r="F165" s="11">
        <f t="shared" si="7"/>
        <v>35.604010747070312</v>
      </c>
      <c r="G165">
        <v>30.628900146484</v>
      </c>
      <c r="H165" s="11">
        <f t="shared" si="8"/>
        <v>36.069832360839435</v>
      </c>
    </row>
    <row r="166" spans="1:8">
      <c r="A166">
        <v>2019</v>
      </c>
      <c r="B166">
        <v>9</v>
      </c>
      <c r="C166" s="5">
        <v>21.003198242187501</v>
      </c>
      <c r="D166" s="11">
        <f t="shared" si="6"/>
        <v>24.253859628906252</v>
      </c>
      <c r="E166">
        <v>21.069329833984376</v>
      </c>
      <c r="F166" s="11">
        <f t="shared" si="7"/>
        <v>25.55141405517578</v>
      </c>
      <c r="G166">
        <v>21.117608642578034</v>
      </c>
      <c r="H166" s="11">
        <f t="shared" si="8"/>
        <v>25.626434289550684</v>
      </c>
    </row>
    <row r="167" spans="1:8">
      <c r="A167">
        <v>2019</v>
      </c>
      <c r="B167">
        <v>10</v>
      </c>
      <c r="C167" s="5">
        <v>14.358453369140625</v>
      </c>
      <c r="D167" s="11">
        <f t="shared" si="6"/>
        <v>14.988427377929685</v>
      </c>
      <c r="E167">
        <v>9.2852722167968746</v>
      </c>
      <c r="F167" s="11">
        <f t="shared" si="7"/>
        <v>12.716218498535156</v>
      </c>
      <c r="G167">
        <v>9.5732666015630343</v>
      </c>
      <c r="H167" s="11">
        <f t="shared" si="8"/>
        <v>12.950746728516211</v>
      </c>
    </row>
    <row r="168" spans="1:8">
      <c r="A168">
        <v>2019</v>
      </c>
      <c r="B168">
        <v>11</v>
      </c>
      <c r="C168" s="5">
        <v>5.4849182128906246</v>
      </c>
      <c r="D168" s="11">
        <f t="shared" si="6"/>
        <v>2.6151699560546868</v>
      </c>
      <c r="E168">
        <v>2.0912719726562501</v>
      </c>
      <c r="F168" s="11">
        <f t="shared" si="7"/>
        <v>4.8805134326171871</v>
      </c>
      <c r="G168">
        <v>2.1628051757810454</v>
      </c>
      <c r="H168" s="11">
        <f t="shared" si="8"/>
        <v>4.8140600830075879</v>
      </c>
    </row>
    <row r="169" spans="1:8">
      <c r="A169">
        <v>2019</v>
      </c>
      <c r="B169">
        <v>12</v>
      </c>
      <c r="C169" s="5">
        <v>-1.1930603027343749</v>
      </c>
      <c r="D169" s="11">
        <f t="shared" si="6"/>
        <v>-6.6966032861328131</v>
      </c>
      <c r="E169">
        <v>-2.5242065429687499</v>
      </c>
      <c r="F169" s="11">
        <f t="shared" si="7"/>
        <v>-0.14666576660156228</v>
      </c>
      <c r="G169">
        <v>-2.3608459472660002</v>
      </c>
      <c r="H169" s="11">
        <f t="shared" si="8"/>
        <v>-0.15290885009806843</v>
      </c>
    </row>
    <row r="170" spans="1:8">
      <c r="A170">
        <v>2020</v>
      </c>
      <c r="B170">
        <v>1</v>
      </c>
      <c r="C170" s="5">
        <v>-4.0633605957031254</v>
      </c>
      <c r="D170" s="11">
        <f t="shared" si="6"/>
        <v>-10.698950014648439</v>
      </c>
      <c r="E170">
        <v>-5.6806701660156254</v>
      </c>
      <c r="F170" s="11">
        <f t="shared" si="7"/>
        <v>-3.5846859448242188</v>
      </c>
      <c r="G170">
        <v>-5.4342712402339544</v>
      </c>
      <c r="H170" s="11">
        <f t="shared" si="8"/>
        <v>-3.5275298217768829</v>
      </c>
    </row>
    <row r="171" spans="1:8">
      <c r="A171">
        <v>2020</v>
      </c>
      <c r="B171">
        <v>2</v>
      </c>
      <c r="C171" s="5">
        <v>2.4941345214843751</v>
      </c>
      <c r="D171" s="11">
        <f t="shared" si="6"/>
        <v>-1.5551788232421875</v>
      </c>
      <c r="E171">
        <v>-1.5131286621093749</v>
      </c>
      <c r="F171" s="11">
        <f t="shared" si="7"/>
        <v>0.95460026123046893</v>
      </c>
      <c r="G171">
        <v>-1.3671936035160002</v>
      </c>
      <c r="H171" s="11">
        <f t="shared" si="8"/>
        <v>0.93812142333943149</v>
      </c>
    </row>
    <row r="172" spans="1:8">
      <c r="A172">
        <v>2020</v>
      </c>
      <c r="B172">
        <v>3</v>
      </c>
      <c r="C172" s="5">
        <v>7.0169921874999996</v>
      </c>
      <c r="D172" s="11">
        <f t="shared" si="6"/>
        <v>4.7514939062500003</v>
      </c>
      <c r="E172">
        <v>8.1132141113281246</v>
      </c>
      <c r="F172" s="11">
        <f t="shared" si="7"/>
        <v>11.439612810058593</v>
      </c>
      <c r="G172">
        <v>8.1980529785160456</v>
      </c>
      <c r="H172" s="11">
        <f t="shared" si="8"/>
        <v>11.440762170410618</v>
      </c>
    </row>
    <row r="173" spans="1:8">
      <c r="A173">
        <v>2020</v>
      </c>
      <c r="B173">
        <v>4</v>
      </c>
      <c r="C173" s="5">
        <v>18.372399902343751</v>
      </c>
      <c r="D173" s="11">
        <f t="shared" si="6"/>
        <v>20.585474423828128</v>
      </c>
      <c r="E173">
        <v>14.080072021484375</v>
      </c>
      <c r="F173" s="11">
        <f t="shared" si="7"/>
        <v>17.93871444580078</v>
      </c>
      <c r="G173">
        <v>14.258691406250023</v>
      </c>
      <c r="H173" s="11">
        <f t="shared" si="8"/>
        <v>18.095343164062527</v>
      </c>
    </row>
    <row r="174" spans="1:8">
      <c r="A174">
        <v>2020</v>
      </c>
      <c r="B174">
        <v>5</v>
      </c>
      <c r="C174" s="5">
        <v>23.152764892578126</v>
      </c>
      <c r="D174" s="11">
        <f t="shared" si="6"/>
        <v>27.251215366210943</v>
      </c>
      <c r="E174">
        <v>23.534326171875001</v>
      </c>
      <c r="F174" s="11">
        <f t="shared" si="7"/>
        <v>28.236288066406249</v>
      </c>
      <c r="G174">
        <v>23.564965820313034</v>
      </c>
      <c r="H174" s="11">
        <f t="shared" si="8"/>
        <v>28.313632470703713</v>
      </c>
    </row>
    <row r="175" spans="1:8">
      <c r="A175">
        <v>2020</v>
      </c>
      <c r="B175">
        <v>6</v>
      </c>
      <c r="C175" s="5">
        <v>30.388146972656251</v>
      </c>
      <c r="D175" s="11">
        <f t="shared" si="6"/>
        <v>37.34023213867188</v>
      </c>
      <c r="E175">
        <v>31.606896972656251</v>
      </c>
      <c r="F175" s="11">
        <f t="shared" si="7"/>
        <v>37.028932182617183</v>
      </c>
      <c r="G175">
        <v>31.341851806641046</v>
      </c>
      <c r="H175" s="11">
        <f t="shared" si="8"/>
        <v>36.852653283691872</v>
      </c>
    </row>
    <row r="176" spans="1:8">
      <c r="A176">
        <v>2020</v>
      </c>
      <c r="B176">
        <v>7</v>
      </c>
      <c r="C176" s="5">
        <v>31.247583007812501</v>
      </c>
      <c r="D176" s="11">
        <f t="shared" si="6"/>
        <v>38.538629746093754</v>
      </c>
      <c r="E176">
        <v>33.447351074218751</v>
      </c>
      <c r="F176" s="11">
        <f t="shared" si="7"/>
        <v>39.033554790039062</v>
      </c>
      <c r="G176">
        <v>33.253381347656045</v>
      </c>
      <c r="H176" s="11">
        <f t="shared" si="8"/>
        <v>38.951512719726345</v>
      </c>
    </row>
    <row r="177" spans="1:8">
      <c r="A177">
        <v>2020</v>
      </c>
      <c r="B177">
        <v>8</v>
      </c>
      <c r="C177" s="5">
        <v>27.317742919921876</v>
      </c>
      <c r="D177" s="11">
        <f t="shared" si="6"/>
        <v>33.058860727539063</v>
      </c>
      <c r="E177">
        <v>31.665002441406251</v>
      </c>
      <c r="F177" s="11">
        <f t="shared" si="7"/>
        <v>37.092220659179688</v>
      </c>
      <c r="G177">
        <v>31.390405273438034</v>
      </c>
      <c r="H177" s="11">
        <f t="shared" si="8"/>
        <v>36.90596499023497</v>
      </c>
    </row>
    <row r="178" spans="1:8">
      <c r="A178">
        <v>2020</v>
      </c>
      <c r="B178">
        <v>9</v>
      </c>
      <c r="C178" s="5">
        <v>21.689538574218751</v>
      </c>
      <c r="D178" s="11">
        <f t="shared" si="6"/>
        <v>25.210892587890626</v>
      </c>
      <c r="E178">
        <v>20.925225830078126</v>
      </c>
      <c r="F178" s="11">
        <f t="shared" si="7"/>
        <v>25.394455974121094</v>
      </c>
      <c r="G178">
        <v>20.781762695313034</v>
      </c>
      <c r="H178" s="11">
        <f t="shared" si="8"/>
        <v>25.257675439453713</v>
      </c>
    </row>
    <row r="179" spans="1:8">
      <c r="A179">
        <v>2020</v>
      </c>
      <c r="B179">
        <v>10</v>
      </c>
      <c r="C179" s="5">
        <v>14.628839111328125</v>
      </c>
      <c r="D179" s="11">
        <f t="shared" si="6"/>
        <v>15.365453256835938</v>
      </c>
      <c r="E179">
        <v>11.64010009765625</v>
      </c>
      <c r="F179" s="11">
        <f t="shared" si="7"/>
        <v>15.281097026367187</v>
      </c>
      <c r="G179">
        <v>11.593743896484</v>
      </c>
      <c r="H179" s="11">
        <f t="shared" si="8"/>
        <v>15.169230798339433</v>
      </c>
    </row>
    <row r="180" spans="1:8">
      <c r="A180">
        <v>2020</v>
      </c>
      <c r="B180">
        <v>11</v>
      </c>
      <c r="C180" s="5">
        <v>8.7658630371093746</v>
      </c>
      <c r="D180" s="11">
        <f t="shared" si="6"/>
        <v>7.1901194189453124</v>
      </c>
      <c r="E180">
        <v>2.1761718750000001</v>
      </c>
      <c r="F180" s="11">
        <f t="shared" si="7"/>
        <v>4.9729864062499995</v>
      </c>
      <c r="G180">
        <v>2.2770019531250227</v>
      </c>
      <c r="H180" s="11">
        <f t="shared" si="8"/>
        <v>4.9394481445312746</v>
      </c>
    </row>
    <row r="181" spans="1:8">
      <c r="A181">
        <v>2020</v>
      </c>
      <c r="B181">
        <v>12</v>
      </c>
      <c r="C181" s="5">
        <v>0.80437622070312498</v>
      </c>
      <c r="D181" s="11">
        <f t="shared" si="6"/>
        <v>-3.9113777978515629</v>
      </c>
      <c r="E181">
        <v>-5.9870361328125004</v>
      </c>
      <c r="F181" s="11">
        <f t="shared" si="7"/>
        <v>-3.9183797558593754</v>
      </c>
      <c r="G181">
        <v>-5.6929382324219659</v>
      </c>
      <c r="H181" s="11">
        <f t="shared" si="8"/>
        <v>-3.8115461791993197</v>
      </c>
    </row>
    <row r="182" spans="1:8">
      <c r="A182">
        <v>2021</v>
      </c>
      <c r="B182">
        <v>1</v>
      </c>
      <c r="C182" s="5">
        <v>-1.1522583007812499</v>
      </c>
      <c r="D182" s="11">
        <f t="shared" si="6"/>
        <v>-6.6397089746093751</v>
      </c>
      <c r="E182">
        <v>-9.8024353027343754</v>
      </c>
      <c r="F182" s="11">
        <f t="shared" si="7"/>
        <v>-8.0741125317382814</v>
      </c>
      <c r="G182">
        <v>-9.1785034179689546</v>
      </c>
      <c r="H182" s="11">
        <f t="shared" si="8"/>
        <v>-7.6386967529299135</v>
      </c>
    </row>
    <row r="183" spans="1:8">
      <c r="A183">
        <v>2021</v>
      </c>
      <c r="B183">
        <v>2</v>
      </c>
      <c r="C183" s="5">
        <v>5.3617797851562496</v>
      </c>
      <c r="D183" s="11">
        <f t="shared" si="6"/>
        <v>2.4434657324218749</v>
      </c>
      <c r="E183">
        <v>-2.9046997070312499</v>
      </c>
      <c r="F183" s="11">
        <f t="shared" si="7"/>
        <v>-0.56109892089843738</v>
      </c>
      <c r="G183">
        <v>-2.6096252441410002</v>
      </c>
      <c r="H183" s="11">
        <f t="shared" si="8"/>
        <v>-0.42606851806681867</v>
      </c>
    </row>
    <row r="184" spans="1:8">
      <c r="A184">
        <v>2021</v>
      </c>
      <c r="B184">
        <v>3</v>
      </c>
      <c r="C184" s="5">
        <v>11.124688720703125</v>
      </c>
      <c r="D184" s="11">
        <f t="shared" si="6"/>
        <v>10.479265952148438</v>
      </c>
      <c r="E184">
        <v>6.9998413085937496</v>
      </c>
      <c r="F184" s="11">
        <f t="shared" si="7"/>
        <v>10.226927153320311</v>
      </c>
      <c r="G184">
        <v>7.2210937500000227</v>
      </c>
      <c r="H184" s="11">
        <f t="shared" si="8"/>
        <v>10.368060937500026</v>
      </c>
    </row>
    <row r="185" spans="1:8">
      <c r="A185">
        <v>2021</v>
      </c>
      <c r="B185">
        <v>4</v>
      </c>
      <c r="C185" s="5">
        <v>21.988763427734376</v>
      </c>
      <c r="D185" s="11">
        <f t="shared" si="6"/>
        <v>25.628131723632816</v>
      </c>
      <c r="E185">
        <v>15.88228759765625</v>
      </c>
      <c r="F185" s="11">
        <f t="shared" si="7"/>
        <v>19.901687651367183</v>
      </c>
      <c r="G185">
        <v>15.903466796875023</v>
      </c>
      <c r="H185" s="11">
        <f t="shared" si="8"/>
        <v>19.901306542968776</v>
      </c>
    </row>
    <row r="186" spans="1:8">
      <c r="A186">
        <v>2021</v>
      </c>
      <c r="B186">
        <v>5</v>
      </c>
      <c r="C186" s="5">
        <v>22.949578857421876</v>
      </c>
      <c r="D186" s="11">
        <f t="shared" si="6"/>
        <v>26.967892758789063</v>
      </c>
      <c r="E186">
        <v>23.932244873046876</v>
      </c>
      <c r="F186" s="11">
        <f t="shared" si="7"/>
        <v>28.669701115722656</v>
      </c>
      <c r="G186">
        <v>24.011163330078034</v>
      </c>
      <c r="H186" s="11">
        <f t="shared" si="8"/>
        <v>28.803557336425683</v>
      </c>
    </row>
    <row r="187" spans="1:8">
      <c r="A187">
        <v>2021</v>
      </c>
      <c r="B187">
        <v>6</v>
      </c>
      <c r="C187" s="5">
        <v>30.367456054687501</v>
      </c>
      <c r="D187" s="11">
        <f t="shared" si="6"/>
        <v>37.311380722656253</v>
      </c>
      <c r="E187">
        <v>29.382836914062501</v>
      </c>
      <c r="F187" s="11">
        <f t="shared" si="7"/>
        <v>34.606485966796875</v>
      </c>
      <c r="G187">
        <v>29.271783447266046</v>
      </c>
      <c r="H187" s="11">
        <f t="shared" si="8"/>
        <v>34.579718225098127</v>
      </c>
    </row>
    <row r="188" spans="1:8">
      <c r="A188">
        <v>2021</v>
      </c>
      <c r="B188">
        <v>7</v>
      </c>
      <c r="C188" s="5">
        <v>30.859216308593751</v>
      </c>
      <c r="D188" s="11">
        <f t="shared" si="6"/>
        <v>37.997091220703126</v>
      </c>
      <c r="E188">
        <v>33.315087890625001</v>
      </c>
      <c r="F188" s="11">
        <f t="shared" si="7"/>
        <v>38.88949373046875</v>
      </c>
      <c r="G188">
        <v>33.206781005859</v>
      </c>
      <c r="H188" s="11">
        <f t="shared" si="8"/>
        <v>38.900345544433186</v>
      </c>
    </row>
    <row r="189" spans="1:8">
      <c r="A189">
        <v>2021</v>
      </c>
      <c r="B189">
        <v>8</v>
      </c>
      <c r="C189" s="5">
        <v>27.825250244140626</v>
      </c>
      <c r="D189" s="11">
        <f t="shared" si="6"/>
        <v>33.766528940429687</v>
      </c>
      <c r="E189">
        <v>30.009454345703126</v>
      </c>
      <c r="F189" s="11">
        <f t="shared" si="7"/>
        <v>35.288997673339843</v>
      </c>
      <c r="G189">
        <v>29.777551269531045</v>
      </c>
      <c r="H189" s="11">
        <f t="shared" si="8"/>
        <v>35.135051293945097</v>
      </c>
    </row>
    <row r="190" spans="1:8">
      <c r="A190">
        <v>2021</v>
      </c>
      <c r="B190">
        <v>9</v>
      </c>
      <c r="C190" s="5">
        <v>21.440667724609376</v>
      </c>
      <c r="D190" s="11">
        <f t="shared" si="6"/>
        <v>24.863867075195316</v>
      </c>
      <c r="E190">
        <v>21.078454589843751</v>
      </c>
      <c r="F190" s="11">
        <f t="shared" si="7"/>
        <v>25.56135273925781</v>
      </c>
      <c r="G190">
        <v>20.813378906250023</v>
      </c>
      <c r="H190" s="11">
        <f t="shared" si="8"/>
        <v>25.292390039062525</v>
      </c>
    </row>
    <row r="191" spans="1:8">
      <c r="A191">
        <v>2021</v>
      </c>
      <c r="B191">
        <v>10</v>
      </c>
      <c r="C191" s="5">
        <v>13.427880859375</v>
      </c>
      <c r="D191" s="11">
        <f t="shared" si="6"/>
        <v>13.690837070312501</v>
      </c>
      <c r="E191">
        <v>11.373834228515625</v>
      </c>
      <c r="F191" s="11">
        <f t="shared" si="7"/>
        <v>14.991080241699219</v>
      </c>
      <c r="G191">
        <v>11.438958740234</v>
      </c>
      <c r="H191" s="11">
        <f t="shared" si="8"/>
        <v>14.999276696776931</v>
      </c>
    </row>
    <row r="192" spans="1:8">
      <c r="A192">
        <v>2021</v>
      </c>
      <c r="B192">
        <v>11</v>
      </c>
      <c r="C192" s="5">
        <v>6.7756286621093746</v>
      </c>
      <c r="D192" s="11">
        <f t="shared" si="6"/>
        <v>4.4149366064453117</v>
      </c>
      <c r="E192">
        <v>0.16094360351562501</v>
      </c>
      <c r="F192" s="11">
        <f t="shared" si="7"/>
        <v>2.7779997729492187</v>
      </c>
      <c r="G192">
        <v>0.43294677734400011</v>
      </c>
      <c r="H192" s="11">
        <f t="shared" si="8"/>
        <v>2.9146755615237119</v>
      </c>
    </row>
    <row r="193" spans="1:8">
      <c r="A193">
        <v>2021</v>
      </c>
      <c r="B193">
        <v>12</v>
      </c>
      <c r="C193" s="5">
        <v>0.92797241210937498</v>
      </c>
      <c r="D193" s="11">
        <f t="shared" si="6"/>
        <v>-3.7390352685546877</v>
      </c>
      <c r="E193">
        <v>-6.2938293457031254</v>
      </c>
      <c r="F193" s="11">
        <f t="shared" si="7"/>
        <v>-4.2525389233398432</v>
      </c>
      <c r="G193">
        <v>-6.1088623046869657</v>
      </c>
      <c r="H193" s="11">
        <f t="shared" si="8"/>
        <v>-4.2682308105462887</v>
      </c>
    </row>
    <row r="194" spans="1:8">
      <c r="A194">
        <v>2022</v>
      </c>
      <c r="B194">
        <v>1</v>
      </c>
      <c r="C194" s="5">
        <v>-0.16458740234374999</v>
      </c>
      <c r="D194" s="11">
        <f t="shared" si="6"/>
        <v>-5.262500673828125</v>
      </c>
      <c r="E194">
        <v>-6.9818481445312504</v>
      </c>
      <c r="F194" s="11">
        <f t="shared" si="7"/>
        <v>-5.0019289990234377</v>
      </c>
      <c r="G194">
        <v>-6.7508605957029886</v>
      </c>
      <c r="H194" s="11">
        <f t="shared" si="8"/>
        <v>-4.9731449340818816</v>
      </c>
    </row>
    <row r="195" spans="1:8">
      <c r="A195">
        <v>2022</v>
      </c>
      <c r="B195">
        <v>2</v>
      </c>
      <c r="C195" s="5">
        <v>1.6856933593750001</v>
      </c>
      <c r="D195" s="11">
        <f t="shared" ref="D195:D258" si="9">C195*1.3944-5.033</f>
        <v>-2.6824691796875002</v>
      </c>
      <c r="E195">
        <v>-5.1372741699218754</v>
      </c>
      <c r="F195" s="11">
        <f t="shared" ref="F195:F258" si="10">E195*1.0892+2.6027</f>
        <v>-2.9928190258789065</v>
      </c>
      <c r="G195">
        <v>-5.1446289062499773</v>
      </c>
      <c r="H195" s="11">
        <f t="shared" ref="H195:H258" si="11">G195*1.098+2.4393</f>
        <v>-3.2095025390624756</v>
      </c>
    </row>
    <row r="196" spans="1:8">
      <c r="A196">
        <v>2022</v>
      </c>
      <c r="B196">
        <v>3</v>
      </c>
      <c r="C196" s="5">
        <v>11.55513916015625</v>
      </c>
      <c r="D196" s="11">
        <f t="shared" si="9"/>
        <v>11.079486044921875</v>
      </c>
      <c r="E196">
        <v>7.7868896484374996</v>
      </c>
      <c r="F196" s="11">
        <f t="shared" si="10"/>
        <v>11.084180205078125</v>
      </c>
      <c r="G196">
        <v>7.8807006835940001</v>
      </c>
      <c r="H196" s="11">
        <f t="shared" si="11"/>
        <v>11.092309350586213</v>
      </c>
    </row>
    <row r="197" spans="1:8">
      <c r="A197">
        <v>2022</v>
      </c>
      <c r="B197">
        <v>4</v>
      </c>
      <c r="C197" s="5">
        <v>21.817285156250001</v>
      </c>
      <c r="D197" s="11">
        <f t="shared" si="9"/>
        <v>25.389022421875001</v>
      </c>
      <c r="E197">
        <v>18.566644287109376</v>
      </c>
      <c r="F197" s="11">
        <f t="shared" si="10"/>
        <v>22.825488957519532</v>
      </c>
      <c r="G197">
        <v>18.785302734375023</v>
      </c>
      <c r="H197" s="11">
        <f t="shared" si="11"/>
        <v>23.065562402343776</v>
      </c>
    </row>
    <row r="198" spans="1:8">
      <c r="A198">
        <v>2022</v>
      </c>
      <c r="B198">
        <v>5</v>
      </c>
      <c r="C198" s="5">
        <v>24.457666015625001</v>
      </c>
      <c r="D198" s="11">
        <f t="shared" si="9"/>
        <v>29.070769492187502</v>
      </c>
      <c r="E198">
        <v>23.452508544921876</v>
      </c>
      <c r="F198" s="11">
        <f t="shared" si="10"/>
        <v>28.147172307128905</v>
      </c>
      <c r="G198">
        <v>23.785913085938034</v>
      </c>
      <c r="H198" s="11">
        <f t="shared" si="11"/>
        <v>28.556232568359963</v>
      </c>
    </row>
    <row r="199" spans="1:8">
      <c r="A199">
        <v>2022</v>
      </c>
      <c r="B199">
        <v>6</v>
      </c>
      <c r="C199" s="5">
        <v>29.937463378906251</v>
      </c>
      <c r="D199" s="11">
        <f t="shared" si="9"/>
        <v>36.711798935546881</v>
      </c>
      <c r="E199">
        <v>30.162866210937501</v>
      </c>
      <c r="F199" s="11">
        <f t="shared" si="10"/>
        <v>35.456093876953126</v>
      </c>
      <c r="G199">
        <v>30.102655029297011</v>
      </c>
      <c r="H199" s="11">
        <f t="shared" si="11"/>
        <v>35.492015222168121</v>
      </c>
    </row>
    <row r="200" spans="1:8">
      <c r="A200">
        <v>2022</v>
      </c>
      <c r="B200">
        <v>7</v>
      </c>
      <c r="C200" s="5">
        <v>30.389428710937501</v>
      </c>
      <c r="D200" s="11">
        <f t="shared" si="9"/>
        <v>37.342019394531256</v>
      </c>
      <c r="E200">
        <v>34.517907714843751</v>
      </c>
      <c r="F200" s="11">
        <f t="shared" si="10"/>
        <v>40.19960508300781</v>
      </c>
      <c r="G200">
        <v>34.656274414063034</v>
      </c>
      <c r="H200" s="11">
        <f t="shared" si="11"/>
        <v>40.49188930664122</v>
      </c>
    </row>
    <row r="201" spans="1:8">
      <c r="A201">
        <v>2022</v>
      </c>
      <c r="B201">
        <v>8</v>
      </c>
      <c r="C201" s="5">
        <v>31.344812011718751</v>
      </c>
      <c r="D201" s="11">
        <f t="shared" si="9"/>
        <v>38.674205869140629</v>
      </c>
      <c r="E201">
        <v>29.385888671875001</v>
      </c>
      <c r="F201" s="11">
        <f t="shared" si="10"/>
        <v>34.609809941406247</v>
      </c>
      <c r="G201">
        <v>29.341424560547011</v>
      </c>
      <c r="H201" s="11">
        <f t="shared" si="11"/>
        <v>34.656184167480625</v>
      </c>
    </row>
    <row r="202" spans="1:8">
      <c r="A202">
        <v>2022</v>
      </c>
      <c r="B202">
        <v>9</v>
      </c>
      <c r="C202" s="5">
        <v>21.889001464843751</v>
      </c>
      <c r="D202" s="11">
        <f t="shared" si="9"/>
        <v>25.489023642578129</v>
      </c>
      <c r="E202">
        <v>20.841546630859376</v>
      </c>
      <c r="F202" s="11">
        <f t="shared" si="10"/>
        <v>25.30331259033203</v>
      </c>
      <c r="G202">
        <v>20.725915527344</v>
      </c>
      <c r="H202" s="11">
        <f t="shared" si="11"/>
        <v>25.196355249023714</v>
      </c>
    </row>
    <row r="203" spans="1:8">
      <c r="A203">
        <v>2022</v>
      </c>
      <c r="B203">
        <v>10</v>
      </c>
      <c r="C203" s="5">
        <v>12.974267578125</v>
      </c>
      <c r="D203" s="11">
        <f t="shared" si="9"/>
        <v>13.058318710937499</v>
      </c>
      <c r="E203">
        <v>12.4570556640625</v>
      </c>
      <c r="F203" s="11">
        <f t="shared" si="10"/>
        <v>16.170925029296875</v>
      </c>
      <c r="G203">
        <v>12.482568359375023</v>
      </c>
      <c r="H203" s="11">
        <f t="shared" si="11"/>
        <v>16.145160058593778</v>
      </c>
    </row>
    <row r="204" spans="1:8">
      <c r="A204">
        <v>2022</v>
      </c>
      <c r="B204">
        <v>11</v>
      </c>
      <c r="C204" s="5">
        <v>5.0057006835937496</v>
      </c>
      <c r="D204" s="11">
        <f t="shared" si="9"/>
        <v>1.9469490332031247</v>
      </c>
      <c r="E204">
        <v>1.7561584472656251</v>
      </c>
      <c r="F204" s="11">
        <f t="shared" si="10"/>
        <v>4.5155077807617188</v>
      </c>
      <c r="G204">
        <v>1.8406616210940001</v>
      </c>
      <c r="H204" s="11">
        <f t="shared" si="11"/>
        <v>4.4603464599612117</v>
      </c>
    </row>
    <row r="205" spans="1:8">
      <c r="A205">
        <v>2022</v>
      </c>
      <c r="B205">
        <v>12</v>
      </c>
      <c r="C205" s="5">
        <v>-1.0253051757812499</v>
      </c>
      <c r="D205" s="11">
        <f t="shared" si="9"/>
        <v>-6.4626855371093752</v>
      </c>
      <c r="E205">
        <v>-7.8667663574218754</v>
      </c>
      <c r="F205" s="11">
        <f t="shared" si="10"/>
        <v>-5.9657819165039054</v>
      </c>
      <c r="G205">
        <v>-8.0175537109369657</v>
      </c>
      <c r="H205" s="11">
        <f t="shared" si="11"/>
        <v>-6.3639739746087898</v>
      </c>
    </row>
    <row r="206" spans="1:8">
      <c r="A206">
        <v>2023</v>
      </c>
      <c r="B206">
        <v>1</v>
      </c>
      <c r="C206" s="5">
        <v>-1.9531311035156249</v>
      </c>
      <c r="D206" s="11">
        <f t="shared" si="9"/>
        <v>-7.756446010742188</v>
      </c>
      <c r="E206">
        <v>-11.523199462890625</v>
      </c>
      <c r="F206" s="11">
        <f t="shared" si="10"/>
        <v>-9.9483688549804672</v>
      </c>
      <c r="G206">
        <v>-11.674475097656</v>
      </c>
      <c r="H206" s="11">
        <f t="shared" si="11"/>
        <v>-10.379273657226289</v>
      </c>
    </row>
    <row r="207" spans="1:8">
      <c r="A207">
        <v>2023</v>
      </c>
      <c r="B207">
        <v>2</v>
      </c>
      <c r="C207" s="5">
        <v>1.6547180175781251</v>
      </c>
      <c r="D207" s="11">
        <f t="shared" si="9"/>
        <v>-2.7256611962890624</v>
      </c>
      <c r="E207">
        <v>-1.8229431152343749</v>
      </c>
      <c r="F207" s="11">
        <f t="shared" si="10"/>
        <v>0.61715035888671887</v>
      </c>
      <c r="G207">
        <v>-1.9580444335939546</v>
      </c>
      <c r="H207" s="11">
        <f t="shared" si="11"/>
        <v>0.28936721191383752</v>
      </c>
    </row>
    <row r="208" spans="1:8">
      <c r="A208">
        <v>2023</v>
      </c>
      <c r="B208">
        <v>3</v>
      </c>
      <c r="C208" s="5">
        <v>12.780023193359375</v>
      </c>
      <c r="D208" s="11">
        <f t="shared" si="9"/>
        <v>12.787464340820311</v>
      </c>
      <c r="E208">
        <v>6.3789001464843746</v>
      </c>
      <c r="F208" s="11">
        <f t="shared" si="10"/>
        <v>9.5505980395507812</v>
      </c>
      <c r="G208">
        <v>6.4469238281250227</v>
      </c>
      <c r="H208" s="11">
        <f t="shared" si="11"/>
        <v>9.5180223632812755</v>
      </c>
    </row>
    <row r="209" spans="1:8">
      <c r="A209">
        <v>2023</v>
      </c>
      <c r="B209">
        <v>4</v>
      </c>
      <c r="C209" s="5">
        <v>17.901025390625001</v>
      </c>
      <c r="D209" s="11">
        <f t="shared" si="9"/>
        <v>19.928189804687502</v>
      </c>
      <c r="E209">
        <v>13.431024169921875</v>
      </c>
      <c r="F209" s="11">
        <f t="shared" si="10"/>
        <v>17.231771525878905</v>
      </c>
      <c r="G209">
        <v>13.181451416016046</v>
      </c>
      <c r="H209" s="11">
        <f t="shared" si="11"/>
        <v>16.912533654785619</v>
      </c>
    </row>
    <row r="210" spans="1:8">
      <c r="A210">
        <v>2023</v>
      </c>
      <c r="B210">
        <v>5</v>
      </c>
      <c r="C210" s="5">
        <v>25.501824951171876</v>
      </c>
      <c r="D210" s="11">
        <f t="shared" si="9"/>
        <v>30.526744711914063</v>
      </c>
      <c r="E210">
        <v>26.627191162109376</v>
      </c>
      <c r="F210" s="11">
        <f t="shared" si="10"/>
        <v>31.605036613769531</v>
      </c>
      <c r="G210">
        <v>26.640161132813034</v>
      </c>
      <c r="H210" s="11">
        <f t="shared" si="11"/>
        <v>31.690196923828715</v>
      </c>
    </row>
    <row r="211" spans="1:8">
      <c r="A211">
        <v>2023</v>
      </c>
      <c r="B211">
        <v>6</v>
      </c>
      <c r="C211" s="5">
        <v>29.597253417968751</v>
      </c>
      <c r="D211" s="11">
        <f t="shared" si="9"/>
        <v>36.237410166015628</v>
      </c>
      <c r="E211">
        <v>29.899285888671876</v>
      </c>
      <c r="F211" s="11">
        <f t="shared" si="10"/>
        <v>35.169002189941402</v>
      </c>
      <c r="G211">
        <v>30.018670654297011</v>
      </c>
      <c r="H211" s="11">
        <f t="shared" si="11"/>
        <v>35.399800378418121</v>
      </c>
    </row>
    <row r="212" spans="1:8">
      <c r="A212">
        <v>2023</v>
      </c>
      <c r="B212">
        <v>7</v>
      </c>
      <c r="C212" s="5">
        <v>31.581811523437501</v>
      </c>
      <c r="D212" s="11">
        <f t="shared" si="9"/>
        <v>39.004677988281252</v>
      </c>
      <c r="E212">
        <v>33.794122314453126</v>
      </c>
      <c r="F212" s="11">
        <f t="shared" si="10"/>
        <v>39.411258024902345</v>
      </c>
      <c r="G212">
        <v>33.670922851563034</v>
      </c>
      <c r="H212" s="11">
        <f t="shared" si="11"/>
        <v>39.409973291016215</v>
      </c>
    </row>
    <row r="213" spans="1:8">
      <c r="A213">
        <v>2023</v>
      </c>
      <c r="B213">
        <v>8</v>
      </c>
      <c r="C213" s="5">
        <v>30.736901855468751</v>
      </c>
      <c r="D213" s="11">
        <f t="shared" si="9"/>
        <v>37.826535947265626</v>
      </c>
      <c r="E213">
        <v>29.666711425781251</v>
      </c>
      <c r="F213" s="11">
        <f t="shared" si="10"/>
        <v>34.915682084960935</v>
      </c>
      <c r="G213">
        <v>29.502587890625023</v>
      </c>
      <c r="H213" s="11">
        <f t="shared" si="11"/>
        <v>34.833141503906283</v>
      </c>
    </row>
    <row r="214" spans="1:8">
      <c r="A214">
        <v>2023</v>
      </c>
      <c r="B214">
        <v>9</v>
      </c>
      <c r="C214" s="5">
        <v>23.224816894531251</v>
      </c>
      <c r="D214" s="11">
        <f t="shared" si="9"/>
        <v>27.351684677734376</v>
      </c>
      <c r="E214">
        <v>23.217248535156251</v>
      </c>
      <c r="F214" s="11">
        <f t="shared" si="10"/>
        <v>27.890927104492185</v>
      </c>
      <c r="G214">
        <v>23.107598876953034</v>
      </c>
      <c r="H214" s="11">
        <f t="shared" si="11"/>
        <v>27.811443566894432</v>
      </c>
    </row>
    <row r="215" spans="1:8">
      <c r="A215">
        <v>2023</v>
      </c>
      <c r="B215">
        <v>10</v>
      </c>
      <c r="C215" s="5">
        <v>12.755670166015625</v>
      </c>
      <c r="D215" s="11">
        <f t="shared" si="9"/>
        <v>12.753506479492188</v>
      </c>
      <c r="E215">
        <v>9.7623229980468746</v>
      </c>
      <c r="F215" s="11">
        <f t="shared" si="10"/>
        <v>13.235822209472655</v>
      </c>
      <c r="G215">
        <v>9.9893432617190001</v>
      </c>
      <c r="H215" s="11">
        <f t="shared" si="11"/>
        <v>13.407598901367463</v>
      </c>
    </row>
    <row r="216" spans="1:8">
      <c r="A216">
        <v>2023</v>
      </c>
      <c r="B216">
        <v>11</v>
      </c>
      <c r="C216" s="5">
        <v>6.2779479980468746</v>
      </c>
      <c r="D216" s="11">
        <f t="shared" si="9"/>
        <v>3.7209706884765614</v>
      </c>
      <c r="E216">
        <v>0.73583374023437498</v>
      </c>
      <c r="F216" s="11">
        <f t="shared" si="10"/>
        <v>3.4041701098632813</v>
      </c>
      <c r="G216">
        <v>0.96035156250002274</v>
      </c>
      <c r="H216" s="11">
        <f t="shared" si="11"/>
        <v>3.4937660156250248</v>
      </c>
    </row>
    <row r="217" spans="1:8">
      <c r="A217">
        <v>2023</v>
      </c>
      <c r="B217">
        <v>12</v>
      </c>
      <c r="C217" s="5">
        <v>-3.8151916503906249</v>
      </c>
      <c r="D217" s="11">
        <f t="shared" si="9"/>
        <v>-10.352903237304687</v>
      </c>
      <c r="E217">
        <v>-6.5274719238281254</v>
      </c>
      <c r="F217" s="11">
        <f t="shared" si="10"/>
        <v>-4.5070224194335946</v>
      </c>
      <c r="G217">
        <v>-6.2513183593749773</v>
      </c>
      <c r="H217" s="11">
        <f t="shared" si="11"/>
        <v>-4.4246475585937262</v>
      </c>
    </row>
    <row r="218" spans="1:8">
      <c r="A218">
        <v>2024</v>
      </c>
      <c r="B218">
        <v>1</v>
      </c>
      <c r="C218" s="5">
        <v>-3.1361145019531249</v>
      </c>
      <c r="D218" s="11">
        <f t="shared" si="9"/>
        <v>-9.4059980615234373</v>
      </c>
      <c r="E218">
        <v>-7.4919189453125004</v>
      </c>
      <c r="F218" s="11">
        <f t="shared" si="10"/>
        <v>-5.5574981152343739</v>
      </c>
      <c r="G218">
        <v>-7.5545410156249773</v>
      </c>
      <c r="H218" s="11">
        <f t="shared" si="11"/>
        <v>-5.855586035156227</v>
      </c>
    </row>
    <row r="219" spans="1:8">
      <c r="A219">
        <v>2024</v>
      </c>
      <c r="B219">
        <v>2</v>
      </c>
      <c r="C219" s="5">
        <v>3.7495361328125001</v>
      </c>
      <c r="D219" s="11">
        <f t="shared" si="9"/>
        <v>0.19535318359374987</v>
      </c>
      <c r="E219">
        <v>-1.9972900390624999</v>
      </c>
      <c r="F219" s="11">
        <f t="shared" si="10"/>
        <v>0.42725168945312531</v>
      </c>
      <c r="G219">
        <v>-2.1844848632809999</v>
      </c>
      <c r="H219" s="11">
        <f t="shared" si="11"/>
        <v>4.0735620117461568E-2</v>
      </c>
    </row>
    <row r="220" spans="1:8">
      <c r="A220">
        <v>2024</v>
      </c>
      <c r="B220">
        <v>3</v>
      </c>
      <c r="C220" s="5">
        <v>12.203607177734375</v>
      </c>
      <c r="D220" s="11">
        <f t="shared" si="9"/>
        <v>11.983709848632813</v>
      </c>
      <c r="E220">
        <v>4.7507873535156246</v>
      </c>
      <c r="F220" s="11">
        <f t="shared" si="10"/>
        <v>7.7772575854492185</v>
      </c>
      <c r="G220">
        <v>4.9247680664060454</v>
      </c>
      <c r="H220" s="11">
        <f t="shared" si="11"/>
        <v>7.8466953369138377</v>
      </c>
    </row>
    <row r="221" spans="1:8">
      <c r="A221">
        <v>2024</v>
      </c>
      <c r="B221">
        <v>4</v>
      </c>
      <c r="C221" s="5">
        <v>17.813623046875001</v>
      </c>
      <c r="D221" s="11">
        <f t="shared" si="9"/>
        <v>19.806315976562502</v>
      </c>
      <c r="E221">
        <v>14.544793701171875</v>
      </c>
      <c r="F221" s="11">
        <f t="shared" si="10"/>
        <v>18.444889299316404</v>
      </c>
      <c r="G221">
        <v>14.503686523438034</v>
      </c>
      <c r="H221" s="11">
        <f t="shared" si="11"/>
        <v>18.364347802734962</v>
      </c>
    </row>
    <row r="222" spans="1:8">
      <c r="A222">
        <v>2024</v>
      </c>
      <c r="B222">
        <v>5</v>
      </c>
      <c r="C222" s="5">
        <v>23.507043457031251</v>
      </c>
      <c r="D222" s="11">
        <f t="shared" si="9"/>
        <v>27.745221396484375</v>
      </c>
      <c r="E222">
        <v>23.948541259765626</v>
      </c>
      <c r="F222" s="11">
        <f t="shared" si="10"/>
        <v>28.687451140136719</v>
      </c>
      <c r="G222">
        <v>23.827325439453034</v>
      </c>
      <c r="H222" s="11">
        <f t="shared" si="11"/>
        <v>28.601703332519431</v>
      </c>
    </row>
    <row r="223" spans="1:8">
      <c r="A223">
        <v>2024</v>
      </c>
      <c r="B223">
        <v>6</v>
      </c>
      <c r="C223" s="5">
        <v>30.011773681640626</v>
      </c>
      <c r="D223" s="11">
        <f t="shared" si="9"/>
        <v>36.815417221679688</v>
      </c>
      <c r="E223">
        <v>29.098077392578126</v>
      </c>
      <c r="F223" s="11">
        <f t="shared" si="10"/>
        <v>34.296325895996091</v>
      </c>
      <c r="G223">
        <v>29.136804199219</v>
      </c>
      <c r="H223" s="11">
        <f t="shared" si="11"/>
        <v>34.431511010742469</v>
      </c>
    </row>
    <row r="224" spans="1:8">
      <c r="A224">
        <v>2024</v>
      </c>
      <c r="B224">
        <v>7</v>
      </c>
      <c r="C224" s="5">
        <v>32.284692382812501</v>
      </c>
      <c r="D224" s="11">
        <f t="shared" si="9"/>
        <v>39.984775058593755</v>
      </c>
      <c r="E224">
        <v>33.036035156250001</v>
      </c>
      <c r="F224" s="11">
        <f t="shared" si="10"/>
        <v>38.585549492187496</v>
      </c>
      <c r="G224">
        <v>33.060571289063034</v>
      </c>
      <c r="H224" s="11">
        <f t="shared" si="11"/>
        <v>38.739807275391215</v>
      </c>
    </row>
    <row r="225" spans="1:8">
      <c r="A225">
        <v>2024</v>
      </c>
      <c r="B225">
        <v>8</v>
      </c>
      <c r="C225" s="5">
        <v>28.781884765625001</v>
      </c>
      <c r="D225" s="11">
        <f t="shared" si="9"/>
        <v>35.100460117187502</v>
      </c>
      <c r="E225">
        <v>31.629754638671876</v>
      </c>
      <c r="F225" s="11">
        <f t="shared" si="10"/>
        <v>37.053828752441405</v>
      </c>
      <c r="G225">
        <v>31.300866699219</v>
      </c>
      <c r="H225" s="11">
        <f t="shared" si="11"/>
        <v>36.807651635742467</v>
      </c>
    </row>
    <row r="226" spans="1:8">
      <c r="A226">
        <v>2024</v>
      </c>
      <c r="B226">
        <v>9</v>
      </c>
      <c r="C226" s="5">
        <v>21.688439941406251</v>
      </c>
      <c r="D226" s="11">
        <f t="shared" si="9"/>
        <v>25.209360654296876</v>
      </c>
      <c r="E226">
        <v>21.293298339843751</v>
      </c>
      <c r="F226" s="11">
        <f t="shared" si="10"/>
        <v>25.795360551757813</v>
      </c>
      <c r="G226">
        <v>21.332208251953034</v>
      </c>
      <c r="H226" s="11">
        <f t="shared" si="11"/>
        <v>25.862064660644432</v>
      </c>
    </row>
    <row r="227" spans="1:8">
      <c r="A227">
        <v>2024</v>
      </c>
      <c r="B227">
        <v>10</v>
      </c>
      <c r="C227" s="5">
        <v>12.725244140625</v>
      </c>
      <c r="D227" s="11">
        <f t="shared" si="9"/>
        <v>12.711080429687499</v>
      </c>
      <c r="E227">
        <v>11.580712890625</v>
      </c>
      <c r="F227" s="11">
        <f t="shared" si="10"/>
        <v>15.216412480468749</v>
      </c>
      <c r="G227">
        <v>11.665887451172011</v>
      </c>
      <c r="H227" s="11">
        <f t="shared" si="11"/>
        <v>15.24844442138687</v>
      </c>
    </row>
    <row r="228" spans="1:8">
      <c r="A228">
        <v>2024</v>
      </c>
      <c r="B228">
        <v>11</v>
      </c>
      <c r="C228" s="5">
        <v>7.9576354980468746</v>
      </c>
      <c r="D228" s="11">
        <f t="shared" si="9"/>
        <v>6.0631269384765618</v>
      </c>
      <c r="E228">
        <v>0.93615112304687498</v>
      </c>
      <c r="F228" s="11">
        <f t="shared" si="10"/>
        <v>3.6223558032226562</v>
      </c>
      <c r="G228">
        <v>1.0176025390630343</v>
      </c>
      <c r="H228" s="11">
        <f t="shared" si="11"/>
        <v>3.5566275878912115</v>
      </c>
    </row>
    <row r="229" spans="1:8">
      <c r="A229">
        <v>2024</v>
      </c>
      <c r="B229">
        <v>12</v>
      </c>
      <c r="C229" s="5">
        <v>-1.9115966796874999</v>
      </c>
      <c r="D229" s="11">
        <f t="shared" si="9"/>
        <v>-7.6985304101562502</v>
      </c>
      <c r="E229">
        <v>-4.5113891601562504</v>
      </c>
      <c r="F229" s="11">
        <f t="shared" si="10"/>
        <v>-2.3111050732421874</v>
      </c>
      <c r="G229">
        <v>-4.3274597167969659</v>
      </c>
      <c r="H229" s="11">
        <f t="shared" si="11"/>
        <v>-2.3122507690430694</v>
      </c>
    </row>
    <row r="230" spans="1:8">
      <c r="A230">
        <v>2025</v>
      </c>
      <c r="B230">
        <v>1</v>
      </c>
      <c r="C230" s="5">
        <v>-2.8974670410156249</v>
      </c>
      <c r="D230" s="11">
        <f t="shared" si="9"/>
        <v>-9.0732280419921878</v>
      </c>
      <c r="E230">
        <v>-7.8651489257812504</v>
      </c>
      <c r="F230" s="11">
        <f t="shared" si="10"/>
        <v>-5.9640202099609372</v>
      </c>
      <c r="G230">
        <v>-7.7021850585939546</v>
      </c>
      <c r="H230" s="11">
        <f t="shared" si="11"/>
        <v>-6.0176991943361635</v>
      </c>
    </row>
    <row r="231" spans="1:8">
      <c r="A231">
        <v>2025</v>
      </c>
      <c r="B231">
        <v>2</v>
      </c>
      <c r="C231" s="5">
        <v>2.3241210937500001</v>
      </c>
      <c r="D231" s="11">
        <f t="shared" si="9"/>
        <v>-1.7922455468750003</v>
      </c>
      <c r="E231">
        <v>-1.9169982910156249</v>
      </c>
      <c r="F231" s="11">
        <f t="shared" si="10"/>
        <v>0.51470546142578133</v>
      </c>
      <c r="G231">
        <v>-1.7463439941410002</v>
      </c>
      <c r="H231" s="11">
        <f t="shared" si="11"/>
        <v>0.52181429443318139</v>
      </c>
    </row>
    <row r="232" spans="1:8">
      <c r="A232">
        <v>2025</v>
      </c>
      <c r="B232">
        <v>3</v>
      </c>
      <c r="C232" s="5">
        <v>11.55196533203125</v>
      </c>
      <c r="D232" s="11">
        <f t="shared" si="9"/>
        <v>11.075060458984375</v>
      </c>
      <c r="E232">
        <v>7.5811706542968746</v>
      </c>
      <c r="F232" s="11">
        <f t="shared" si="10"/>
        <v>10.860111076660155</v>
      </c>
      <c r="G232">
        <v>7.6675659179690001</v>
      </c>
      <c r="H232" s="11">
        <f t="shared" si="11"/>
        <v>10.858287377929962</v>
      </c>
    </row>
    <row r="233" spans="1:8">
      <c r="A233">
        <v>2025</v>
      </c>
      <c r="B233">
        <v>4</v>
      </c>
      <c r="C233" s="5">
        <v>17.722344970703126</v>
      </c>
      <c r="D233" s="11">
        <f t="shared" si="9"/>
        <v>19.679037827148441</v>
      </c>
      <c r="E233">
        <v>15.827447509765625</v>
      </c>
      <c r="F233" s="11">
        <f t="shared" si="10"/>
        <v>19.841955827636717</v>
      </c>
      <c r="G233">
        <v>16.078332519531045</v>
      </c>
      <c r="H233" s="11">
        <f t="shared" si="11"/>
        <v>20.093309106445087</v>
      </c>
    </row>
    <row r="234" spans="1:8">
      <c r="A234">
        <v>2025</v>
      </c>
      <c r="B234">
        <v>5</v>
      </c>
      <c r="C234" s="5">
        <v>23.892755126953126</v>
      </c>
      <c r="D234" s="11">
        <f t="shared" si="9"/>
        <v>28.283057749023442</v>
      </c>
      <c r="E234">
        <v>22.744348144531251</v>
      </c>
      <c r="F234" s="11">
        <f t="shared" si="10"/>
        <v>27.375843999023438</v>
      </c>
      <c r="G234">
        <v>22.626397705078034</v>
      </c>
      <c r="H234" s="11">
        <f t="shared" si="11"/>
        <v>27.283084680175683</v>
      </c>
    </row>
    <row r="235" spans="1:8">
      <c r="A235">
        <v>2025</v>
      </c>
      <c r="B235">
        <v>6</v>
      </c>
      <c r="C235" s="5">
        <v>29.413751220703126</v>
      </c>
      <c r="D235" s="11">
        <f t="shared" si="9"/>
        <v>35.981534702148444</v>
      </c>
      <c r="E235">
        <v>31.024652099609376</v>
      </c>
      <c r="F235" s="11">
        <f t="shared" si="10"/>
        <v>36.394751066894528</v>
      </c>
      <c r="G235">
        <v>30.748376464844</v>
      </c>
      <c r="H235" s="11">
        <f t="shared" si="11"/>
        <v>36.201017358398715</v>
      </c>
    </row>
    <row r="236" spans="1:8">
      <c r="A236">
        <v>2025</v>
      </c>
      <c r="B236">
        <v>7</v>
      </c>
      <c r="C236" s="5">
        <v>30.221551513671876</v>
      </c>
      <c r="D236" s="11">
        <f t="shared" si="9"/>
        <v>37.107931430664067</v>
      </c>
      <c r="E236">
        <v>35.020532226562501</v>
      </c>
      <c r="F236" s="11">
        <f t="shared" si="10"/>
        <v>40.747063701171875</v>
      </c>
      <c r="G236">
        <v>34.898065185547011</v>
      </c>
      <c r="H236" s="11">
        <f t="shared" si="11"/>
        <v>40.757375573730627</v>
      </c>
    </row>
    <row r="237" spans="1:8">
      <c r="A237">
        <v>2025</v>
      </c>
      <c r="B237">
        <v>8</v>
      </c>
      <c r="C237" s="5">
        <v>29.972375488281251</v>
      </c>
      <c r="D237" s="11">
        <f t="shared" si="9"/>
        <v>36.760480380859377</v>
      </c>
      <c r="E237">
        <v>29.346948242187501</v>
      </c>
      <c r="F237" s="11">
        <f t="shared" si="10"/>
        <v>34.567396025390629</v>
      </c>
      <c r="G237">
        <v>29.280664062500023</v>
      </c>
      <c r="H237" s="11">
        <f t="shared" si="11"/>
        <v>34.589469140625027</v>
      </c>
    </row>
    <row r="238" spans="1:8">
      <c r="A238">
        <v>2025</v>
      </c>
      <c r="B238">
        <v>9</v>
      </c>
      <c r="C238" s="5">
        <v>23.071771240234376</v>
      </c>
      <c r="D238" s="11">
        <f t="shared" si="9"/>
        <v>27.138277817382814</v>
      </c>
      <c r="E238">
        <v>20.204888916015626</v>
      </c>
      <c r="F238" s="11">
        <f t="shared" si="10"/>
        <v>24.609865007324217</v>
      </c>
      <c r="G238">
        <v>20.103204345703034</v>
      </c>
      <c r="H238" s="11">
        <f t="shared" si="11"/>
        <v>24.512618371581933</v>
      </c>
    </row>
    <row r="239" spans="1:8">
      <c r="A239">
        <v>2025</v>
      </c>
      <c r="B239">
        <v>10</v>
      </c>
      <c r="C239" s="5">
        <v>12.880517578125</v>
      </c>
      <c r="D239" s="11">
        <f t="shared" si="9"/>
        <v>12.927593710937501</v>
      </c>
      <c r="E239">
        <v>8.5765319824218746</v>
      </c>
      <c r="F239" s="11">
        <f t="shared" si="10"/>
        <v>11.944258635253906</v>
      </c>
      <c r="G239">
        <v>8.7407165527339998</v>
      </c>
      <c r="H239" s="11">
        <f t="shared" si="11"/>
        <v>12.036606774901932</v>
      </c>
    </row>
    <row r="240" spans="1:8">
      <c r="A240">
        <v>2025</v>
      </c>
      <c r="B240">
        <v>11</v>
      </c>
      <c r="C240" s="5">
        <v>6.3854003906249996</v>
      </c>
      <c r="D240" s="11">
        <f t="shared" si="9"/>
        <v>3.8708023046875004</v>
      </c>
      <c r="E240">
        <v>0.31145629882812498</v>
      </c>
      <c r="F240" s="11">
        <f t="shared" si="10"/>
        <v>2.9419382006835937</v>
      </c>
      <c r="G240">
        <v>0.62236938476604564</v>
      </c>
      <c r="H240" s="11">
        <f t="shared" si="11"/>
        <v>3.1226615844731178</v>
      </c>
    </row>
    <row r="241" spans="1:8">
      <c r="A241">
        <v>2025</v>
      </c>
      <c r="B241">
        <v>12</v>
      </c>
      <c r="C241" s="5">
        <v>0.78768310546874998</v>
      </c>
      <c r="D241" s="11">
        <f t="shared" si="9"/>
        <v>-3.9346546777343754</v>
      </c>
      <c r="E241">
        <v>-5.9963745117187504</v>
      </c>
      <c r="F241" s="11">
        <f t="shared" si="10"/>
        <v>-3.9285511181640627</v>
      </c>
      <c r="G241">
        <v>-6.0215209960939546</v>
      </c>
      <c r="H241" s="11">
        <f t="shared" si="11"/>
        <v>-4.1723300537111623</v>
      </c>
    </row>
    <row r="242" spans="1:8">
      <c r="A242">
        <v>2026</v>
      </c>
      <c r="B242">
        <v>1</v>
      </c>
      <c r="C242" s="5">
        <v>-5.0429138183593754</v>
      </c>
      <c r="D242" s="11">
        <f t="shared" si="9"/>
        <v>-12.064839028320314</v>
      </c>
      <c r="E242">
        <v>-7.4239868164062504</v>
      </c>
      <c r="F242" s="11">
        <f t="shared" si="10"/>
        <v>-5.4835064404296876</v>
      </c>
      <c r="G242">
        <v>-7.4920104980469659</v>
      </c>
      <c r="H242" s="11">
        <f t="shared" si="11"/>
        <v>-5.7869275268555693</v>
      </c>
    </row>
    <row r="243" spans="1:8">
      <c r="A243">
        <v>2026</v>
      </c>
      <c r="B243">
        <v>2</v>
      </c>
      <c r="C243" s="5">
        <v>2.1218200683593751</v>
      </c>
      <c r="D243" s="11">
        <f t="shared" si="9"/>
        <v>-2.0743340966796877</v>
      </c>
      <c r="E243">
        <v>-1.1927551269531249</v>
      </c>
      <c r="F243" s="11">
        <f t="shared" si="10"/>
        <v>1.3035511157226565</v>
      </c>
      <c r="G243">
        <v>-1.1656249999999773</v>
      </c>
      <c r="H243" s="11">
        <f t="shared" si="11"/>
        <v>1.1594437500000248</v>
      </c>
    </row>
    <row r="244" spans="1:8">
      <c r="A244">
        <v>2026</v>
      </c>
      <c r="B244">
        <v>3</v>
      </c>
      <c r="C244" s="5">
        <v>9.8324218749999996</v>
      </c>
      <c r="D244" s="11">
        <f t="shared" si="9"/>
        <v>8.6773290625000001</v>
      </c>
      <c r="E244">
        <v>7.9030395507812496</v>
      </c>
      <c r="F244" s="11">
        <f t="shared" si="10"/>
        <v>11.210690678710938</v>
      </c>
      <c r="G244">
        <v>7.9529663085940001</v>
      </c>
      <c r="H244" s="11">
        <f t="shared" si="11"/>
        <v>11.171657006836211</v>
      </c>
    </row>
    <row r="245" spans="1:8">
      <c r="A245">
        <v>2026</v>
      </c>
      <c r="B245">
        <v>4</v>
      </c>
      <c r="C245" s="5">
        <v>19.461358642578126</v>
      </c>
      <c r="D245" s="11">
        <f t="shared" si="9"/>
        <v>22.103918491210941</v>
      </c>
      <c r="E245">
        <v>13.76107177734375</v>
      </c>
      <c r="F245" s="11">
        <f t="shared" si="10"/>
        <v>17.591259379882811</v>
      </c>
      <c r="G245">
        <v>13.811730957031045</v>
      </c>
      <c r="H245" s="11">
        <f t="shared" si="11"/>
        <v>17.604580590820088</v>
      </c>
    </row>
    <row r="246" spans="1:8">
      <c r="A246">
        <v>2026</v>
      </c>
      <c r="B246">
        <v>5</v>
      </c>
      <c r="C246" s="5">
        <v>26.849816894531251</v>
      </c>
      <c r="D246" s="11">
        <f t="shared" si="9"/>
        <v>32.40638467773438</v>
      </c>
      <c r="E246">
        <v>24.146630859375001</v>
      </c>
      <c r="F246" s="11">
        <f t="shared" si="10"/>
        <v>28.90321033203125</v>
      </c>
      <c r="G246">
        <v>24.214379882813034</v>
      </c>
      <c r="H246" s="11">
        <f t="shared" si="11"/>
        <v>29.026689111328714</v>
      </c>
    </row>
    <row r="247" spans="1:8">
      <c r="A247">
        <v>2026</v>
      </c>
      <c r="B247">
        <v>6</v>
      </c>
      <c r="C247" s="5">
        <v>29.434991455078126</v>
      </c>
      <c r="D247" s="11">
        <f t="shared" si="9"/>
        <v>36.011152084960941</v>
      </c>
      <c r="E247">
        <v>30.789636230468751</v>
      </c>
      <c r="F247" s="11">
        <f t="shared" si="10"/>
        <v>36.138771782226563</v>
      </c>
      <c r="G247">
        <v>31.271905517578034</v>
      </c>
      <c r="H247" s="11">
        <f t="shared" si="11"/>
        <v>36.775852258300688</v>
      </c>
    </row>
    <row r="248" spans="1:8">
      <c r="A248">
        <v>2026</v>
      </c>
      <c r="B248">
        <v>7</v>
      </c>
      <c r="C248" s="5">
        <v>30.792443847656251</v>
      </c>
      <c r="D248" s="11">
        <f t="shared" si="9"/>
        <v>37.903983701171882</v>
      </c>
      <c r="E248">
        <v>34.693658447265626</v>
      </c>
      <c r="F248" s="11">
        <f t="shared" si="10"/>
        <v>40.391032780761719</v>
      </c>
      <c r="G248">
        <v>34.472497558594</v>
      </c>
      <c r="H248" s="11">
        <f t="shared" si="11"/>
        <v>40.290102319336221</v>
      </c>
    </row>
    <row r="249" spans="1:8">
      <c r="A249">
        <v>2026</v>
      </c>
      <c r="B249">
        <v>8</v>
      </c>
      <c r="C249" s="5">
        <v>29.309533691406251</v>
      </c>
      <c r="D249" s="11">
        <f t="shared" si="9"/>
        <v>35.836213779296877</v>
      </c>
      <c r="E249">
        <v>31.725305175781251</v>
      </c>
      <c r="F249" s="11">
        <f t="shared" si="10"/>
        <v>37.157902397460937</v>
      </c>
      <c r="G249">
        <v>31.565454101563034</v>
      </c>
      <c r="H249" s="11">
        <f t="shared" si="11"/>
        <v>37.098168603516214</v>
      </c>
    </row>
    <row r="250" spans="1:8">
      <c r="A250">
        <v>2026</v>
      </c>
      <c r="B250">
        <v>9</v>
      </c>
      <c r="C250" s="5">
        <v>20.577264404296876</v>
      </c>
      <c r="D250" s="11">
        <f t="shared" si="9"/>
        <v>23.659937485351566</v>
      </c>
      <c r="E250">
        <v>20.563073730468751</v>
      </c>
      <c r="F250" s="11">
        <f t="shared" si="10"/>
        <v>24.999999907226563</v>
      </c>
      <c r="G250">
        <v>20.530480957031045</v>
      </c>
      <c r="H250" s="11">
        <f t="shared" si="11"/>
        <v>24.98176809082009</v>
      </c>
    </row>
    <row r="251" spans="1:8">
      <c r="A251">
        <v>2026</v>
      </c>
      <c r="B251">
        <v>10</v>
      </c>
      <c r="C251" s="5">
        <v>13.924554443359375</v>
      </c>
      <c r="D251" s="11">
        <f t="shared" si="9"/>
        <v>14.383398715820313</v>
      </c>
      <c r="E251">
        <v>14.5644775390625</v>
      </c>
      <c r="F251" s="11">
        <f t="shared" si="10"/>
        <v>18.466328935546873</v>
      </c>
      <c r="G251">
        <v>14.546563720703034</v>
      </c>
      <c r="H251" s="11">
        <f t="shared" si="11"/>
        <v>18.411426965331934</v>
      </c>
    </row>
    <row r="252" spans="1:8">
      <c r="A252">
        <v>2026</v>
      </c>
      <c r="B252">
        <v>11</v>
      </c>
      <c r="C252" s="5">
        <v>6.9955688476562496</v>
      </c>
      <c r="D252" s="11">
        <f t="shared" si="9"/>
        <v>4.7216212011718754</v>
      </c>
      <c r="E252">
        <v>1.2576538085937501</v>
      </c>
      <c r="F252" s="11">
        <f t="shared" si="10"/>
        <v>3.9725365283203127</v>
      </c>
      <c r="G252">
        <v>1.4390502929690001</v>
      </c>
      <c r="H252" s="11">
        <f t="shared" si="11"/>
        <v>4.0193772216799619</v>
      </c>
    </row>
    <row r="253" spans="1:8">
      <c r="A253">
        <v>2026</v>
      </c>
      <c r="B253">
        <v>12</v>
      </c>
      <c r="C253" s="5">
        <v>1.9439331054687501</v>
      </c>
      <c r="D253" s="11">
        <f t="shared" si="9"/>
        <v>-2.322379677734375</v>
      </c>
      <c r="E253">
        <v>-8.7297424316406254</v>
      </c>
      <c r="F253" s="11">
        <f t="shared" si="10"/>
        <v>-6.9057354565429687</v>
      </c>
      <c r="G253">
        <v>-8.5613769531249773</v>
      </c>
      <c r="H253" s="11">
        <f t="shared" si="11"/>
        <v>-6.9610918945312257</v>
      </c>
    </row>
    <row r="254" spans="1:8">
      <c r="A254">
        <v>2027</v>
      </c>
      <c r="B254">
        <v>1</v>
      </c>
      <c r="C254" s="5">
        <v>-1.7327636718749999</v>
      </c>
      <c r="D254" s="11">
        <f t="shared" si="9"/>
        <v>-7.4491656640624999</v>
      </c>
      <c r="E254">
        <v>-4.6894897460937504</v>
      </c>
      <c r="F254" s="11">
        <f t="shared" si="10"/>
        <v>-2.5050922314453126</v>
      </c>
      <c r="G254">
        <v>-4.6946472167969659</v>
      </c>
      <c r="H254" s="11">
        <f t="shared" si="11"/>
        <v>-2.7154226440430693</v>
      </c>
    </row>
    <row r="255" spans="1:8">
      <c r="A255">
        <v>2027</v>
      </c>
      <c r="B255">
        <v>2</v>
      </c>
      <c r="C255" s="5">
        <v>4.4954162597656246</v>
      </c>
      <c r="D255" s="11">
        <f t="shared" si="9"/>
        <v>1.235408432617187</v>
      </c>
      <c r="E255">
        <v>1.1376281738281251</v>
      </c>
      <c r="F255" s="11">
        <f t="shared" si="10"/>
        <v>3.8418046069335938</v>
      </c>
      <c r="G255">
        <v>1.1781860351560454</v>
      </c>
      <c r="H255" s="11">
        <f t="shared" si="11"/>
        <v>3.7329482666013378</v>
      </c>
    </row>
    <row r="256" spans="1:8">
      <c r="A256">
        <v>2027</v>
      </c>
      <c r="B256">
        <v>3</v>
      </c>
      <c r="C256" s="5">
        <v>9.9834533691406246</v>
      </c>
      <c r="D256" s="11">
        <f t="shared" si="9"/>
        <v>8.8879273779296888</v>
      </c>
      <c r="E256">
        <v>6.5064941406249996</v>
      </c>
      <c r="F256" s="11">
        <f t="shared" si="10"/>
        <v>9.6895734179687487</v>
      </c>
      <c r="G256">
        <v>6.7230468750000227</v>
      </c>
      <c r="H256" s="11">
        <f t="shared" si="11"/>
        <v>9.8212054687500245</v>
      </c>
    </row>
    <row r="257" spans="1:8">
      <c r="A257">
        <v>2027</v>
      </c>
      <c r="B257">
        <v>4</v>
      </c>
      <c r="C257" s="5">
        <v>19.449914550781251</v>
      </c>
      <c r="D257" s="11">
        <f t="shared" si="9"/>
        <v>22.087960849609377</v>
      </c>
      <c r="E257">
        <v>15.467919921875</v>
      </c>
      <c r="F257" s="11">
        <f t="shared" si="10"/>
        <v>19.450358378906248</v>
      </c>
      <c r="G257">
        <v>15.445336914063034</v>
      </c>
      <c r="H257" s="11">
        <f t="shared" si="11"/>
        <v>19.398279931641213</v>
      </c>
    </row>
    <row r="258" spans="1:8">
      <c r="A258">
        <v>2027</v>
      </c>
      <c r="B258">
        <v>5</v>
      </c>
      <c r="C258" s="5">
        <v>22.875512695312501</v>
      </c>
      <c r="D258" s="11">
        <f t="shared" si="9"/>
        <v>26.864614902343753</v>
      </c>
      <c r="E258">
        <v>23.455010986328126</v>
      </c>
      <c r="F258" s="11">
        <f t="shared" si="10"/>
        <v>28.149897966308593</v>
      </c>
      <c r="G258">
        <v>23.512902832031045</v>
      </c>
      <c r="H258" s="11">
        <f t="shared" si="11"/>
        <v>28.256467309570088</v>
      </c>
    </row>
    <row r="259" spans="1:8">
      <c r="A259">
        <v>2027</v>
      </c>
      <c r="B259">
        <v>6</v>
      </c>
      <c r="C259" s="5">
        <v>30.585137939453126</v>
      </c>
      <c r="D259" s="11">
        <f t="shared" ref="D259:D322" si="12">C259*1.3944-5.033</f>
        <v>37.614916342773441</v>
      </c>
      <c r="E259">
        <v>32.375360107421876</v>
      </c>
      <c r="F259" s="11">
        <f t="shared" ref="F259:F322" si="13">E259*1.0892+2.6027</f>
        <v>37.865942229003906</v>
      </c>
      <c r="G259">
        <v>32.260369873047011</v>
      </c>
      <c r="H259" s="11">
        <f t="shared" ref="H259:H322" si="14">G259*1.098+2.4393</f>
        <v>37.861186120605623</v>
      </c>
    </row>
    <row r="260" spans="1:8">
      <c r="A260">
        <v>2027</v>
      </c>
      <c r="B260">
        <v>7</v>
      </c>
      <c r="C260" s="5">
        <v>32.731591796875001</v>
      </c>
      <c r="D260" s="11">
        <f t="shared" si="12"/>
        <v>40.607931601562505</v>
      </c>
      <c r="E260">
        <v>35.416558837890626</v>
      </c>
      <c r="F260" s="11">
        <f t="shared" si="13"/>
        <v>41.178415886230468</v>
      </c>
      <c r="G260">
        <v>35.391870117188034</v>
      </c>
      <c r="H260" s="11">
        <f t="shared" si="14"/>
        <v>41.299573388672471</v>
      </c>
    </row>
    <row r="261" spans="1:8">
      <c r="A261">
        <v>2027</v>
      </c>
      <c r="B261">
        <v>8</v>
      </c>
      <c r="C261" s="5">
        <v>29.459649658203126</v>
      </c>
      <c r="D261" s="11">
        <f t="shared" si="12"/>
        <v>36.045535483398439</v>
      </c>
      <c r="E261">
        <v>31.695520019531251</v>
      </c>
      <c r="F261" s="11">
        <f t="shared" si="13"/>
        <v>37.125460405273436</v>
      </c>
      <c r="G261">
        <v>31.421777343750023</v>
      </c>
      <c r="H261" s="11">
        <f t="shared" si="14"/>
        <v>36.940411523437533</v>
      </c>
    </row>
    <row r="262" spans="1:8">
      <c r="A262">
        <v>2027</v>
      </c>
      <c r="B262">
        <v>9</v>
      </c>
      <c r="C262" s="5">
        <v>22.349816894531251</v>
      </c>
      <c r="D262" s="11">
        <f t="shared" si="12"/>
        <v>26.131584677734377</v>
      </c>
      <c r="E262">
        <v>20.016168212890626</v>
      </c>
      <c r="F262" s="11">
        <f t="shared" si="13"/>
        <v>24.404310417480467</v>
      </c>
      <c r="G262">
        <v>20.119042968750023</v>
      </c>
      <c r="H262" s="11">
        <f t="shared" si="14"/>
        <v>24.530009179687525</v>
      </c>
    </row>
    <row r="263" spans="1:8">
      <c r="A263">
        <v>2027</v>
      </c>
      <c r="B263">
        <v>10</v>
      </c>
      <c r="C263" s="5">
        <v>10.512506103515625</v>
      </c>
      <c r="D263" s="11">
        <f t="shared" si="12"/>
        <v>9.6256385107421885</v>
      </c>
      <c r="E263">
        <v>12.694970703125</v>
      </c>
      <c r="F263" s="11">
        <f t="shared" si="13"/>
        <v>16.430062089843748</v>
      </c>
      <c r="G263">
        <v>12.752648925781045</v>
      </c>
      <c r="H263" s="11">
        <f t="shared" si="14"/>
        <v>16.441708520507589</v>
      </c>
    </row>
    <row r="264" spans="1:8">
      <c r="A264">
        <v>2027</v>
      </c>
      <c r="B264">
        <v>11</v>
      </c>
      <c r="C264" s="5">
        <v>7.1145568847656246</v>
      </c>
      <c r="D264" s="11">
        <f t="shared" si="12"/>
        <v>4.8875381201171875</v>
      </c>
      <c r="E264">
        <v>1.0481506347656251</v>
      </c>
      <c r="F264" s="11">
        <f t="shared" si="13"/>
        <v>3.7443456713867187</v>
      </c>
      <c r="G264">
        <v>1.2764221191410456</v>
      </c>
      <c r="H264" s="11">
        <f t="shared" si="14"/>
        <v>3.8408114868168681</v>
      </c>
    </row>
    <row r="265" spans="1:8">
      <c r="A265">
        <v>2027</v>
      </c>
      <c r="B265">
        <v>12</v>
      </c>
      <c r="C265" s="5">
        <v>0.73064575195312498</v>
      </c>
      <c r="D265" s="11">
        <f t="shared" si="12"/>
        <v>-4.0141875634765629</v>
      </c>
      <c r="E265">
        <v>-7.5734924316406254</v>
      </c>
      <c r="F265" s="11">
        <f t="shared" si="13"/>
        <v>-5.6463479565429679</v>
      </c>
      <c r="G265">
        <v>-7.1922973632809999</v>
      </c>
      <c r="H265" s="11">
        <f t="shared" si="14"/>
        <v>-5.4578425048825387</v>
      </c>
    </row>
    <row r="266" spans="1:8">
      <c r="A266">
        <v>2028</v>
      </c>
      <c r="B266">
        <v>1</v>
      </c>
      <c r="C266" s="5">
        <v>0.45180664062499998</v>
      </c>
      <c r="D266" s="11">
        <f t="shared" si="12"/>
        <v>-4.4030008203125002</v>
      </c>
      <c r="E266">
        <v>-6.0814270019531254</v>
      </c>
      <c r="F266" s="11">
        <f t="shared" si="13"/>
        <v>-4.0211902905273433</v>
      </c>
      <c r="G266">
        <v>-5.7204345703119657</v>
      </c>
      <c r="H266" s="11">
        <f t="shared" si="14"/>
        <v>-3.8417371582025388</v>
      </c>
    </row>
    <row r="267" spans="1:8">
      <c r="A267">
        <v>2028</v>
      </c>
      <c r="B267">
        <v>2</v>
      </c>
      <c r="C267" s="5">
        <v>4.1220947265624996</v>
      </c>
      <c r="D267" s="11">
        <f t="shared" si="12"/>
        <v>0.71484888671874991</v>
      </c>
      <c r="E267">
        <v>1.0724121093750001</v>
      </c>
      <c r="F267" s="11">
        <f t="shared" si="13"/>
        <v>3.7707712695312501</v>
      </c>
      <c r="G267">
        <v>1.2460266113280341</v>
      </c>
      <c r="H267" s="11">
        <f t="shared" si="14"/>
        <v>3.8074372192381816</v>
      </c>
    </row>
    <row r="268" spans="1:8">
      <c r="A268">
        <v>2028</v>
      </c>
      <c r="B268">
        <v>3</v>
      </c>
      <c r="C268" s="5">
        <v>10.154107666015625</v>
      </c>
      <c r="D268" s="11">
        <f t="shared" si="12"/>
        <v>9.1258877294921881</v>
      </c>
      <c r="E268">
        <v>7.4318786621093746</v>
      </c>
      <c r="F268" s="11">
        <f t="shared" si="13"/>
        <v>10.69750223876953</v>
      </c>
      <c r="G268">
        <v>7.5069519042970114</v>
      </c>
      <c r="H268" s="11">
        <f t="shared" si="14"/>
        <v>10.681933190918119</v>
      </c>
    </row>
    <row r="269" spans="1:8">
      <c r="A269">
        <v>2028</v>
      </c>
      <c r="B269">
        <v>4</v>
      </c>
      <c r="C269" s="5">
        <v>18.474664306640626</v>
      </c>
      <c r="D269" s="11">
        <f t="shared" si="12"/>
        <v>20.72807190917969</v>
      </c>
      <c r="E269">
        <v>17.043786621093751</v>
      </c>
      <c r="F269" s="11">
        <f t="shared" si="13"/>
        <v>21.166792387695313</v>
      </c>
      <c r="G269">
        <v>17.221551513672011</v>
      </c>
      <c r="H269" s="11">
        <f t="shared" si="14"/>
        <v>21.348563562011869</v>
      </c>
    </row>
    <row r="270" spans="1:8">
      <c r="A270">
        <v>2028</v>
      </c>
      <c r="B270">
        <v>5</v>
      </c>
      <c r="C270" s="5">
        <v>25.816247558593751</v>
      </c>
      <c r="D270" s="11">
        <f t="shared" si="12"/>
        <v>30.96517559570313</v>
      </c>
      <c r="E270">
        <v>22.685357666015626</v>
      </c>
      <c r="F270" s="11">
        <f t="shared" si="13"/>
        <v>27.311591569824216</v>
      </c>
      <c r="G270">
        <v>22.643884277344</v>
      </c>
      <c r="H270" s="11">
        <f t="shared" si="14"/>
        <v>27.302284936523712</v>
      </c>
    </row>
    <row r="271" spans="1:8">
      <c r="A271">
        <v>2028</v>
      </c>
      <c r="B271">
        <v>6</v>
      </c>
      <c r="C271" s="5">
        <v>31.118005371093751</v>
      </c>
      <c r="D271" s="11">
        <f t="shared" si="12"/>
        <v>38.357946689453129</v>
      </c>
      <c r="E271">
        <v>33.667413330078126</v>
      </c>
      <c r="F271" s="11">
        <f t="shared" si="13"/>
        <v>39.273246599121094</v>
      </c>
      <c r="G271">
        <v>33.344781494141046</v>
      </c>
      <c r="H271" s="11">
        <f t="shared" si="14"/>
        <v>39.051870080566871</v>
      </c>
    </row>
    <row r="272" spans="1:8">
      <c r="A272">
        <v>2028</v>
      </c>
      <c r="B272">
        <v>7</v>
      </c>
      <c r="C272" s="5">
        <v>31.888757324218751</v>
      </c>
      <c r="D272" s="11">
        <f t="shared" si="12"/>
        <v>39.43268321289063</v>
      </c>
      <c r="E272">
        <v>33.534173583984376</v>
      </c>
      <c r="F272" s="11">
        <f t="shared" si="13"/>
        <v>39.12812186767578</v>
      </c>
      <c r="G272">
        <v>33.248132324219</v>
      </c>
      <c r="H272" s="11">
        <f t="shared" si="14"/>
        <v>38.94574929199247</v>
      </c>
    </row>
    <row r="273" spans="1:8">
      <c r="A273">
        <v>2028</v>
      </c>
      <c r="B273">
        <v>8</v>
      </c>
      <c r="C273" s="5">
        <v>30.414208984375001</v>
      </c>
      <c r="D273" s="11">
        <f t="shared" si="12"/>
        <v>37.376573007812503</v>
      </c>
      <c r="E273">
        <v>29.343560791015626</v>
      </c>
      <c r="F273" s="11">
        <f t="shared" si="13"/>
        <v>34.563706413574216</v>
      </c>
      <c r="G273">
        <v>29.048425292969</v>
      </c>
      <c r="H273" s="11">
        <f t="shared" si="14"/>
        <v>34.334470971679963</v>
      </c>
    </row>
    <row r="274" spans="1:8">
      <c r="A274">
        <v>2028</v>
      </c>
      <c r="B274">
        <v>9</v>
      </c>
      <c r="C274" s="5">
        <v>25.733209228515626</v>
      </c>
      <c r="D274" s="11">
        <f t="shared" si="12"/>
        <v>30.849386948242191</v>
      </c>
      <c r="E274">
        <v>20.362878417968751</v>
      </c>
      <c r="F274" s="11">
        <f t="shared" si="13"/>
        <v>24.781947172851563</v>
      </c>
      <c r="G274">
        <v>20.340203857422011</v>
      </c>
      <c r="H274" s="11">
        <f t="shared" si="14"/>
        <v>24.772843835449368</v>
      </c>
    </row>
    <row r="275" spans="1:8">
      <c r="A275">
        <v>2028</v>
      </c>
      <c r="B275">
        <v>10</v>
      </c>
      <c r="C275" s="5">
        <v>15.1986328125</v>
      </c>
      <c r="D275" s="11">
        <f t="shared" si="12"/>
        <v>16.159973593749999</v>
      </c>
      <c r="E275">
        <v>9.7859436035156246</v>
      </c>
      <c r="F275" s="11">
        <f t="shared" si="13"/>
        <v>13.261549772949218</v>
      </c>
      <c r="G275">
        <v>10.149865722656045</v>
      </c>
      <c r="H275" s="11">
        <f t="shared" si="14"/>
        <v>13.583852563476338</v>
      </c>
    </row>
    <row r="276" spans="1:8">
      <c r="A276">
        <v>2028</v>
      </c>
      <c r="B276">
        <v>11</v>
      </c>
      <c r="C276" s="5">
        <v>4.7111145019531246</v>
      </c>
      <c r="D276" s="11">
        <f t="shared" si="12"/>
        <v>1.5361780615234366</v>
      </c>
      <c r="E276">
        <v>-0.45572509765625002</v>
      </c>
      <c r="F276" s="11">
        <f t="shared" si="13"/>
        <v>2.1063242236328126</v>
      </c>
      <c r="G276">
        <v>3.0694580078034051E-2</v>
      </c>
      <c r="H276" s="11">
        <f t="shared" si="14"/>
        <v>2.4730026489256813</v>
      </c>
    </row>
    <row r="277" spans="1:8">
      <c r="A277">
        <v>2028</v>
      </c>
      <c r="B277">
        <v>12</v>
      </c>
      <c r="C277" s="5">
        <v>0.46083984374999998</v>
      </c>
      <c r="D277" s="11">
        <f t="shared" si="12"/>
        <v>-4.3904049218750005</v>
      </c>
      <c r="E277">
        <v>-6.9399780273437504</v>
      </c>
      <c r="F277" s="11">
        <f t="shared" si="13"/>
        <v>-4.9563240673828126</v>
      </c>
      <c r="G277">
        <v>-6.5923828124999773</v>
      </c>
      <c r="H277" s="11">
        <f t="shared" si="14"/>
        <v>-4.799136328124975</v>
      </c>
    </row>
    <row r="278" spans="1:8">
      <c r="A278">
        <v>2029</v>
      </c>
      <c r="B278">
        <v>1</v>
      </c>
      <c r="C278" s="5">
        <v>-4.4435791015625004</v>
      </c>
      <c r="D278" s="11">
        <f t="shared" si="12"/>
        <v>-11.229126699218751</v>
      </c>
      <c r="E278">
        <v>-6.2748474121093754</v>
      </c>
      <c r="F278" s="11">
        <f t="shared" si="13"/>
        <v>-4.2318638012695313</v>
      </c>
      <c r="G278">
        <v>-6.1419128417969659</v>
      </c>
      <c r="H278" s="11">
        <f t="shared" si="14"/>
        <v>-4.3045203002930688</v>
      </c>
    </row>
    <row r="279" spans="1:8">
      <c r="A279">
        <v>2029</v>
      </c>
      <c r="B279">
        <v>2</v>
      </c>
      <c r="C279" s="5">
        <v>1.6549316406250001</v>
      </c>
      <c r="D279" s="11">
        <f t="shared" si="12"/>
        <v>-2.7253633203125003</v>
      </c>
      <c r="E279">
        <v>0.26601562499999998</v>
      </c>
      <c r="F279" s="11">
        <f t="shared" si="13"/>
        <v>2.8924442187500001</v>
      </c>
      <c r="G279">
        <v>0.14266357421900011</v>
      </c>
      <c r="H279" s="11">
        <f t="shared" si="14"/>
        <v>2.5959446044924621</v>
      </c>
    </row>
    <row r="280" spans="1:8">
      <c r="A280">
        <v>2029</v>
      </c>
      <c r="B280">
        <v>3</v>
      </c>
      <c r="C280" s="5">
        <v>10.90316162109375</v>
      </c>
      <c r="D280" s="11">
        <f t="shared" si="12"/>
        <v>10.170368564453124</v>
      </c>
      <c r="E280">
        <v>8.6752258300781246</v>
      </c>
      <c r="F280" s="11">
        <f t="shared" si="13"/>
        <v>12.051755974121093</v>
      </c>
      <c r="G280">
        <v>8.8033386230470114</v>
      </c>
      <c r="H280" s="11">
        <f t="shared" si="14"/>
        <v>12.105365808105619</v>
      </c>
    </row>
    <row r="281" spans="1:8">
      <c r="A281">
        <v>2029</v>
      </c>
      <c r="B281">
        <v>4</v>
      </c>
      <c r="C281" s="5">
        <v>19.276483154296876</v>
      </c>
      <c r="D281" s="11">
        <f t="shared" si="12"/>
        <v>21.846128110351565</v>
      </c>
      <c r="E281">
        <v>12.5815673828125</v>
      </c>
      <c r="F281" s="11">
        <f t="shared" si="13"/>
        <v>16.306543193359374</v>
      </c>
      <c r="G281">
        <v>12.766656494141046</v>
      </c>
      <c r="H281" s="11">
        <f t="shared" si="14"/>
        <v>16.457088830566871</v>
      </c>
    </row>
    <row r="282" spans="1:8">
      <c r="A282">
        <v>2029</v>
      </c>
      <c r="B282">
        <v>5</v>
      </c>
      <c r="C282" s="5">
        <v>23.092462158203126</v>
      </c>
      <c r="D282" s="11">
        <f t="shared" si="12"/>
        <v>27.167129233398441</v>
      </c>
      <c r="E282">
        <v>22.586846923828126</v>
      </c>
      <c r="F282" s="11">
        <f t="shared" si="13"/>
        <v>27.204293669433593</v>
      </c>
      <c r="G282">
        <v>22.784722900391046</v>
      </c>
      <c r="H282" s="11">
        <f t="shared" si="14"/>
        <v>27.45692574462937</v>
      </c>
    </row>
    <row r="283" spans="1:8">
      <c r="A283">
        <v>2029</v>
      </c>
      <c r="B283">
        <v>6</v>
      </c>
      <c r="C283" s="5">
        <v>29.933496093750001</v>
      </c>
      <c r="D283" s="11">
        <f t="shared" si="12"/>
        <v>36.706266953125002</v>
      </c>
      <c r="E283">
        <v>29.856774902343751</v>
      </c>
      <c r="F283" s="11">
        <f t="shared" si="13"/>
        <v>35.122699223632814</v>
      </c>
      <c r="G283">
        <v>30.351220703125023</v>
      </c>
      <c r="H283" s="11">
        <f t="shared" si="14"/>
        <v>35.76494033203128</v>
      </c>
    </row>
    <row r="284" spans="1:8">
      <c r="A284">
        <v>2029</v>
      </c>
      <c r="B284">
        <v>7</v>
      </c>
      <c r="C284" s="5">
        <v>31.588555908203126</v>
      </c>
      <c r="D284" s="11">
        <f t="shared" si="12"/>
        <v>39.01408235839844</v>
      </c>
      <c r="E284">
        <v>34.201348876953126</v>
      </c>
      <c r="F284" s="11">
        <f t="shared" si="13"/>
        <v>39.854809196777339</v>
      </c>
      <c r="G284">
        <v>34.310632324219</v>
      </c>
      <c r="H284" s="11">
        <f t="shared" si="14"/>
        <v>40.112374291992467</v>
      </c>
    </row>
    <row r="285" spans="1:8">
      <c r="A285">
        <v>2029</v>
      </c>
      <c r="B285">
        <v>8</v>
      </c>
      <c r="C285" s="5">
        <v>29.832238769531251</v>
      </c>
      <c r="D285" s="11">
        <f t="shared" si="12"/>
        <v>36.565073740234375</v>
      </c>
      <c r="E285">
        <v>28.938134765625001</v>
      </c>
      <c r="F285" s="11">
        <f t="shared" si="13"/>
        <v>34.122116386718751</v>
      </c>
      <c r="G285">
        <v>28.902490234375023</v>
      </c>
      <c r="H285" s="11">
        <f t="shared" si="14"/>
        <v>34.174234277343778</v>
      </c>
    </row>
    <row r="286" spans="1:8">
      <c r="A286">
        <v>2029</v>
      </c>
      <c r="B286">
        <v>9</v>
      </c>
      <c r="C286" s="5">
        <v>24.343316650390626</v>
      </c>
      <c r="D286" s="11">
        <f t="shared" si="12"/>
        <v>28.911320737304692</v>
      </c>
      <c r="E286">
        <v>21.816735839843751</v>
      </c>
      <c r="F286" s="11">
        <f t="shared" si="13"/>
        <v>26.36548867675781</v>
      </c>
      <c r="G286">
        <v>21.723565673828034</v>
      </c>
      <c r="H286" s="11">
        <f t="shared" si="14"/>
        <v>26.291775109863181</v>
      </c>
    </row>
    <row r="287" spans="1:8">
      <c r="A287">
        <v>2029</v>
      </c>
      <c r="B287">
        <v>10</v>
      </c>
      <c r="C287" s="5">
        <v>12.850335693359375</v>
      </c>
      <c r="D287" s="11">
        <f t="shared" si="12"/>
        <v>12.885508090820313</v>
      </c>
      <c r="E287">
        <v>13.02193603515625</v>
      </c>
      <c r="F287" s="11">
        <f t="shared" si="13"/>
        <v>16.786192729492186</v>
      </c>
      <c r="G287">
        <v>13.035913085938034</v>
      </c>
      <c r="H287" s="11">
        <f t="shared" si="14"/>
        <v>16.752732568359963</v>
      </c>
    </row>
    <row r="288" spans="1:8">
      <c r="A288">
        <v>2029</v>
      </c>
      <c r="B288">
        <v>11</v>
      </c>
      <c r="C288" s="5">
        <v>4.2117858886718746</v>
      </c>
      <c r="D288" s="11">
        <f t="shared" si="12"/>
        <v>0.8399142431640616</v>
      </c>
      <c r="E288">
        <v>-0.26380004882812502</v>
      </c>
      <c r="F288" s="11">
        <f t="shared" si="13"/>
        <v>2.3153689868164062</v>
      </c>
      <c r="G288">
        <v>-0.25028076171895464</v>
      </c>
      <c r="H288" s="11">
        <f t="shared" si="14"/>
        <v>2.1644917236325876</v>
      </c>
    </row>
    <row r="289" spans="1:8">
      <c r="A289">
        <v>2029</v>
      </c>
      <c r="B289">
        <v>12</v>
      </c>
      <c r="C289" s="5">
        <v>-1.1657714843749944E-3</v>
      </c>
      <c r="D289" s="11">
        <f t="shared" si="12"/>
        <v>-5.0346255517578129</v>
      </c>
      <c r="E289">
        <v>-7.8924926757812504</v>
      </c>
      <c r="F289" s="11">
        <f t="shared" si="13"/>
        <v>-5.9938030224609378</v>
      </c>
      <c r="G289">
        <v>-7.8072265624999773</v>
      </c>
      <c r="H289" s="11">
        <f t="shared" si="14"/>
        <v>-6.1330347656249771</v>
      </c>
    </row>
    <row r="290" spans="1:8">
      <c r="A290">
        <v>2030</v>
      </c>
      <c r="B290">
        <v>1</v>
      </c>
      <c r="C290" s="5">
        <v>-3.0025085449218749</v>
      </c>
      <c r="D290" s="11">
        <f t="shared" si="12"/>
        <v>-9.2196979150390632</v>
      </c>
      <c r="E290">
        <v>-5.8396362304687504</v>
      </c>
      <c r="F290" s="11">
        <f t="shared" si="13"/>
        <v>-3.7578317822265626</v>
      </c>
      <c r="G290">
        <v>-5.8911193847660002</v>
      </c>
      <c r="H290" s="11">
        <f t="shared" si="14"/>
        <v>-4.0291490844730689</v>
      </c>
    </row>
    <row r="291" spans="1:8">
      <c r="A291">
        <v>2030</v>
      </c>
      <c r="B291">
        <v>2</v>
      </c>
      <c r="C291" s="5">
        <v>4.1889282226562496</v>
      </c>
      <c r="D291" s="11">
        <f t="shared" si="12"/>
        <v>0.80804151367187416</v>
      </c>
      <c r="E291">
        <v>-6.8567565917968754</v>
      </c>
      <c r="F291" s="11">
        <f t="shared" si="13"/>
        <v>-4.8656792797851569</v>
      </c>
      <c r="G291">
        <v>-7.1723388671869657</v>
      </c>
      <c r="H291" s="11">
        <f t="shared" si="14"/>
        <v>-5.4359280761712885</v>
      </c>
    </row>
    <row r="292" spans="1:8">
      <c r="A292">
        <v>2030</v>
      </c>
      <c r="B292">
        <v>3</v>
      </c>
      <c r="C292" s="5">
        <v>13.904351806640625</v>
      </c>
      <c r="D292" s="11">
        <f t="shared" si="12"/>
        <v>14.355228159179688</v>
      </c>
      <c r="E292">
        <v>5.8806396484374996</v>
      </c>
      <c r="F292" s="11">
        <f t="shared" si="13"/>
        <v>9.0078927050781239</v>
      </c>
      <c r="G292">
        <v>5.6018920898440001</v>
      </c>
      <c r="H292" s="11">
        <f t="shared" si="14"/>
        <v>8.5901775146487118</v>
      </c>
    </row>
    <row r="293" spans="1:8">
      <c r="A293">
        <v>2030</v>
      </c>
      <c r="B293">
        <v>4</v>
      </c>
      <c r="C293" s="5">
        <v>18.928460693359376</v>
      </c>
      <c r="D293" s="11">
        <f t="shared" si="12"/>
        <v>21.360845590820315</v>
      </c>
      <c r="E293">
        <v>18.047357177734376</v>
      </c>
      <c r="F293" s="11">
        <f t="shared" si="13"/>
        <v>22.25988143798828</v>
      </c>
      <c r="G293">
        <v>18.239617919922011</v>
      </c>
      <c r="H293" s="11">
        <f t="shared" si="14"/>
        <v>22.466400476074369</v>
      </c>
    </row>
    <row r="294" spans="1:8">
      <c r="A294">
        <v>2030</v>
      </c>
      <c r="B294">
        <v>5</v>
      </c>
      <c r="C294" s="5">
        <v>25.312585449218751</v>
      </c>
      <c r="D294" s="11">
        <f t="shared" si="12"/>
        <v>30.262869150390628</v>
      </c>
      <c r="E294">
        <v>23.965509033203126</v>
      </c>
      <c r="F294" s="11">
        <f t="shared" si="13"/>
        <v>28.705932438964844</v>
      </c>
      <c r="G294">
        <v>23.916558837891046</v>
      </c>
      <c r="H294" s="11">
        <f t="shared" si="14"/>
        <v>28.699681604004368</v>
      </c>
    </row>
    <row r="295" spans="1:8">
      <c r="A295">
        <v>2030</v>
      </c>
      <c r="B295">
        <v>6</v>
      </c>
      <c r="C295" s="5">
        <v>29.304132080078126</v>
      </c>
      <c r="D295" s="11">
        <f t="shared" si="12"/>
        <v>35.828681772460939</v>
      </c>
      <c r="E295">
        <v>30.405175781250001</v>
      </c>
      <c r="F295" s="11">
        <f t="shared" si="13"/>
        <v>35.720017460937498</v>
      </c>
      <c r="G295">
        <v>30.328393554688034</v>
      </c>
      <c r="H295" s="11">
        <f t="shared" si="14"/>
        <v>35.739876123047466</v>
      </c>
    </row>
    <row r="296" spans="1:8">
      <c r="A296">
        <v>2030</v>
      </c>
      <c r="B296">
        <v>7</v>
      </c>
      <c r="C296" s="5">
        <v>31.313836669921876</v>
      </c>
      <c r="D296" s="11">
        <f t="shared" si="12"/>
        <v>38.631013852539063</v>
      </c>
      <c r="E296">
        <v>33.350091552734376</v>
      </c>
      <c r="F296" s="11">
        <f t="shared" si="13"/>
        <v>38.92761971923828</v>
      </c>
      <c r="G296">
        <v>33.217645263672011</v>
      </c>
      <c r="H296" s="11">
        <f t="shared" si="14"/>
        <v>38.912274499511874</v>
      </c>
    </row>
    <row r="297" spans="1:8">
      <c r="A297">
        <v>2030</v>
      </c>
      <c r="B297">
        <v>8</v>
      </c>
      <c r="C297" s="5">
        <v>30.412255859375001</v>
      </c>
      <c r="D297" s="11">
        <f t="shared" si="12"/>
        <v>37.373849570312501</v>
      </c>
      <c r="E297">
        <v>31.516961669921876</v>
      </c>
      <c r="F297" s="11">
        <f t="shared" si="13"/>
        <v>36.930974650878902</v>
      </c>
      <c r="G297">
        <v>31.228265380859</v>
      </c>
      <c r="H297" s="11">
        <f t="shared" si="14"/>
        <v>36.727935388183191</v>
      </c>
    </row>
    <row r="298" spans="1:8">
      <c r="A298">
        <v>2030</v>
      </c>
      <c r="B298">
        <v>9</v>
      </c>
      <c r="C298" s="5">
        <v>22.834893798828126</v>
      </c>
      <c r="D298" s="11">
        <f t="shared" si="12"/>
        <v>26.80797591308594</v>
      </c>
      <c r="E298">
        <v>18.942864990234376</v>
      </c>
      <c r="F298" s="11">
        <f t="shared" si="13"/>
        <v>23.23526854736328</v>
      </c>
      <c r="G298">
        <v>18.993737792969</v>
      </c>
      <c r="H298" s="11">
        <f t="shared" si="14"/>
        <v>23.294424096679965</v>
      </c>
    </row>
    <row r="299" spans="1:8">
      <c r="A299">
        <v>2030</v>
      </c>
      <c r="B299">
        <v>10</v>
      </c>
      <c r="C299" s="5">
        <v>13.07760009765625</v>
      </c>
      <c r="D299" s="11">
        <f t="shared" si="12"/>
        <v>13.202405576171873</v>
      </c>
      <c r="E299">
        <v>9.2338500976562496</v>
      </c>
      <c r="F299" s="11">
        <f t="shared" si="13"/>
        <v>12.660209526367186</v>
      </c>
      <c r="G299">
        <v>9.4466491699220114</v>
      </c>
      <c r="H299" s="11">
        <f t="shared" si="14"/>
        <v>12.81172078857437</v>
      </c>
    </row>
    <row r="300" spans="1:8">
      <c r="A300">
        <v>2030</v>
      </c>
      <c r="B300">
        <v>11</v>
      </c>
      <c r="C300" s="5">
        <v>6.6422668457031246</v>
      </c>
      <c r="D300" s="11">
        <f t="shared" si="12"/>
        <v>4.228976889648437</v>
      </c>
      <c r="E300">
        <v>1.7483764648437501</v>
      </c>
      <c r="F300" s="11">
        <f t="shared" si="13"/>
        <v>4.5070316455078121</v>
      </c>
      <c r="G300">
        <v>1.9926086425780341</v>
      </c>
      <c r="H300" s="11">
        <f t="shared" si="14"/>
        <v>4.6271842895506818</v>
      </c>
    </row>
    <row r="301" spans="1:8">
      <c r="A301">
        <v>2030</v>
      </c>
      <c r="B301">
        <v>12</v>
      </c>
      <c r="C301" s="5">
        <v>-0.37161865234375002</v>
      </c>
      <c r="D301" s="11">
        <f t="shared" si="12"/>
        <v>-5.5511850488281258</v>
      </c>
      <c r="E301">
        <v>-8.1814025878906254</v>
      </c>
      <c r="F301" s="11">
        <f t="shared" si="13"/>
        <v>-6.308483698730468</v>
      </c>
      <c r="G301">
        <v>-8.1948913574219659</v>
      </c>
      <c r="H301" s="11">
        <f t="shared" si="14"/>
        <v>-6.5586907104493193</v>
      </c>
    </row>
    <row r="302" spans="1:8">
      <c r="A302">
        <v>2031</v>
      </c>
      <c r="B302">
        <v>1</v>
      </c>
      <c r="C302" s="5">
        <v>2.0450683593750001</v>
      </c>
      <c r="D302" s="11">
        <f t="shared" si="12"/>
        <v>-2.1813566796875001</v>
      </c>
      <c r="E302">
        <v>-8.1816467285156254</v>
      </c>
      <c r="F302" s="11">
        <f t="shared" si="13"/>
        <v>-6.3087496166992185</v>
      </c>
      <c r="G302">
        <v>-8.1938537597660002</v>
      </c>
      <c r="H302" s="11">
        <f t="shared" si="14"/>
        <v>-6.5575514282230696</v>
      </c>
    </row>
    <row r="303" spans="1:8">
      <c r="A303">
        <v>2031</v>
      </c>
      <c r="B303">
        <v>2</v>
      </c>
      <c r="C303" s="5">
        <v>5.5034423828124996</v>
      </c>
      <c r="D303" s="11">
        <f t="shared" si="12"/>
        <v>2.6410000585937494</v>
      </c>
      <c r="E303">
        <v>-2.5161499023437499</v>
      </c>
      <c r="F303" s="11">
        <f t="shared" si="13"/>
        <v>-0.13789047363281215</v>
      </c>
      <c r="G303">
        <v>-2.3585571289059999</v>
      </c>
      <c r="H303" s="11">
        <f t="shared" si="14"/>
        <v>-0.15039572753878838</v>
      </c>
    </row>
    <row r="304" spans="1:8">
      <c r="A304">
        <v>2031</v>
      </c>
      <c r="B304">
        <v>3</v>
      </c>
      <c r="C304" s="5">
        <v>9.4538513183593746</v>
      </c>
      <c r="D304" s="11">
        <f t="shared" si="12"/>
        <v>8.1494502783203124</v>
      </c>
      <c r="E304">
        <v>5.5831237792968746</v>
      </c>
      <c r="F304" s="11">
        <f t="shared" si="13"/>
        <v>8.6838384204101562</v>
      </c>
      <c r="G304">
        <v>5.7688842773440001</v>
      </c>
      <c r="H304" s="11">
        <f t="shared" si="14"/>
        <v>8.7735349365237116</v>
      </c>
    </row>
    <row r="305" spans="1:8">
      <c r="A305">
        <v>2031</v>
      </c>
      <c r="B305">
        <v>4</v>
      </c>
      <c r="C305" s="5">
        <v>18.997247314453126</v>
      </c>
      <c r="D305" s="11">
        <f t="shared" si="12"/>
        <v>21.456761655273439</v>
      </c>
      <c r="E305">
        <v>15.015283203125</v>
      </c>
      <c r="F305" s="11">
        <f t="shared" si="13"/>
        <v>18.957346464843749</v>
      </c>
      <c r="G305">
        <v>15.075250244141046</v>
      </c>
      <c r="H305" s="11">
        <f t="shared" si="14"/>
        <v>18.99192476806687</v>
      </c>
    </row>
    <row r="306" spans="1:8">
      <c r="A306">
        <v>2031</v>
      </c>
      <c r="B306">
        <v>5</v>
      </c>
      <c r="C306" s="5">
        <v>25.586572265625001</v>
      </c>
      <c r="D306" s="11">
        <f t="shared" si="12"/>
        <v>30.644916367187506</v>
      </c>
      <c r="E306">
        <v>23.991662597656251</v>
      </c>
      <c r="F306" s="11">
        <f t="shared" si="13"/>
        <v>28.734418901367185</v>
      </c>
      <c r="G306">
        <v>24.315637207031045</v>
      </c>
      <c r="H306" s="11">
        <f t="shared" si="14"/>
        <v>29.137869653320088</v>
      </c>
    </row>
    <row r="307" spans="1:8">
      <c r="A307">
        <v>2031</v>
      </c>
      <c r="B307">
        <v>6</v>
      </c>
      <c r="C307" s="5">
        <v>28.362451171875001</v>
      </c>
      <c r="D307" s="11">
        <f t="shared" si="12"/>
        <v>34.515601914062501</v>
      </c>
      <c r="E307">
        <v>30.278344726562501</v>
      </c>
      <c r="F307" s="11">
        <f t="shared" si="13"/>
        <v>35.581873076171874</v>
      </c>
      <c r="G307">
        <v>30.432214355469</v>
      </c>
      <c r="H307" s="11">
        <f t="shared" si="14"/>
        <v>35.853871362304965</v>
      </c>
    </row>
    <row r="308" spans="1:8">
      <c r="A308">
        <v>2031</v>
      </c>
      <c r="B308">
        <v>7</v>
      </c>
      <c r="C308" s="5">
        <v>31.378533935546876</v>
      </c>
      <c r="D308" s="11">
        <f t="shared" si="12"/>
        <v>38.721227719726564</v>
      </c>
      <c r="E308">
        <v>32.705804443359376</v>
      </c>
      <c r="F308" s="11">
        <f t="shared" si="13"/>
        <v>38.225862199707031</v>
      </c>
      <c r="G308">
        <v>32.502404785156045</v>
      </c>
      <c r="H308" s="11">
        <f t="shared" si="14"/>
        <v>38.126940454101344</v>
      </c>
    </row>
    <row r="309" spans="1:8">
      <c r="A309">
        <v>2031</v>
      </c>
      <c r="B309">
        <v>8</v>
      </c>
      <c r="C309" s="5">
        <v>28.330255126953126</v>
      </c>
      <c r="D309" s="11">
        <f t="shared" si="12"/>
        <v>34.47070774902344</v>
      </c>
      <c r="E309">
        <v>29.978967285156251</v>
      </c>
      <c r="F309" s="11">
        <f t="shared" si="13"/>
        <v>35.255791166992189</v>
      </c>
      <c r="G309">
        <v>29.910150146484</v>
      </c>
      <c r="H309" s="11">
        <f t="shared" si="14"/>
        <v>35.280644860839438</v>
      </c>
    </row>
    <row r="310" spans="1:8">
      <c r="A310">
        <v>2031</v>
      </c>
      <c r="B310">
        <v>9</v>
      </c>
      <c r="C310" s="5">
        <v>22.283563232421876</v>
      </c>
      <c r="D310" s="11">
        <f t="shared" si="12"/>
        <v>26.039200571289065</v>
      </c>
      <c r="E310">
        <v>20.063287353515626</v>
      </c>
      <c r="F310" s="11">
        <f t="shared" si="13"/>
        <v>24.455632585449219</v>
      </c>
      <c r="G310">
        <v>20.170892333984</v>
      </c>
      <c r="H310" s="11">
        <f t="shared" si="14"/>
        <v>24.586939782714435</v>
      </c>
    </row>
    <row r="311" spans="1:8">
      <c r="A311">
        <v>2031</v>
      </c>
      <c r="B311">
        <v>10</v>
      </c>
      <c r="C311" s="5">
        <v>13.139276123046875</v>
      </c>
      <c r="D311" s="11">
        <f t="shared" si="12"/>
        <v>13.288406625976563</v>
      </c>
      <c r="E311">
        <v>12.50228271484375</v>
      </c>
      <c r="F311" s="11">
        <f t="shared" si="13"/>
        <v>16.22018633300781</v>
      </c>
      <c r="G311">
        <v>12.649804687500023</v>
      </c>
      <c r="H311" s="11">
        <f t="shared" si="14"/>
        <v>16.328785546875025</v>
      </c>
    </row>
    <row r="312" spans="1:8">
      <c r="A312">
        <v>2031</v>
      </c>
      <c r="B312">
        <v>11</v>
      </c>
      <c r="C312" s="5">
        <v>7.6454711914062496</v>
      </c>
      <c r="D312" s="11">
        <f t="shared" si="12"/>
        <v>5.627845029296874</v>
      </c>
      <c r="E312">
        <v>2.5140319824218751</v>
      </c>
      <c r="F312" s="11">
        <f t="shared" si="13"/>
        <v>5.340983635253906</v>
      </c>
      <c r="G312">
        <v>2.7443481445310454</v>
      </c>
      <c r="H312" s="11">
        <f t="shared" si="14"/>
        <v>5.4525942626950883</v>
      </c>
    </row>
    <row r="313" spans="1:8">
      <c r="A313">
        <v>2031</v>
      </c>
      <c r="B313">
        <v>12</v>
      </c>
      <c r="C313" s="5">
        <v>1.8173461914062501</v>
      </c>
      <c r="D313" s="11">
        <f t="shared" si="12"/>
        <v>-2.498892470703125</v>
      </c>
      <c r="E313">
        <v>-3.8548950195312499</v>
      </c>
      <c r="F313" s="11">
        <f t="shared" si="13"/>
        <v>-1.596051655273437</v>
      </c>
      <c r="G313">
        <v>-3.5506958007809999</v>
      </c>
      <c r="H313" s="11">
        <f t="shared" si="14"/>
        <v>-1.4593639892575383</v>
      </c>
    </row>
    <row r="314" spans="1:8">
      <c r="A314">
        <v>2032</v>
      </c>
      <c r="B314">
        <v>1</v>
      </c>
      <c r="C314" s="5">
        <v>-1.8838562011718749</v>
      </c>
      <c r="D314" s="11">
        <f t="shared" si="12"/>
        <v>-7.659849086914063</v>
      </c>
      <c r="E314">
        <v>-8.5308898925781254</v>
      </c>
      <c r="F314" s="11">
        <f t="shared" si="13"/>
        <v>-6.689145270996093</v>
      </c>
      <c r="G314">
        <v>-8.0338500976559999</v>
      </c>
      <c r="H314" s="11">
        <f t="shared" si="14"/>
        <v>-6.3818674072262898</v>
      </c>
    </row>
    <row r="315" spans="1:8">
      <c r="A315">
        <v>2032</v>
      </c>
      <c r="B315">
        <v>2</v>
      </c>
      <c r="C315" s="5">
        <v>1.4081970214843751</v>
      </c>
      <c r="D315" s="11">
        <f t="shared" si="12"/>
        <v>-3.0694100732421878</v>
      </c>
      <c r="E315">
        <v>-2.5952514648437499</v>
      </c>
      <c r="F315" s="11">
        <f t="shared" si="13"/>
        <v>-0.22404789550781246</v>
      </c>
      <c r="G315">
        <v>-2.4213623046869657</v>
      </c>
      <c r="H315" s="11">
        <f t="shared" si="14"/>
        <v>-0.2193558105462885</v>
      </c>
    </row>
    <row r="316" spans="1:8">
      <c r="A316">
        <v>2032</v>
      </c>
      <c r="B316">
        <v>3</v>
      </c>
      <c r="C316" s="5">
        <v>7.3406311035156246</v>
      </c>
      <c r="D316" s="11">
        <f t="shared" si="12"/>
        <v>5.2027760107421868</v>
      </c>
      <c r="E316">
        <v>4.5442443847656246</v>
      </c>
      <c r="F316" s="11">
        <f t="shared" si="13"/>
        <v>7.5522909838867189</v>
      </c>
      <c r="G316">
        <v>4.7899108886720114</v>
      </c>
      <c r="H316" s="11">
        <f t="shared" si="14"/>
        <v>7.6986221557618695</v>
      </c>
    </row>
    <row r="317" spans="1:8">
      <c r="A317">
        <v>2032</v>
      </c>
      <c r="B317">
        <v>4</v>
      </c>
      <c r="C317" s="5">
        <v>17.716210937500001</v>
      </c>
      <c r="D317" s="11">
        <f t="shared" si="12"/>
        <v>19.670484531250001</v>
      </c>
      <c r="E317">
        <v>16.362969970703126</v>
      </c>
      <c r="F317" s="11">
        <f t="shared" si="13"/>
        <v>20.425246892089842</v>
      </c>
      <c r="G317">
        <v>16.461480712891046</v>
      </c>
      <c r="H317" s="11">
        <f t="shared" si="14"/>
        <v>20.51400582275437</v>
      </c>
    </row>
    <row r="318" spans="1:8">
      <c r="A318">
        <v>2032</v>
      </c>
      <c r="B318">
        <v>5</v>
      </c>
      <c r="C318" s="5">
        <v>26.038964843750001</v>
      </c>
      <c r="D318" s="11">
        <f t="shared" si="12"/>
        <v>31.275732578125002</v>
      </c>
      <c r="E318">
        <v>22.502679443359376</v>
      </c>
      <c r="F318" s="11">
        <f t="shared" si="13"/>
        <v>27.112618449707032</v>
      </c>
      <c r="G318">
        <v>22.836694335938034</v>
      </c>
      <c r="H318" s="11">
        <f t="shared" si="14"/>
        <v>27.513990380859962</v>
      </c>
    </row>
    <row r="319" spans="1:8">
      <c r="A319">
        <v>2032</v>
      </c>
      <c r="B319">
        <v>6</v>
      </c>
      <c r="C319" s="5">
        <v>31.013360595703126</v>
      </c>
      <c r="D319" s="11">
        <f t="shared" si="12"/>
        <v>38.212030014648441</v>
      </c>
      <c r="E319">
        <v>29.036859130859376</v>
      </c>
      <c r="F319" s="11">
        <f t="shared" si="13"/>
        <v>34.22964696533203</v>
      </c>
      <c r="G319">
        <v>29.099359130859</v>
      </c>
      <c r="H319" s="11">
        <f t="shared" si="14"/>
        <v>34.390396325683184</v>
      </c>
    </row>
    <row r="320" spans="1:8">
      <c r="A320">
        <v>2032</v>
      </c>
      <c r="B320">
        <v>7</v>
      </c>
      <c r="C320" s="5">
        <v>32.784600830078126</v>
      </c>
      <c r="D320" s="11">
        <f t="shared" si="12"/>
        <v>40.681847397460942</v>
      </c>
      <c r="E320">
        <v>35.482110595703126</v>
      </c>
      <c r="F320" s="11">
        <f t="shared" si="13"/>
        <v>41.249814860839841</v>
      </c>
      <c r="G320">
        <v>35.427026367188034</v>
      </c>
      <c r="H320" s="11">
        <f t="shared" si="14"/>
        <v>41.338174951172469</v>
      </c>
    </row>
    <row r="321" spans="1:8">
      <c r="A321">
        <v>2032</v>
      </c>
      <c r="B321">
        <v>8</v>
      </c>
      <c r="C321" s="5">
        <v>29.889764404296876</v>
      </c>
      <c r="D321" s="11">
        <f t="shared" si="12"/>
        <v>36.645287485351567</v>
      </c>
      <c r="E321">
        <v>30.289178466796876</v>
      </c>
      <c r="F321" s="11">
        <f t="shared" si="13"/>
        <v>35.593673186035154</v>
      </c>
      <c r="G321">
        <v>30.240228271484</v>
      </c>
      <c r="H321" s="11">
        <f t="shared" si="14"/>
        <v>35.643070642089434</v>
      </c>
    </row>
    <row r="322" spans="1:8">
      <c r="A322">
        <v>2032</v>
      </c>
      <c r="B322">
        <v>9</v>
      </c>
      <c r="C322" s="5">
        <v>21.192712402343751</v>
      </c>
      <c r="D322" s="11">
        <f t="shared" si="12"/>
        <v>24.518118173828128</v>
      </c>
      <c r="E322">
        <v>21.786798095703126</v>
      </c>
      <c r="F322" s="11">
        <f t="shared" si="13"/>
        <v>26.332880485839844</v>
      </c>
      <c r="G322">
        <v>21.697015380859</v>
      </c>
      <c r="H322" s="11">
        <f t="shared" si="14"/>
        <v>26.262622888183184</v>
      </c>
    </row>
    <row r="323" spans="1:8">
      <c r="A323">
        <v>2032</v>
      </c>
      <c r="B323">
        <v>10</v>
      </c>
      <c r="C323" s="5">
        <v>15.210870361328125</v>
      </c>
      <c r="D323" s="11">
        <f t="shared" ref="D323:D386" si="15">C323*1.3944-5.033</f>
        <v>16.177037631835937</v>
      </c>
      <c r="E323">
        <v>12.083673095703125</v>
      </c>
      <c r="F323" s="11">
        <f t="shared" ref="F323:F386" si="16">E323*1.0892+2.6027</f>
        <v>15.764236735839843</v>
      </c>
      <c r="G323">
        <v>12.248590087891046</v>
      </c>
      <c r="H323" s="11">
        <f t="shared" ref="H323:H386" si="17">G323*1.098+2.4393</f>
        <v>15.888251916504368</v>
      </c>
    </row>
    <row r="324" spans="1:8">
      <c r="A324">
        <v>2032</v>
      </c>
      <c r="B324">
        <v>11</v>
      </c>
      <c r="C324" s="5">
        <v>7.5202880859374996</v>
      </c>
      <c r="D324" s="11">
        <f t="shared" si="15"/>
        <v>5.4532897070312503</v>
      </c>
      <c r="E324">
        <v>1.5461059570312501</v>
      </c>
      <c r="F324" s="11">
        <f t="shared" si="16"/>
        <v>4.2867186083984379</v>
      </c>
      <c r="G324">
        <v>1.7575317382810454</v>
      </c>
      <c r="H324" s="11">
        <f t="shared" si="17"/>
        <v>4.3690698486325878</v>
      </c>
    </row>
    <row r="325" spans="1:8">
      <c r="A325">
        <v>2032</v>
      </c>
      <c r="B325">
        <v>12</v>
      </c>
      <c r="C325" s="5">
        <v>1.7201477050781251</v>
      </c>
      <c r="D325" s="11">
        <f t="shared" si="15"/>
        <v>-2.6344260400390627</v>
      </c>
      <c r="E325">
        <v>-6.1597656250000004</v>
      </c>
      <c r="F325" s="11">
        <f t="shared" si="16"/>
        <v>-4.1065167187500009</v>
      </c>
      <c r="G325">
        <v>-6.1545166015619657</v>
      </c>
      <c r="H325" s="11">
        <f t="shared" si="17"/>
        <v>-4.318359228515039</v>
      </c>
    </row>
    <row r="326" spans="1:8">
      <c r="A326">
        <v>2033</v>
      </c>
      <c r="B326">
        <v>1</v>
      </c>
      <c r="C326" s="5">
        <v>0.61272583007812498</v>
      </c>
      <c r="D326" s="11">
        <f t="shared" si="15"/>
        <v>-4.1786151025390632</v>
      </c>
      <c r="E326">
        <v>-11.16226806640625</v>
      </c>
      <c r="F326" s="11">
        <f t="shared" si="16"/>
        <v>-9.5552423779296873</v>
      </c>
      <c r="G326">
        <v>-11.052099609374977</v>
      </c>
      <c r="H326" s="11">
        <f t="shared" si="17"/>
        <v>-9.6959053710937262</v>
      </c>
    </row>
    <row r="327" spans="1:8">
      <c r="A327">
        <v>2033</v>
      </c>
      <c r="B327">
        <v>2</v>
      </c>
      <c r="C327" s="5">
        <v>6.9674011230468746</v>
      </c>
      <c r="D327" s="11">
        <f t="shared" si="15"/>
        <v>4.6823441259765621</v>
      </c>
      <c r="E327">
        <v>-5.0011962890625004</v>
      </c>
      <c r="F327" s="11">
        <f t="shared" si="16"/>
        <v>-2.844602998046875</v>
      </c>
      <c r="G327">
        <v>-4.8945983886719659</v>
      </c>
      <c r="H327" s="11">
        <f t="shared" si="17"/>
        <v>-2.934969030761819</v>
      </c>
    </row>
    <row r="328" spans="1:8">
      <c r="A328">
        <v>2033</v>
      </c>
      <c r="B328">
        <v>3</v>
      </c>
      <c r="C328" s="5">
        <v>11.97158203125</v>
      </c>
      <c r="D328" s="11">
        <f t="shared" si="15"/>
        <v>11.660173984375</v>
      </c>
      <c r="E328">
        <v>8.0643859863281246</v>
      </c>
      <c r="F328" s="11">
        <f t="shared" si="16"/>
        <v>11.386429216308594</v>
      </c>
      <c r="G328">
        <v>7.9925781250000227</v>
      </c>
      <c r="H328" s="11">
        <f t="shared" si="17"/>
        <v>11.215150781250024</v>
      </c>
    </row>
    <row r="329" spans="1:8">
      <c r="A329">
        <v>2033</v>
      </c>
      <c r="B329">
        <v>4</v>
      </c>
      <c r="C329" s="5">
        <v>19.437493896484376</v>
      </c>
      <c r="D329" s="11">
        <f t="shared" si="15"/>
        <v>22.070641489257813</v>
      </c>
      <c r="E329">
        <v>16.502923583984376</v>
      </c>
      <c r="F329" s="11">
        <f t="shared" si="16"/>
        <v>20.577684367675779</v>
      </c>
      <c r="G329">
        <v>16.786492919922011</v>
      </c>
      <c r="H329" s="11">
        <f t="shared" si="17"/>
        <v>20.870869226074369</v>
      </c>
    </row>
    <row r="330" spans="1:8">
      <c r="A330">
        <v>2033</v>
      </c>
      <c r="B330">
        <v>5</v>
      </c>
      <c r="C330" s="5">
        <v>26.496667480468751</v>
      </c>
      <c r="D330" s="11">
        <f t="shared" si="15"/>
        <v>31.913953134765627</v>
      </c>
      <c r="E330">
        <v>22.166802978515626</v>
      </c>
      <c r="F330" s="11">
        <f t="shared" si="16"/>
        <v>26.746781804199216</v>
      </c>
      <c r="G330">
        <v>22.280725097656045</v>
      </c>
      <c r="H330" s="11">
        <f t="shared" si="17"/>
        <v>26.903536157226338</v>
      </c>
    </row>
    <row r="331" spans="1:8">
      <c r="A331">
        <v>2033</v>
      </c>
      <c r="B331">
        <v>6</v>
      </c>
      <c r="C331" s="5">
        <v>31.390924072265626</v>
      </c>
      <c r="D331" s="11">
        <f t="shared" si="15"/>
        <v>38.738504526367194</v>
      </c>
      <c r="E331">
        <v>31.173913574218751</v>
      </c>
      <c r="F331" s="11">
        <f t="shared" si="16"/>
        <v>36.557326665039064</v>
      </c>
      <c r="G331">
        <v>31.665704345703034</v>
      </c>
      <c r="H331" s="11">
        <f t="shared" si="17"/>
        <v>37.208243371581936</v>
      </c>
    </row>
    <row r="332" spans="1:8">
      <c r="A332">
        <v>2033</v>
      </c>
      <c r="B332">
        <v>7</v>
      </c>
      <c r="C332" s="5">
        <v>32.120477294921876</v>
      </c>
      <c r="D332" s="11">
        <f t="shared" si="15"/>
        <v>39.755793540039065</v>
      </c>
      <c r="E332">
        <v>33.823388671875001</v>
      </c>
      <c r="F332" s="11">
        <f t="shared" si="16"/>
        <v>39.44313494140625</v>
      </c>
      <c r="G332">
        <v>33.730889892578034</v>
      </c>
      <c r="H332" s="11">
        <f t="shared" si="17"/>
        <v>39.475817102050691</v>
      </c>
    </row>
    <row r="333" spans="1:8">
      <c r="A333">
        <v>2033</v>
      </c>
      <c r="B333">
        <v>8</v>
      </c>
      <c r="C333" s="5">
        <v>28.662530517578126</v>
      </c>
      <c r="D333" s="11">
        <f t="shared" si="15"/>
        <v>34.934032553710942</v>
      </c>
      <c r="E333">
        <v>29.468347167968751</v>
      </c>
      <c r="F333" s="11">
        <f t="shared" si="16"/>
        <v>34.699623735351558</v>
      </c>
      <c r="G333">
        <v>29.257958984375023</v>
      </c>
      <c r="H333" s="11">
        <f t="shared" si="17"/>
        <v>34.564538964843777</v>
      </c>
    </row>
    <row r="334" spans="1:8">
      <c r="A334">
        <v>2033</v>
      </c>
      <c r="B334">
        <v>9</v>
      </c>
      <c r="C334" s="5">
        <v>21.683496093750001</v>
      </c>
      <c r="D334" s="11">
        <f t="shared" si="15"/>
        <v>25.202466953125004</v>
      </c>
      <c r="E334">
        <v>22.426141357421876</v>
      </c>
      <c r="F334" s="11">
        <f t="shared" si="16"/>
        <v>27.029253166503906</v>
      </c>
      <c r="G334">
        <v>22.373498535156045</v>
      </c>
      <c r="H334" s="11">
        <f t="shared" si="17"/>
        <v>27.005401391601339</v>
      </c>
    </row>
    <row r="335" spans="1:8">
      <c r="A335">
        <v>2033</v>
      </c>
      <c r="B335">
        <v>10</v>
      </c>
      <c r="C335" s="5">
        <v>13.923577880859375</v>
      </c>
      <c r="D335" s="11">
        <f t="shared" si="15"/>
        <v>14.382036997070312</v>
      </c>
      <c r="E335">
        <v>12.779901123046875</v>
      </c>
      <c r="F335" s="11">
        <f t="shared" si="16"/>
        <v>16.522568303222656</v>
      </c>
      <c r="G335">
        <v>13.028375244141046</v>
      </c>
      <c r="H335" s="11">
        <f t="shared" si="17"/>
        <v>16.74445601806687</v>
      </c>
    </row>
    <row r="336" spans="1:8">
      <c r="A336">
        <v>2033</v>
      </c>
      <c r="B336">
        <v>11</v>
      </c>
      <c r="C336" s="5">
        <v>5.2800842285156246</v>
      </c>
      <c r="D336" s="11">
        <f t="shared" si="15"/>
        <v>2.3295494482421875</v>
      </c>
      <c r="E336">
        <v>-0.24304809570312499</v>
      </c>
      <c r="F336" s="11">
        <f t="shared" si="16"/>
        <v>2.3379720141601563</v>
      </c>
      <c r="G336">
        <v>-5.1184082030999889E-2</v>
      </c>
      <c r="H336" s="11">
        <f t="shared" si="17"/>
        <v>2.3830998779299621</v>
      </c>
    </row>
    <row r="337" spans="1:8">
      <c r="A337">
        <v>2033</v>
      </c>
      <c r="B337">
        <v>12</v>
      </c>
      <c r="C337" s="5">
        <v>-7.3034667968749994E-2</v>
      </c>
      <c r="D337" s="11">
        <f t="shared" si="15"/>
        <v>-5.1348395410156256</v>
      </c>
      <c r="E337">
        <v>-7.0961669921875004</v>
      </c>
      <c r="F337" s="11">
        <f t="shared" si="16"/>
        <v>-5.1264450878906249</v>
      </c>
      <c r="G337">
        <v>-7.1598876953119657</v>
      </c>
      <c r="H337" s="11">
        <f t="shared" si="17"/>
        <v>-5.4222566894525386</v>
      </c>
    </row>
    <row r="338" spans="1:8">
      <c r="A338">
        <v>2034</v>
      </c>
      <c r="B338">
        <v>1</v>
      </c>
      <c r="C338" s="5">
        <v>0.91826782226562498</v>
      </c>
      <c r="D338" s="11">
        <f t="shared" si="15"/>
        <v>-3.7525673486328128</v>
      </c>
      <c r="E338">
        <v>-5.1432556152343754</v>
      </c>
      <c r="F338" s="11">
        <f t="shared" si="16"/>
        <v>-2.9993340161132811</v>
      </c>
      <c r="G338">
        <v>-4.8494934082029886</v>
      </c>
      <c r="H338" s="11">
        <f t="shared" si="17"/>
        <v>-2.8854437622068825</v>
      </c>
    </row>
    <row r="339" spans="1:8">
      <c r="A339">
        <v>2034</v>
      </c>
      <c r="B339">
        <v>2</v>
      </c>
      <c r="C339" s="5">
        <v>5.8824401855468746</v>
      </c>
      <c r="D339" s="11">
        <f t="shared" si="15"/>
        <v>3.1694745947265615</v>
      </c>
      <c r="E339">
        <v>-2.6576904296874999</v>
      </c>
      <c r="F339" s="11">
        <f t="shared" si="16"/>
        <v>-0.29205641601562471</v>
      </c>
      <c r="G339">
        <v>-2.4766296386719659</v>
      </c>
      <c r="H339" s="11">
        <f t="shared" si="17"/>
        <v>-0.2800393432618189</v>
      </c>
    </row>
    <row r="340" spans="1:8">
      <c r="A340">
        <v>2034</v>
      </c>
      <c r="B340">
        <v>3</v>
      </c>
      <c r="C340" s="5">
        <v>13.564324951171875</v>
      </c>
      <c r="D340" s="11">
        <f t="shared" si="15"/>
        <v>13.881094711914063</v>
      </c>
      <c r="E340">
        <v>8.0855957031249996</v>
      </c>
      <c r="F340" s="11">
        <f t="shared" si="16"/>
        <v>11.40953083984375</v>
      </c>
      <c r="G340">
        <v>8.3513732910160456</v>
      </c>
      <c r="H340" s="11">
        <f t="shared" si="17"/>
        <v>11.609107873535619</v>
      </c>
    </row>
    <row r="341" spans="1:8">
      <c r="A341">
        <v>2034</v>
      </c>
      <c r="B341">
        <v>4</v>
      </c>
      <c r="C341" s="5">
        <v>16.700067138671876</v>
      </c>
      <c r="D341" s="11">
        <f t="shared" si="15"/>
        <v>18.253573618164065</v>
      </c>
      <c r="E341">
        <v>17.014337158203126</v>
      </c>
      <c r="F341" s="11">
        <f t="shared" si="16"/>
        <v>21.134716032714842</v>
      </c>
      <c r="G341">
        <v>17.242761230469</v>
      </c>
      <c r="H341" s="11">
        <f t="shared" si="17"/>
        <v>21.371851831054961</v>
      </c>
    </row>
    <row r="342" spans="1:8">
      <c r="A342">
        <v>2034</v>
      </c>
      <c r="B342">
        <v>5</v>
      </c>
      <c r="C342" s="5">
        <v>22.422082519531251</v>
      </c>
      <c r="D342" s="11">
        <f t="shared" si="15"/>
        <v>26.232351865234378</v>
      </c>
      <c r="E342">
        <v>22.400750732421876</v>
      </c>
      <c r="F342" s="11">
        <f t="shared" si="16"/>
        <v>27.001597697753905</v>
      </c>
      <c r="G342">
        <v>22.386529541016046</v>
      </c>
      <c r="H342" s="11">
        <f t="shared" si="17"/>
        <v>27.019709436035619</v>
      </c>
    </row>
    <row r="343" spans="1:8">
      <c r="A343">
        <v>2034</v>
      </c>
      <c r="B343">
        <v>6</v>
      </c>
      <c r="C343" s="5">
        <v>31.153710937500001</v>
      </c>
      <c r="D343" s="11">
        <f t="shared" si="15"/>
        <v>38.40773453125</v>
      </c>
      <c r="E343">
        <v>30.238244628906251</v>
      </c>
      <c r="F343" s="11">
        <f t="shared" si="16"/>
        <v>35.538196049804689</v>
      </c>
      <c r="G343">
        <v>30.129418945313034</v>
      </c>
      <c r="H343" s="11">
        <f t="shared" si="17"/>
        <v>35.521402001953717</v>
      </c>
    </row>
    <row r="344" spans="1:8">
      <c r="A344">
        <v>2034</v>
      </c>
      <c r="B344">
        <v>7</v>
      </c>
      <c r="C344" s="5">
        <v>32.104913330078126</v>
      </c>
      <c r="D344" s="11">
        <f t="shared" si="15"/>
        <v>39.734091147460944</v>
      </c>
      <c r="E344">
        <v>33.697503662109376</v>
      </c>
      <c r="F344" s="11">
        <f t="shared" si="16"/>
        <v>39.306020988769532</v>
      </c>
      <c r="G344">
        <v>33.543359375000023</v>
      </c>
      <c r="H344" s="11">
        <f t="shared" si="17"/>
        <v>39.269908593750031</v>
      </c>
    </row>
    <row r="345" spans="1:8">
      <c r="A345">
        <v>2034</v>
      </c>
      <c r="B345">
        <v>8</v>
      </c>
      <c r="C345" s="5">
        <v>28.973168945312501</v>
      </c>
      <c r="D345" s="11">
        <f t="shared" si="15"/>
        <v>35.367186777343754</v>
      </c>
      <c r="E345">
        <v>31.581628417968751</v>
      </c>
      <c r="F345" s="11">
        <f t="shared" si="16"/>
        <v>37.001409672851558</v>
      </c>
      <c r="G345">
        <v>31.223687744141046</v>
      </c>
      <c r="H345" s="11">
        <f t="shared" si="17"/>
        <v>36.722909143066872</v>
      </c>
    </row>
    <row r="346" spans="1:8">
      <c r="A346">
        <v>2034</v>
      </c>
      <c r="B346">
        <v>9</v>
      </c>
      <c r="C346" s="5">
        <v>23.374200439453126</v>
      </c>
      <c r="D346" s="11">
        <f t="shared" si="15"/>
        <v>27.559985092773438</v>
      </c>
      <c r="E346">
        <v>21.513055419921876</v>
      </c>
      <c r="F346" s="11">
        <f t="shared" si="16"/>
        <v>26.034719963378905</v>
      </c>
      <c r="G346">
        <v>21.513055419922011</v>
      </c>
      <c r="H346" s="11">
        <f t="shared" si="17"/>
        <v>26.060634851074369</v>
      </c>
    </row>
    <row r="347" spans="1:8">
      <c r="A347">
        <v>2034</v>
      </c>
      <c r="B347">
        <v>10</v>
      </c>
      <c r="C347" s="5">
        <v>14.7798095703125</v>
      </c>
      <c r="D347" s="11">
        <f t="shared" si="15"/>
        <v>15.575966464843749</v>
      </c>
      <c r="E347">
        <v>10.117059326171875</v>
      </c>
      <c r="F347" s="11">
        <f t="shared" si="16"/>
        <v>13.622201018066406</v>
      </c>
      <c r="G347">
        <v>10.087457275391046</v>
      </c>
      <c r="H347" s="11">
        <f t="shared" si="17"/>
        <v>13.515328088379368</v>
      </c>
    </row>
    <row r="348" spans="1:8">
      <c r="A348">
        <v>2034</v>
      </c>
      <c r="B348">
        <v>11</v>
      </c>
      <c r="C348" s="5">
        <v>7.3643127441406246</v>
      </c>
      <c r="D348" s="11">
        <f t="shared" si="15"/>
        <v>5.2357976904296875</v>
      </c>
      <c r="E348">
        <v>-1.4012512207031249</v>
      </c>
      <c r="F348" s="11">
        <f t="shared" si="16"/>
        <v>1.0764571704101564</v>
      </c>
      <c r="G348">
        <v>-1.0800537109369657</v>
      </c>
      <c r="H348" s="11">
        <f t="shared" si="17"/>
        <v>1.2534010253912113</v>
      </c>
    </row>
    <row r="349" spans="1:8">
      <c r="A349">
        <v>2034</v>
      </c>
      <c r="B349">
        <v>12</v>
      </c>
      <c r="C349" s="5">
        <v>-0.15045776367187499</v>
      </c>
      <c r="D349" s="11">
        <f t="shared" si="15"/>
        <v>-5.2427983056640626</v>
      </c>
      <c r="E349">
        <v>-5.6162170410156254</v>
      </c>
      <c r="F349" s="11">
        <f t="shared" si="16"/>
        <v>-3.5144836010742186</v>
      </c>
      <c r="G349">
        <v>-5.1097778320309999</v>
      </c>
      <c r="H349" s="11">
        <f t="shared" si="17"/>
        <v>-3.1712360595700386</v>
      </c>
    </row>
    <row r="350" spans="1:8">
      <c r="A350">
        <v>2035</v>
      </c>
      <c r="B350">
        <v>1</v>
      </c>
      <c r="C350" s="5">
        <v>-2.0963500976562499</v>
      </c>
      <c r="D350" s="11">
        <f t="shared" si="15"/>
        <v>-7.9561505761718756</v>
      </c>
      <c r="E350">
        <v>-5.9776062011718754</v>
      </c>
      <c r="F350" s="11">
        <f t="shared" si="16"/>
        <v>-3.9081086743164062</v>
      </c>
      <c r="G350">
        <v>-5.8139099121089544</v>
      </c>
      <c r="H350" s="11">
        <f t="shared" si="17"/>
        <v>-3.9443730834956328</v>
      </c>
    </row>
    <row r="351" spans="1:8">
      <c r="A351">
        <v>2035</v>
      </c>
      <c r="B351">
        <v>2</v>
      </c>
      <c r="C351" s="5">
        <v>4.5479980468749996</v>
      </c>
      <c r="D351" s="11">
        <f t="shared" si="15"/>
        <v>1.3087284765624991</v>
      </c>
      <c r="E351">
        <v>-1.5731567382812499</v>
      </c>
      <c r="F351" s="11">
        <f t="shared" si="16"/>
        <v>0.88921768066406259</v>
      </c>
      <c r="G351">
        <v>-1.4314025878910002</v>
      </c>
      <c r="H351" s="11">
        <f t="shared" si="17"/>
        <v>0.86761995849568141</v>
      </c>
    </row>
    <row r="352" spans="1:8">
      <c r="A352">
        <v>2035</v>
      </c>
      <c r="B352">
        <v>3</v>
      </c>
      <c r="C352" s="5">
        <v>13.657891845703125</v>
      </c>
      <c r="D352" s="11">
        <f t="shared" si="15"/>
        <v>14.011564389648438</v>
      </c>
      <c r="E352">
        <v>6.1407104492187496</v>
      </c>
      <c r="F352" s="11">
        <f t="shared" si="16"/>
        <v>9.2911618212890623</v>
      </c>
      <c r="G352">
        <v>6.3459716796880343</v>
      </c>
      <c r="H352" s="11">
        <f t="shared" si="17"/>
        <v>9.4071769042974616</v>
      </c>
    </row>
    <row r="353" spans="1:8">
      <c r="A353">
        <v>2035</v>
      </c>
      <c r="B353">
        <v>4</v>
      </c>
      <c r="C353" s="5">
        <v>20.187890625000001</v>
      </c>
      <c r="D353" s="11">
        <f t="shared" si="15"/>
        <v>23.116994687500004</v>
      </c>
      <c r="E353">
        <v>15.643914794921875</v>
      </c>
      <c r="F353" s="11">
        <f t="shared" si="16"/>
        <v>19.642051994628904</v>
      </c>
      <c r="G353">
        <v>15.687158203125023</v>
      </c>
      <c r="H353" s="11">
        <f t="shared" si="17"/>
        <v>19.663799707031277</v>
      </c>
    </row>
    <row r="354" spans="1:8">
      <c r="A354">
        <v>2035</v>
      </c>
      <c r="B354">
        <v>5</v>
      </c>
      <c r="C354" s="5">
        <v>25.493615722656251</v>
      </c>
      <c r="D354" s="11">
        <f t="shared" si="15"/>
        <v>30.515297763671875</v>
      </c>
      <c r="E354">
        <v>25.857781982421876</v>
      </c>
      <c r="F354" s="11">
        <f t="shared" si="16"/>
        <v>30.766996135253905</v>
      </c>
      <c r="G354">
        <v>25.834100341797011</v>
      </c>
      <c r="H354" s="11">
        <f t="shared" si="17"/>
        <v>30.80514217529312</v>
      </c>
    </row>
    <row r="355" spans="1:8">
      <c r="A355">
        <v>2035</v>
      </c>
      <c r="B355">
        <v>6</v>
      </c>
      <c r="C355" s="5">
        <v>29.742181396484376</v>
      </c>
      <c r="D355" s="11">
        <f t="shared" si="15"/>
        <v>36.439497739257817</v>
      </c>
      <c r="E355">
        <v>33.088525390625001</v>
      </c>
      <c r="F355" s="11">
        <f t="shared" si="16"/>
        <v>38.64272185546875</v>
      </c>
      <c r="G355">
        <v>32.849481201172011</v>
      </c>
      <c r="H355" s="11">
        <f t="shared" si="17"/>
        <v>38.508030358886877</v>
      </c>
    </row>
    <row r="356" spans="1:8">
      <c r="A356">
        <v>2035</v>
      </c>
      <c r="B356">
        <v>7</v>
      </c>
      <c r="C356" s="5">
        <v>30.863488769531251</v>
      </c>
      <c r="D356" s="11">
        <f t="shared" si="15"/>
        <v>38.003048740234377</v>
      </c>
      <c r="E356">
        <v>33.102410888671876</v>
      </c>
      <c r="F356" s="11">
        <f t="shared" si="16"/>
        <v>38.657845939941403</v>
      </c>
      <c r="G356">
        <v>33.083093261719</v>
      </c>
      <c r="H356" s="11">
        <f t="shared" si="17"/>
        <v>38.764536401367465</v>
      </c>
    </row>
    <row r="357" spans="1:8">
      <c r="A357">
        <v>2035</v>
      </c>
      <c r="B357">
        <v>8</v>
      </c>
      <c r="C357" s="5">
        <v>28.419091796875001</v>
      </c>
      <c r="D357" s="11">
        <f t="shared" si="15"/>
        <v>34.594581601562503</v>
      </c>
      <c r="E357">
        <v>31.348474121093751</v>
      </c>
      <c r="F357" s="11">
        <f t="shared" si="16"/>
        <v>36.747458012695311</v>
      </c>
      <c r="G357">
        <v>31.093743896484</v>
      </c>
      <c r="H357" s="11">
        <f t="shared" si="17"/>
        <v>36.580230798339436</v>
      </c>
    </row>
    <row r="358" spans="1:8">
      <c r="A358">
        <v>2035</v>
      </c>
      <c r="B358">
        <v>9</v>
      </c>
      <c r="C358" s="5">
        <v>21.432000732421876</v>
      </c>
      <c r="D358" s="11">
        <f t="shared" si="15"/>
        <v>24.851781821289066</v>
      </c>
      <c r="E358">
        <v>20.831872558593751</v>
      </c>
      <c r="F358" s="11">
        <f t="shared" si="16"/>
        <v>25.292775590820312</v>
      </c>
      <c r="G358">
        <v>20.783166503906045</v>
      </c>
      <c r="H358" s="11">
        <f t="shared" si="17"/>
        <v>25.259216821288838</v>
      </c>
    </row>
    <row r="359" spans="1:8">
      <c r="A359">
        <v>2035</v>
      </c>
      <c r="B359">
        <v>10</v>
      </c>
      <c r="C359" s="5">
        <v>13.181451416015625</v>
      </c>
      <c r="D359" s="11">
        <f t="shared" si="15"/>
        <v>13.347215854492188</v>
      </c>
      <c r="E359">
        <v>13.142510986328125</v>
      </c>
      <c r="F359" s="11">
        <f t="shared" si="16"/>
        <v>16.917522966308592</v>
      </c>
      <c r="G359">
        <v>13.204705810547011</v>
      </c>
      <c r="H359" s="11">
        <f t="shared" si="17"/>
        <v>16.938066979980618</v>
      </c>
    </row>
    <row r="360" spans="1:8">
      <c r="A360">
        <v>2035</v>
      </c>
      <c r="B360">
        <v>11</v>
      </c>
      <c r="C360" s="5">
        <v>5.0295043945312496</v>
      </c>
      <c r="D360" s="11">
        <f t="shared" si="15"/>
        <v>1.9801409277343742</v>
      </c>
      <c r="E360">
        <v>4.8672424316406246</v>
      </c>
      <c r="F360" s="11">
        <f t="shared" si="16"/>
        <v>7.9041004565429684</v>
      </c>
      <c r="G360">
        <v>4.8907104492190001</v>
      </c>
      <c r="H360" s="11">
        <f t="shared" si="17"/>
        <v>7.8093000732424631</v>
      </c>
    </row>
    <row r="361" spans="1:8">
      <c r="A361">
        <v>2035</v>
      </c>
      <c r="B361">
        <v>12</v>
      </c>
      <c r="C361" s="5">
        <v>-2.5153869628906249</v>
      </c>
      <c r="D361" s="11">
        <f t="shared" si="15"/>
        <v>-8.5404555810546885</v>
      </c>
      <c r="E361">
        <v>-4.8501647949218754</v>
      </c>
      <c r="F361" s="11">
        <f t="shared" si="16"/>
        <v>-2.6800994946289065</v>
      </c>
      <c r="G361">
        <v>-4.7537597656249773</v>
      </c>
      <c r="H361" s="11">
        <f t="shared" si="17"/>
        <v>-2.7803282226562254</v>
      </c>
    </row>
    <row r="362" spans="1:8">
      <c r="A362">
        <v>2036</v>
      </c>
      <c r="B362">
        <v>1</v>
      </c>
      <c r="C362" s="5">
        <v>0.48815307617187498</v>
      </c>
      <c r="D362" s="11">
        <f t="shared" si="15"/>
        <v>-4.3523193505859377</v>
      </c>
      <c r="E362">
        <v>-5.8024963378906254</v>
      </c>
      <c r="F362" s="11">
        <f t="shared" si="16"/>
        <v>-3.7173790112304688</v>
      </c>
      <c r="G362">
        <v>-5.7229064941410002</v>
      </c>
      <c r="H362" s="11">
        <f t="shared" si="17"/>
        <v>-3.8444513305668191</v>
      </c>
    </row>
    <row r="363" spans="1:8">
      <c r="A363">
        <v>2036</v>
      </c>
      <c r="B363">
        <v>2</v>
      </c>
      <c r="C363" s="5">
        <v>3.9048400878906251</v>
      </c>
      <c r="D363" s="11">
        <f t="shared" si="15"/>
        <v>0.4119090185546872</v>
      </c>
      <c r="E363">
        <v>-1.2886108398437499</v>
      </c>
      <c r="F363" s="11">
        <f t="shared" si="16"/>
        <v>1.1991450732421878</v>
      </c>
      <c r="G363">
        <v>-1.4980529785160002</v>
      </c>
      <c r="H363" s="11">
        <f t="shared" si="17"/>
        <v>0.79443782958943143</v>
      </c>
    </row>
    <row r="364" spans="1:8">
      <c r="A364">
        <v>2036</v>
      </c>
      <c r="B364">
        <v>3</v>
      </c>
      <c r="C364" s="5">
        <v>15.80635986328125</v>
      </c>
      <c r="D364" s="11">
        <f t="shared" si="15"/>
        <v>17.007388193359375</v>
      </c>
      <c r="E364">
        <v>7.8487182617187496</v>
      </c>
      <c r="F364" s="11">
        <f t="shared" si="16"/>
        <v>11.151523930664062</v>
      </c>
      <c r="G364">
        <v>7.9821105957030341</v>
      </c>
      <c r="H364" s="11">
        <f t="shared" si="17"/>
        <v>11.203657434081931</v>
      </c>
    </row>
    <row r="365" spans="1:8">
      <c r="A365">
        <v>2036</v>
      </c>
      <c r="B365">
        <v>4</v>
      </c>
      <c r="C365" s="5">
        <v>19.131616210937501</v>
      </c>
      <c r="D365" s="11">
        <f t="shared" si="15"/>
        <v>21.644125644531254</v>
      </c>
      <c r="E365">
        <v>15.692132568359375</v>
      </c>
      <c r="F365" s="11">
        <f t="shared" si="16"/>
        <v>19.694570793457029</v>
      </c>
      <c r="G365">
        <v>15.582910156250023</v>
      </c>
      <c r="H365" s="11">
        <f t="shared" si="17"/>
        <v>19.549335351562526</v>
      </c>
    </row>
    <row r="366" spans="1:8">
      <c r="A366">
        <v>2036</v>
      </c>
      <c r="B366">
        <v>5</v>
      </c>
      <c r="C366" s="5">
        <v>25.204736328125001</v>
      </c>
      <c r="D366" s="11">
        <f t="shared" si="15"/>
        <v>30.112484335937502</v>
      </c>
      <c r="E366">
        <v>25.309106445312501</v>
      </c>
      <c r="F366" s="11">
        <f t="shared" si="16"/>
        <v>30.169378740234375</v>
      </c>
      <c r="G366">
        <v>25.208032226563034</v>
      </c>
      <c r="H366" s="11">
        <f t="shared" si="17"/>
        <v>30.117719384766215</v>
      </c>
    </row>
    <row r="367" spans="1:8">
      <c r="A367">
        <v>2036</v>
      </c>
      <c r="B367">
        <v>6</v>
      </c>
      <c r="C367" s="5">
        <v>29.850976562500001</v>
      </c>
      <c r="D367" s="11">
        <f t="shared" si="15"/>
        <v>36.59120171875</v>
      </c>
      <c r="E367">
        <v>30.279321289062501</v>
      </c>
      <c r="F367" s="11">
        <f t="shared" si="16"/>
        <v>35.582936748046876</v>
      </c>
      <c r="G367">
        <v>29.969506835938034</v>
      </c>
      <c r="H367" s="11">
        <f t="shared" si="17"/>
        <v>35.345818505859967</v>
      </c>
    </row>
    <row r="368" spans="1:8">
      <c r="A368">
        <v>2036</v>
      </c>
      <c r="B368">
        <v>7</v>
      </c>
      <c r="C368" s="5">
        <v>30.421624755859376</v>
      </c>
      <c r="D368" s="11">
        <f t="shared" si="15"/>
        <v>37.386913559570317</v>
      </c>
      <c r="E368">
        <v>34.111535644531251</v>
      </c>
      <c r="F368" s="11">
        <f t="shared" si="16"/>
        <v>39.756984624023438</v>
      </c>
      <c r="G368">
        <v>34.198266601563034</v>
      </c>
      <c r="H368" s="11">
        <f t="shared" si="17"/>
        <v>39.98899672851622</v>
      </c>
    </row>
    <row r="369" spans="1:8">
      <c r="A369">
        <v>2036</v>
      </c>
      <c r="B369">
        <v>8</v>
      </c>
      <c r="C369" s="5">
        <v>29.349816894531251</v>
      </c>
      <c r="D369" s="11">
        <f t="shared" si="15"/>
        <v>35.892384677734377</v>
      </c>
      <c r="E369">
        <v>29.187249755859376</v>
      </c>
      <c r="F369" s="11">
        <f t="shared" si="16"/>
        <v>34.393452434082029</v>
      </c>
      <c r="G369">
        <v>29.000451660156045</v>
      </c>
      <c r="H369" s="11">
        <f t="shared" si="17"/>
        <v>34.281795922851344</v>
      </c>
    </row>
    <row r="370" spans="1:8">
      <c r="A370">
        <v>2036</v>
      </c>
      <c r="B370">
        <v>9</v>
      </c>
      <c r="C370" s="5">
        <v>21.667535400390626</v>
      </c>
      <c r="D370" s="11">
        <f t="shared" si="15"/>
        <v>25.180211362304689</v>
      </c>
      <c r="E370">
        <v>21.251428222656251</v>
      </c>
      <c r="F370" s="11">
        <f t="shared" si="16"/>
        <v>25.749755620117188</v>
      </c>
      <c r="G370">
        <v>21.349328613281045</v>
      </c>
      <c r="H370" s="11">
        <f t="shared" si="17"/>
        <v>25.880862817382589</v>
      </c>
    </row>
    <row r="371" spans="1:8">
      <c r="A371">
        <v>2036</v>
      </c>
      <c r="B371">
        <v>10</v>
      </c>
      <c r="C371" s="5">
        <v>14.082086181640625</v>
      </c>
      <c r="D371" s="11">
        <f t="shared" si="15"/>
        <v>14.603060971679685</v>
      </c>
      <c r="E371">
        <v>10.345849609375</v>
      </c>
      <c r="F371" s="11">
        <f t="shared" si="16"/>
        <v>13.871399394531249</v>
      </c>
      <c r="G371">
        <v>10.408258056641046</v>
      </c>
      <c r="H371" s="11">
        <f t="shared" si="17"/>
        <v>13.867567346191869</v>
      </c>
    </row>
    <row r="372" spans="1:8">
      <c r="A372">
        <v>2036</v>
      </c>
      <c r="B372">
        <v>11</v>
      </c>
      <c r="C372" s="5">
        <v>6.7649475097656246</v>
      </c>
      <c r="D372" s="11">
        <f t="shared" si="15"/>
        <v>4.4000428076171874</v>
      </c>
      <c r="E372">
        <v>-5.6097412109374994E-2</v>
      </c>
      <c r="F372" s="11">
        <f t="shared" si="16"/>
        <v>2.5415986987304686</v>
      </c>
      <c r="G372">
        <v>0.18187866210899983</v>
      </c>
      <c r="H372" s="11">
        <f t="shared" si="17"/>
        <v>2.6390027709956816</v>
      </c>
    </row>
    <row r="373" spans="1:8">
      <c r="A373">
        <v>2036</v>
      </c>
      <c r="B373">
        <v>12</v>
      </c>
      <c r="C373" s="5">
        <v>-1.1124328613281249</v>
      </c>
      <c r="D373" s="11">
        <f t="shared" si="15"/>
        <v>-6.5841763818359382</v>
      </c>
      <c r="E373">
        <v>-5.3875793457031254</v>
      </c>
      <c r="F373" s="11">
        <f t="shared" si="16"/>
        <v>-3.2654514233398442</v>
      </c>
      <c r="G373">
        <v>-5.2472595214839544</v>
      </c>
      <c r="H373" s="11">
        <f t="shared" si="17"/>
        <v>-3.3221909545893822</v>
      </c>
    </row>
    <row r="374" spans="1:8">
      <c r="A374">
        <v>2037</v>
      </c>
      <c r="B374">
        <v>1</v>
      </c>
      <c r="C374" s="5">
        <v>-2.9382995605468749</v>
      </c>
      <c r="D374" s="11">
        <f t="shared" si="15"/>
        <v>-9.1301649072265629</v>
      </c>
      <c r="E374">
        <v>-6.2161010742187504</v>
      </c>
      <c r="F374" s="11">
        <f t="shared" si="16"/>
        <v>-4.1678772900390619</v>
      </c>
      <c r="G374">
        <v>-6.1408142089839544</v>
      </c>
      <c r="H374" s="11">
        <f t="shared" si="17"/>
        <v>-4.3033140014643827</v>
      </c>
    </row>
    <row r="375" spans="1:8">
      <c r="A375">
        <v>2037</v>
      </c>
      <c r="B375">
        <v>2</v>
      </c>
      <c r="C375" s="5">
        <v>5.7241760253906246</v>
      </c>
      <c r="D375" s="11">
        <f t="shared" si="15"/>
        <v>2.9487910498046874</v>
      </c>
      <c r="E375">
        <v>2.2304626464843751</v>
      </c>
      <c r="F375" s="11">
        <f t="shared" si="16"/>
        <v>5.0321199145507816</v>
      </c>
      <c r="G375">
        <v>2.3353515625000227</v>
      </c>
      <c r="H375" s="11">
        <f t="shared" si="17"/>
        <v>5.0035160156250251</v>
      </c>
    </row>
    <row r="376" spans="1:8">
      <c r="A376">
        <v>2037</v>
      </c>
      <c r="B376">
        <v>3</v>
      </c>
      <c r="C376" s="5">
        <v>10.532220458984375</v>
      </c>
      <c r="D376" s="11">
        <f t="shared" si="15"/>
        <v>9.6531282080078142</v>
      </c>
      <c r="E376">
        <v>9.9754577636718746</v>
      </c>
      <c r="F376" s="11">
        <f t="shared" si="16"/>
        <v>13.467968596191406</v>
      </c>
      <c r="G376">
        <v>10.062463378906045</v>
      </c>
      <c r="H376" s="11">
        <f t="shared" si="17"/>
        <v>13.487884790038837</v>
      </c>
    </row>
    <row r="377" spans="1:8">
      <c r="A377">
        <v>2037</v>
      </c>
      <c r="B377">
        <v>4</v>
      </c>
      <c r="C377" s="5">
        <v>20.080834960937501</v>
      </c>
      <c r="D377" s="11">
        <f t="shared" si="15"/>
        <v>22.967716269531252</v>
      </c>
      <c r="E377">
        <v>17.029321289062501</v>
      </c>
      <c r="F377" s="11">
        <f t="shared" si="16"/>
        <v>21.151036748046874</v>
      </c>
      <c r="G377">
        <v>17.268762207031045</v>
      </c>
      <c r="H377" s="11">
        <f t="shared" si="17"/>
        <v>21.40040090332009</v>
      </c>
    </row>
    <row r="378" spans="1:8">
      <c r="A378">
        <v>2037</v>
      </c>
      <c r="B378">
        <v>5</v>
      </c>
      <c r="C378" s="5">
        <v>26.132135009765626</v>
      </c>
      <c r="D378" s="11">
        <f t="shared" si="15"/>
        <v>31.40564905761719</v>
      </c>
      <c r="E378">
        <v>25.265039062500001</v>
      </c>
      <c r="F378" s="11">
        <f t="shared" si="16"/>
        <v>30.121380546874999</v>
      </c>
      <c r="G378">
        <v>25.226220703125023</v>
      </c>
      <c r="H378" s="11">
        <f t="shared" si="17"/>
        <v>30.137690332031276</v>
      </c>
    </row>
    <row r="379" spans="1:8">
      <c r="A379">
        <v>2037</v>
      </c>
      <c r="B379">
        <v>6</v>
      </c>
      <c r="C379" s="5">
        <v>29.598870849609376</v>
      </c>
      <c r="D379" s="11">
        <f t="shared" si="15"/>
        <v>36.239665512695318</v>
      </c>
      <c r="E379">
        <v>31.846307373046876</v>
      </c>
      <c r="F379" s="11">
        <f t="shared" si="16"/>
        <v>37.289697990722658</v>
      </c>
      <c r="G379">
        <v>31.607263183594</v>
      </c>
      <c r="H379" s="11">
        <f t="shared" si="17"/>
        <v>37.144074975586214</v>
      </c>
    </row>
    <row r="380" spans="1:8">
      <c r="A380">
        <v>2037</v>
      </c>
      <c r="B380">
        <v>7</v>
      </c>
      <c r="C380" s="5">
        <v>29.323236083984376</v>
      </c>
      <c r="D380" s="11">
        <f t="shared" si="15"/>
        <v>35.855320395507817</v>
      </c>
      <c r="E380">
        <v>33.685662841796876</v>
      </c>
      <c r="F380" s="11">
        <f t="shared" si="16"/>
        <v>39.293123967285155</v>
      </c>
      <c r="G380">
        <v>33.720025634766046</v>
      </c>
      <c r="H380" s="11">
        <f t="shared" si="17"/>
        <v>39.463888146973126</v>
      </c>
    </row>
    <row r="381" spans="1:8">
      <c r="A381">
        <v>2037</v>
      </c>
      <c r="B381">
        <v>8</v>
      </c>
      <c r="C381" s="5">
        <v>30.263299560546876</v>
      </c>
      <c r="D381" s="11">
        <f t="shared" si="15"/>
        <v>37.166144907226567</v>
      </c>
      <c r="E381">
        <v>30.762902832031251</v>
      </c>
      <c r="F381" s="11">
        <f t="shared" si="16"/>
        <v>36.109653764648435</v>
      </c>
      <c r="G381">
        <v>30.616021728516046</v>
      </c>
      <c r="H381" s="11">
        <f t="shared" si="17"/>
        <v>36.055691857910624</v>
      </c>
    </row>
    <row r="382" spans="1:8">
      <c r="A382">
        <v>2037</v>
      </c>
      <c r="B382">
        <v>9</v>
      </c>
      <c r="C382" s="5">
        <v>25.052209472656251</v>
      </c>
      <c r="D382" s="11">
        <f t="shared" si="15"/>
        <v>29.899800888671876</v>
      </c>
      <c r="E382">
        <v>21.167901611328126</v>
      </c>
      <c r="F382" s="11">
        <f t="shared" si="16"/>
        <v>25.658778435058593</v>
      </c>
      <c r="G382">
        <v>20.999627685547011</v>
      </c>
      <c r="H382" s="11">
        <f t="shared" si="17"/>
        <v>25.496891198730619</v>
      </c>
    </row>
    <row r="383" spans="1:8">
      <c r="A383">
        <v>2037</v>
      </c>
      <c r="B383">
        <v>10</v>
      </c>
      <c r="C383" s="5">
        <v>14.442803955078125</v>
      </c>
      <c r="D383" s="11">
        <f t="shared" si="15"/>
        <v>15.106045834960938</v>
      </c>
      <c r="E383">
        <v>10.193292236328125</v>
      </c>
      <c r="F383" s="11">
        <f t="shared" si="16"/>
        <v>13.705233903808594</v>
      </c>
      <c r="G383">
        <v>10.255548095703034</v>
      </c>
      <c r="H383" s="11">
        <f t="shared" si="17"/>
        <v>13.699891809081931</v>
      </c>
    </row>
    <row r="384" spans="1:8">
      <c r="A384">
        <v>2037</v>
      </c>
      <c r="B384">
        <v>11</v>
      </c>
      <c r="C384" s="5">
        <v>8.4369445800781246</v>
      </c>
      <c r="D384" s="11">
        <f t="shared" si="15"/>
        <v>6.7314755224609373</v>
      </c>
      <c r="E384">
        <v>1.2355285644531251</v>
      </c>
      <c r="F384" s="11">
        <f t="shared" si="16"/>
        <v>3.9484377124023435</v>
      </c>
      <c r="G384">
        <v>1.3691345214839998</v>
      </c>
      <c r="H384" s="11">
        <f t="shared" si="17"/>
        <v>3.9426097045894317</v>
      </c>
    </row>
    <row r="385" spans="1:8">
      <c r="A385">
        <v>2037</v>
      </c>
      <c r="B385">
        <v>12</v>
      </c>
      <c r="C385" s="5">
        <v>3.4283691406250001</v>
      </c>
      <c r="D385" s="11">
        <f t="shared" si="15"/>
        <v>-0.25248207031250036</v>
      </c>
      <c r="E385">
        <v>-5.7224487304687504</v>
      </c>
      <c r="F385" s="11">
        <f t="shared" si="16"/>
        <v>-3.6301911572265628</v>
      </c>
      <c r="G385">
        <v>-5.5947937011719659</v>
      </c>
      <c r="H385" s="11">
        <f t="shared" si="17"/>
        <v>-3.7037834838868195</v>
      </c>
    </row>
    <row r="386" spans="1:8">
      <c r="A386">
        <v>2038</v>
      </c>
      <c r="B386">
        <v>1</v>
      </c>
      <c r="C386" s="5">
        <v>2.1417480468750001</v>
      </c>
      <c r="D386" s="11">
        <f t="shared" si="15"/>
        <v>-2.0465465234375002</v>
      </c>
      <c r="E386">
        <v>-7.1005920410156254</v>
      </c>
      <c r="F386" s="11">
        <f t="shared" si="16"/>
        <v>-5.1312648510742189</v>
      </c>
      <c r="G386">
        <v>-6.8742431640619657</v>
      </c>
      <c r="H386" s="11">
        <f t="shared" si="17"/>
        <v>-5.1086189941400395</v>
      </c>
    </row>
    <row r="387" spans="1:8">
      <c r="A387">
        <v>2038</v>
      </c>
      <c r="B387">
        <v>2</v>
      </c>
      <c r="C387" s="5">
        <v>4.9129882812499996</v>
      </c>
      <c r="D387" s="11">
        <f t="shared" ref="D387:D450" si="18">C387*1.3944-5.033</f>
        <v>1.8176708593749993</v>
      </c>
      <c r="E387">
        <v>-3.5545715332031249</v>
      </c>
      <c r="F387" s="11">
        <f t="shared" ref="F387:F450" si="19">E387*1.0892+2.6027</f>
        <v>-1.2689393139648435</v>
      </c>
      <c r="G387">
        <v>-3.4545654296869657</v>
      </c>
      <c r="H387" s="11">
        <f t="shared" ref="H387:H450" si="20">G387*1.098+2.4393</f>
        <v>-1.3538128417962887</v>
      </c>
    </row>
    <row r="388" spans="1:8">
      <c r="A388">
        <v>2038</v>
      </c>
      <c r="B388">
        <v>3</v>
      </c>
      <c r="C388" s="5">
        <v>14.431451416015625</v>
      </c>
      <c r="D388" s="11">
        <f t="shared" si="18"/>
        <v>15.090215854492186</v>
      </c>
      <c r="E388">
        <v>6.4867492675781246</v>
      </c>
      <c r="F388" s="11">
        <f t="shared" si="19"/>
        <v>9.6680673022460937</v>
      </c>
      <c r="G388">
        <v>6.3155456542970114</v>
      </c>
      <c r="H388" s="11">
        <f t="shared" si="20"/>
        <v>9.3737691284181182</v>
      </c>
    </row>
    <row r="389" spans="1:8">
      <c r="A389">
        <v>2038</v>
      </c>
      <c r="B389">
        <v>4</v>
      </c>
      <c r="C389" s="5">
        <v>22.383721923828126</v>
      </c>
      <c r="D389" s="11">
        <f t="shared" si="18"/>
        <v>26.178861850585939</v>
      </c>
      <c r="E389">
        <v>16.605432128906251</v>
      </c>
      <c r="F389" s="11">
        <f t="shared" si="19"/>
        <v>20.689336674804686</v>
      </c>
      <c r="G389">
        <v>16.586328125000023</v>
      </c>
      <c r="H389" s="11">
        <f t="shared" si="20"/>
        <v>20.651088281250026</v>
      </c>
    </row>
    <row r="390" spans="1:8">
      <c r="A390">
        <v>2038</v>
      </c>
      <c r="B390">
        <v>5</v>
      </c>
      <c r="C390" s="5">
        <v>24.948724365234376</v>
      </c>
      <c r="D390" s="11">
        <f t="shared" si="18"/>
        <v>29.755501254882816</v>
      </c>
      <c r="E390">
        <v>22.833673095703126</v>
      </c>
      <c r="F390" s="11">
        <f t="shared" si="19"/>
        <v>27.473136735839844</v>
      </c>
      <c r="G390">
        <v>22.824609375000023</v>
      </c>
      <c r="H390" s="11">
        <f t="shared" si="20"/>
        <v>27.500721093750027</v>
      </c>
    </row>
    <row r="391" spans="1:8">
      <c r="A391">
        <v>2038</v>
      </c>
      <c r="B391">
        <v>6</v>
      </c>
      <c r="C391" s="5">
        <v>30.225061035156251</v>
      </c>
      <c r="D391" s="11">
        <f t="shared" si="18"/>
        <v>37.112825107421877</v>
      </c>
      <c r="E391">
        <v>32.521173095703126</v>
      </c>
      <c r="F391" s="11">
        <f t="shared" si="19"/>
        <v>38.024761735839846</v>
      </c>
      <c r="G391">
        <v>32.530541992188034</v>
      </c>
      <c r="H391" s="11">
        <f t="shared" si="20"/>
        <v>38.157835107422464</v>
      </c>
    </row>
    <row r="392" spans="1:8">
      <c r="A392">
        <v>2038</v>
      </c>
      <c r="B392">
        <v>7</v>
      </c>
      <c r="C392" s="5">
        <v>30.700402832031251</v>
      </c>
      <c r="D392" s="11">
        <f t="shared" si="18"/>
        <v>37.775641708984381</v>
      </c>
      <c r="E392">
        <v>34.697229003906251</v>
      </c>
      <c r="F392" s="11">
        <f t="shared" si="19"/>
        <v>40.394921831054688</v>
      </c>
      <c r="G392">
        <v>34.761804199219</v>
      </c>
      <c r="H392" s="11">
        <f t="shared" si="20"/>
        <v>40.607761010742465</v>
      </c>
    </row>
    <row r="393" spans="1:8">
      <c r="A393">
        <v>2038</v>
      </c>
      <c r="B393">
        <v>8</v>
      </c>
      <c r="C393" s="5">
        <v>28.596002197265626</v>
      </c>
      <c r="D393" s="11">
        <f t="shared" si="18"/>
        <v>34.841265463867188</v>
      </c>
      <c r="E393">
        <v>30.607049560546876</v>
      </c>
      <c r="F393" s="11">
        <f t="shared" si="19"/>
        <v>35.939898381347653</v>
      </c>
      <c r="G393">
        <v>30.318963623047011</v>
      </c>
      <c r="H393" s="11">
        <f t="shared" si="20"/>
        <v>35.729522058105623</v>
      </c>
    </row>
    <row r="394" spans="1:8">
      <c r="A394">
        <v>2038</v>
      </c>
      <c r="B394">
        <v>9</v>
      </c>
      <c r="C394" s="5">
        <v>21.611840820312501</v>
      </c>
      <c r="D394" s="11">
        <f t="shared" si="18"/>
        <v>25.102550839843751</v>
      </c>
      <c r="E394">
        <v>19.799707031250001</v>
      </c>
      <c r="F394" s="11">
        <f t="shared" si="19"/>
        <v>24.168540898437499</v>
      </c>
      <c r="G394">
        <v>19.837609863281045</v>
      </c>
      <c r="H394" s="11">
        <f t="shared" si="20"/>
        <v>24.220995629882587</v>
      </c>
    </row>
    <row r="395" spans="1:8">
      <c r="A395">
        <v>2038</v>
      </c>
      <c r="B395">
        <v>10</v>
      </c>
      <c r="C395" s="5">
        <v>14.976251220703125</v>
      </c>
      <c r="D395" s="11">
        <f t="shared" si="18"/>
        <v>15.849884702148437</v>
      </c>
      <c r="E395">
        <v>13.988336181640625</v>
      </c>
      <c r="F395" s="11">
        <f t="shared" si="19"/>
        <v>17.838795769042967</v>
      </c>
      <c r="G395">
        <v>14.063836669922011</v>
      </c>
      <c r="H395" s="11">
        <f t="shared" si="20"/>
        <v>17.881392663574371</v>
      </c>
    </row>
    <row r="396" spans="1:8">
      <c r="A396">
        <v>2038</v>
      </c>
      <c r="B396">
        <v>11</v>
      </c>
      <c r="C396" s="5">
        <v>3.9794860839843751</v>
      </c>
      <c r="D396" s="11">
        <f t="shared" si="18"/>
        <v>0.51599539550781248</v>
      </c>
      <c r="E396">
        <v>3.1727844238281251</v>
      </c>
      <c r="F396" s="11">
        <f t="shared" si="19"/>
        <v>6.0584967944335943</v>
      </c>
      <c r="G396">
        <v>3.3937011718750227</v>
      </c>
      <c r="H396" s="11">
        <f t="shared" si="20"/>
        <v>6.1655838867187747</v>
      </c>
    </row>
    <row r="397" spans="1:8">
      <c r="A397">
        <v>2038</v>
      </c>
      <c r="B397">
        <v>12</v>
      </c>
      <c r="C397" s="5">
        <v>2.1675964355468751</v>
      </c>
      <c r="D397" s="11">
        <f t="shared" si="18"/>
        <v>-2.0105035302734375</v>
      </c>
      <c r="E397">
        <v>-6.5948547363281254</v>
      </c>
      <c r="F397" s="11">
        <f t="shared" si="19"/>
        <v>-4.5804157788085931</v>
      </c>
      <c r="G397">
        <v>-6.4884399414059999</v>
      </c>
      <c r="H397" s="11">
        <f t="shared" si="20"/>
        <v>-4.6850070556637888</v>
      </c>
    </row>
    <row r="398" spans="1:8">
      <c r="A398">
        <v>2039</v>
      </c>
      <c r="B398">
        <v>1</v>
      </c>
      <c r="C398" s="5">
        <v>-0.69678344726562502</v>
      </c>
      <c r="D398" s="11">
        <f t="shared" si="18"/>
        <v>-6.0045948388671881</v>
      </c>
      <c r="E398">
        <v>-6.9455017089843754</v>
      </c>
      <c r="F398" s="11">
        <f t="shared" si="19"/>
        <v>-4.9623404614257804</v>
      </c>
      <c r="G398">
        <v>-7.1163085937499773</v>
      </c>
      <c r="H398" s="11">
        <f t="shared" si="20"/>
        <v>-5.3744068359374761</v>
      </c>
    </row>
    <row r="399" spans="1:8">
      <c r="A399">
        <v>2039</v>
      </c>
      <c r="B399">
        <v>2</v>
      </c>
      <c r="C399" s="5">
        <v>3.7791381835937501</v>
      </c>
      <c r="D399" s="11">
        <f t="shared" si="18"/>
        <v>0.23663028320312485</v>
      </c>
      <c r="E399">
        <v>-2.6324523925781249</v>
      </c>
      <c r="F399" s="11">
        <f t="shared" si="19"/>
        <v>-0.26456714599609343</v>
      </c>
      <c r="G399">
        <v>-2.5259765624999773</v>
      </c>
      <c r="H399" s="11">
        <f t="shared" si="20"/>
        <v>-0.33422226562497537</v>
      </c>
    </row>
    <row r="400" spans="1:8">
      <c r="A400">
        <v>2039</v>
      </c>
      <c r="B400">
        <v>3</v>
      </c>
      <c r="C400" s="5">
        <v>11.0735107421875</v>
      </c>
      <c r="D400" s="11">
        <f t="shared" si="18"/>
        <v>10.407903378906251</v>
      </c>
      <c r="E400">
        <v>7.1849914550781246</v>
      </c>
      <c r="F400" s="11">
        <f t="shared" si="19"/>
        <v>10.428592692871092</v>
      </c>
      <c r="G400">
        <v>7.3334899902339998</v>
      </c>
      <c r="H400" s="11">
        <f t="shared" si="20"/>
        <v>10.491472009276931</v>
      </c>
    </row>
    <row r="401" spans="1:8">
      <c r="A401">
        <v>2039</v>
      </c>
      <c r="B401">
        <v>4</v>
      </c>
      <c r="C401" s="5">
        <v>20.396356201171876</v>
      </c>
      <c r="D401" s="11">
        <f t="shared" si="18"/>
        <v>23.407679086914065</v>
      </c>
      <c r="E401">
        <v>19.816552734375001</v>
      </c>
      <c r="F401" s="11">
        <f t="shared" si="19"/>
        <v>24.18688923828125</v>
      </c>
      <c r="G401">
        <v>19.882379150391046</v>
      </c>
      <c r="H401" s="11">
        <f t="shared" si="20"/>
        <v>24.270152307129369</v>
      </c>
    </row>
    <row r="402" spans="1:8">
      <c r="A402">
        <v>2039</v>
      </c>
      <c r="B402">
        <v>5</v>
      </c>
      <c r="C402" s="5">
        <v>25.754418945312501</v>
      </c>
      <c r="D402" s="11">
        <f t="shared" si="18"/>
        <v>30.878961777343754</v>
      </c>
      <c r="E402">
        <v>24.078759765625001</v>
      </c>
      <c r="F402" s="11">
        <f t="shared" si="19"/>
        <v>28.829285136718749</v>
      </c>
      <c r="G402">
        <v>24.373406982422011</v>
      </c>
      <c r="H402" s="11">
        <f t="shared" si="20"/>
        <v>29.20130086669937</v>
      </c>
    </row>
    <row r="403" spans="1:8">
      <c r="A403">
        <v>2039</v>
      </c>
      <c r="B403">
        <v>6</v>
      </c>
      <c r="C403" s="5">
        <v>30.743402099609376</v>
      </c>
      <c r="D403" s="11">
        <f t="shared" si="18"/>
        <v>37.835599887695317</v>
      </c>
      <c r="E403">
        <v>29.865167236328126</v>
      </c>
      <c r="F403" s="11">
        <f t="shared" si="19"/>
        <v>35.131840153808589</v>
      </c>
      <c r="G403">
        <v>29.931573486328034</v>
      </c>
      <c r="H403" s="11">
        <f t="shared" si="20"/>
        <v>35.304167687988183</v>
      </c>
    </row>
    <row r="404" spans="1:8">
      <c r="A404">
        <v>2039</v>
      </c>
      <c r="B404">
        <v>7</v>
      </c>
      <c r="C404" s="5">
        <v>30.561181640625001</v>
      </c>
      <c r="D404" s="11">
        <f t="shared" si="18"/>
        <v>37.581511679687502</v>
      </c>
      <c r="E404">
        <v>34.317468261718751</v>
      </c>
      <c r="F404" s="11">
        <f t="shared" si="19"/>
        <v>39.981286430664063</v>
      </c>
      <c r="G404">
        <v>34.169824218750023</v>
      </c>
      <c r="H404" s="11">
        <f t="shared" si="20"/>
        <v>39.95776699218753</v>
      </c>
    </row>
    <row r="405" spans="1:8">
      <c r="A405">
        <v>2039</v>
      </c>
      <c r="B405">
        <v>8</v>
      </c>
      <c r="C405" s="5">
        <v>30.244470214843751</v>
      </c>
      <c r="D405" s="11">
        <f t="shared" si="18"/>
        <v>37.139889267578127</v>
      </c>
      <c r="E405">
        <v>30.824243164062501</v>
      </c>
      <c r="F405" s="11">
        <f t="shared" si="19"/>
        <v>36.176465654296877</v>
      </c>
      <c r="G405">
        <v>30.599816894531045</v>
      </c>
      <c r="H405" s="11">
        <f t="shared" si="20"/>
        <v>36.037898950195093</v>
      </c>
    </row>
    <row r="406" spans="1:8">
      <c r="A406">
        <v>2039</v>
      </c>
      <c r="B406">
        <v>9</v>
      </c>
      <c r="C406" s="5">
        <v>23.128869628906251</v>
      </c>
      <c r="D406" s="11">
        <f t="shared" si="18"/>
        <v>27.217895810546878</v>
      </c>
      <c r="E406">
        <v>21.652581787109376</v>
      </c>
      <c r="F406" s="11">
        <f t="shared" si="19"/>
        <v>26.186692082519532</v>
      </c>
      <c r="G406">
        <v>21.635797119141046</v>
      </c>
      <c r="H406" s="11">
        <f t="shared" si="20"/>
        <v>26.195405236816871</v>
      </c>
    </row>
    <row r="407" spans="1:8">
      <c r="A407">
        <v>2039</v>
      </c>
      <c r="B407">
        <v>10</v>
      </c>
      <c r="C407" s="5">
        <v>13.90462646484375</v>
      </c>
      <c r="D407" s="11">
        <f t="shared" si="18"/>
        <v>14.355611142578123</v>
      </c>
      <c r="E407">
        <v>12.193109130859375</v>
      </c>
      <c r="F407" s="11">
        <f t="shared" si="19"/>
        <v>15.88343446533203</v>
      </c>
      <c r="G407">
        <v>12.442498779297011</v>
      </c>
      <c r="H407" s="11">
        <f t="shared" si="20"/>
        <v>16.101163659668121</v>
      </c>
    </row>
    <row r="408" spans="1:8">
      <c r="A408">
        <v>2039</v>
      </c>
      <c r="B408">
        <v>11</v>
      </c>
      <c r="C408" s="5">
        <v>7.3842712402343746</v>
      </c>
      <c r="D408" s="11">
        <f t="shared" si="18"/>
        <v>5.2636278173828126</v>
      </c>
      <c r="E408">
        <v>2.0932250976562501</v>
      </c>
      <c r="F408" s="11">
        <f t="shared" si="19"/>
        <v>4.8826407763671877</v>
      </c>
      <c r="G408">
        <v>2.4562622070310454</v>
      </c>
      <c r="H408" s="11">
        <f t="shared" si="20"/>
        <v>5.1362759033200884</v>
      </c>
    </row>
    <row r="409" spans="1:8">
      <c r="A409">
        <v>2039</v>
      </c>
      <c r="B409">
        <v>12</v>
      </c>
      <c r="C409" s="5">
        <v>-2.2653564453124999</v>
      </c>
      <c r="D409" s="11">
        <f t="shared" si="18"/>
        <v>-8.1918130273437502</v>
      </c>
      <c r="E409">
        <v>-2.2614501953124999</v>
      </c>
      <c r="F409" s="11">
        <f t="shared" si="19"/>
        <v>0.1395284472656253</v>
      </c>
      <c r="G409">
        <v>-1.9390319824219659</v>
      </c>
      <c r="H409" s="11">
        <f t="shared" si="20"/>
        <v>0.31024288330068117</v>
      </c>
    </row>
    <row r="410" spans="1:8">
      <c r="A410">
        <v>2040</v>
      </c>
      <c r="B410">
        <v>1</v>
      </c>
      <c r="C410" s="5">
        <v>-1.5309204101562499</v>
      </c>
      <c r="D410" s="11">
        <f t="shared" si="18"/>
        <v>-7.1677154199218753</v>
      </c>
      <c r="E410">
        <v>-4.9239868164062504</v>
      </c>
      <c r="F410" s="11">
        <f t="shared" si="19"/>
        <v>-2.7605064404296873</v>
      </c>
      <c r="G410">
        <v>-4.6748718261719659</v>
      </c>
      <c r="H410" s="11">
        <f t="shared" si="20"/>
        <v>-2.6937092651368189</v>
      </c>
    </row>
    <row r="411" spans="1:8">
      <c r="A411">
        <v>2040</v>
      </c>
      <c r="B411">
        <v>2</v>
      </c>
      <c r="C411" s="5">
        <v>1.7041259765625001</v>
      </c>
      <c r="D411" s="11">
        <f t="shared" si="18"/>
        <v>-2.6567667382812501</v>
      </c>
      <c r="E411">
        <v>0.30959472656249998</v>
      </c>
      <c r="F411" s="11">
        <f t="shared" si="19"/>
        <v>2.9399105761718749</v>
      </c>
      <c r="G411">
        <v>0.36553344726604564</v>
      </c>
      <c r="H411" s="11">
        <f t="shared" si="20"/>
        <v>2.8406557250981179</v>
      </c>
    </row>
    <row r="412" spans="1:8">
      <c r="A412">
        <v>2040</v>
      </c>
      <c r="B412">
        <v>3</v>
      </c>
      <c r="C412" s="5">
        <v>13.953729248046875</v>
      </c>
      <c r="D412" s="11">
        <f t="shared" si="18"/>
        <v>14.424080063476563</v>
      </c>
      <c r="E412">
        <v>10.263604736328125</v>
      </c>
      <c r="F412" s="11">
        <f t="shared" si="19"/>
        <v>13.781818278808593</v>
      </c>
      <c r="G412">
        <v>10.152307128906045</v>
      </c>
      <c r="H412" s="11">
        <f t="shared" si="20"/>
        <v>13.586533227538839</v>
      </c>
    </row>
    <row r="413" spans="1:8">
      <c r="A413">
        <v>2040</v>
      </c>
      <c r="B413">
        <v>4</v>
      </c>
      <c r="C413" s="5">
        <v>20.035913085937501</v>
      </c>
      <c r="D413" s="11">
        <f t="shared" si="18"/>
        <v>22.905077207031251</v>
      </c>
      <c r="E413">
        <v>18.827844238281251</v>
      </c>
      <c r="F413" s="11">
        <f t="shared" si="19"/>
        <v>23.109987944335938</v>
      </c>
      <c r="G413">
        <v>18.887506103516046</v>
      </c>
      <c r="H413" s="11">
        <f t="shared" si="20"/>
        <v>23.177781701660621</v>
      </c>
    </row>
    <row r="414" spans="1:8">
      <c r="A414">
        <v>2040</v>
      </c>
      <c r="B414">
        <v>5</v>
      </c>
      <c r="C414" s="5">
        <v>26.317956542968751</v>
      </c>
      <c r="D414" s="11">
        <f t="shared" si="18"/>
        <v>31.664758603515629</v>
      </c>
      <c r="E414">
        <v>24.617730712890626</v>
      </c>
      <c r="F414" s="11">
        <f t="shared" si="19"/>
        <v>29.416332292480469</v>
      </c>
      <c r="G414">
        <v>24.889581298828034</v>
      </c>
      <c r="H414" s="11">
        <f t="shared" si="20"/>
        <v>29.768060266113181</v>
      </c>
    </row>
    <row r="415" spans="1:8">
      <c r="A415">
        <v>2040</v>
      </c>
      <c r="B415">
        <v>6</v>
      </c>
      <c r="C415" s="5">
        <v>30.282373046875001</v>
      </c>
      <c r="D415" s="11">
        <f t="shared" si="18"/>
        <v>37.192740976562504</v>
      </c>
      <c r="E415">
        <v>31.626275634765626</v>
      </c>
      <c r="F415" s="11">
        <f t="shared" si="19"/>
        <v>37.050039421386714</v>
      </c>
      <c r="G415">
        <v>31.360009765625023</v>
      </c>
      <c r="H415" s="11">
        <f t="shared" si="20"/>
        <v>36.872590722656284</v>
      </c>
    </row>
    <row r="416" spans="1:8">
      <c r="A416">
        <v>2040</v>
      </c>
      <c r="B416">
        <v>7</v>
      </c>
      <c r="C416" s="5">
        <v>30.552270507812501</v>
      </c>
      <c r="D416" s="11">
        <f t="shared" si="18"/>
        <v>37.569085996093754</v>
      </c>
      <c r="E416">
        <v>35.558007812500001</v>
      </c>
      <c r="F416" s="11">
        <f t="shared" si="19"/>
        <v>41.332482109375</v>
      </c>
      <c r="G416">
        <v>35.221093750000023</v>
      </c>
      <c r="H416" s="11">
        <f t="shared" si="20"/>
        <v>41.112060937500033</v>
      </c>
    </row>
    <row r="417" spans="1:8">
      <c r="A417">
        <v>2040</v>
      </c>
      <c r="B417">
        <v>8</v>
      </c>
      <c r="C417" s="5">
        <v>30.079431152343751</v>
      </c>
      <c r="D417" s="11">
        <f t="shared" si="18"/>
        <v>36.909758798828129</v>
      </c>
      <c r="E417">
        <v>31.311181640625001</v>
      </c>
      <c r="F417" s="11">
        <f t="shared" si="19"/>
        <v>36.706839042968745</v>
      </c>
      <c r="G417">
        <v>31.086999511719</v>
      </c>
      <c r="H417" s="11">
        <f t="shared" si="20"/>
        <v>36.572825463867467</v>
      </c>
    </row>
    <row r="418" spans="1:8">
      <c r="A418">
        <v>2040</v>
      </c>
      <c r="B418">
        <v>9</v>
      </c>
      <c r="C418" s="5">
        <v>23.220605468750001</v>
      </c>
      <c r="D418" s="11">
        <f t="shared" si="18"/>
        <v>27.345812265625</v>
      </c>
      <c r="E418">
        <v>24.294488525390626</v>
      </c>
      <c r="F418" s="11">
        <f t="shared" si="19"/>
        <v>29.064256901855469</v>
      </c>
      <c r="G418">
        <v>24.058679199219</v>
      </c>
      <c r="H418" s="11">
        <f t="shared" si="20"/>
        <v>28.855729760742463</v>
      </c>
    </row>
    <row r="419" spans="1:8">
      <c r="A419">
        <v>2040</v>
      </c>
      <c r="B419">
        <v>10</v>
      </c>
      <c r="C419" s="5">
        <v>13.071954345703125</v>
      </c>
      <c r="D419" s="11">
        <f t="shared" si="18"/>
        <v>13.194533139648438</v>
      </c>
      <c r="E419">
        <v>12.8052001953125</v>
      </c>
      <c r="F419" s="11">
        <f t="shared" si="19"/>
        <v>16.550124052734372</v>
      </c>
      <c r="G419">
        <v>12.785974121094</v>
      </c>
      <c r="H419" s="11">
        <f t="shared" si="20"/>
        <v>16.478299584961213</v>
      </c>
    </row>
    <row r="420" spans="1:8">
      <c r="A420">
        <v>2040</v>
      </c>
      <c r="B420">
        <v>11</v>
      </c>
      <c r="C420" s="5">
        <v>4.7886901855468746</v>
      </c>
      <c r="D420" s="11">
        <f t="shared" si="18"/>
        <v>1.6443495947265623</v>
      </c>
      <c r="E420">
        <v>1.2778564453125001</v>
      </c>
      <c r="F420" s="11">
        <f t="shared" si="19"/>
        <v>3.994541240234375</v>
      </c>
      <c r="G420">
        <v>1.2113586425780341</v>
      </c>
      <c r="H420" s="11">
        <f t="shared" si="20"/>
        <v>3.7693717895506813</v>
      </c>
    </row>
    <row r="421" spans="1:8">
      <c r="A421">
        <v>2040</v>
      </c>
      <c r="B421">
        <v>12</v>
      </c>
      <c r="C421" s="5">
        <v>-0.20203247070312499</v>
      </c>
      <c r="D421" s="11">
        <f t="shared" si="18"/>
        <v>-5.3147140771484382</v>
      </c>
      <c r="E421">
        <v>-4.4365295410156254</v>
      </c>
      <c r="F421" s="11">
        <f t="shared" si="19"/>
        <v>-2.2295679760742186</v>
      </c>
      <c r="G421">
        <v>-4.2926696777339544</v>
      </c>
      <c r="H421" s="11">
        <f t="shared" si="20"/>
        <v>-2.2740513061518821</v>
      </c>
    </row>
    <row r="422" spans="1:8">
      <c r="A422">
        <v>2041</v>
      </c>
      <c r="B422">
        <v>1</v>
      </c>
      <c r="C422" s="5">
        <v>0.16323242187500001</v>
      </c>
      <c r="D422" s="11">
        <f t="shared" si="18"/>
        <v>-4.8053887109375006</v>
      </c>
      <c r="E422">
        <v>-10.343695068359375</v>
      </c>
      <c r="F422" s="11">
        <f t="shared" si="19"/>
        <v>-8.663652668457031</v>
      </c>
      <c r="G422">
        <v>-10.117041015624977</v>
      </c>
      <c r="H422" s="11">
        <f t="shared" si="20"/>
        <v>-8.669211035156227</v>
      </c>
    </row>
    <row r="423" spans="1:8">
      <c r="A423">
        <v>2041</v>
      </c>
      <c r="B423">
        <v>2</v>
      </c>
      <c r="C423" s="5">
        <v>7.9121032714843746</v>
      </c>
      <c r="D423" s="11">
        <f t="shared" si="18"/>
        <v>5.9996368017578119</v>
      </c>
      <c r="E423">
        <v>-1.6797241210937499</v>
      </c>
      <c r="F423" s="11">
        <f t="shared" si="19"/>
        <v>0.77314448730468777</v>
      </c>
      <c r="G423">
        <v>-1.5092529296869657</v>
      </c>
      <c r="H423" s="11">
        <f t="shared" si="20"/>
        <v>0.78214028320371143</v>
      </c>
    </row>
    <row r="424" spans="1:8">
      <c r="A424">
        <v>2041</v>
      </c>
      <c r="B424">
        <v>3</v>
      </c>
      <c r="C424" s="5">
        <v>13.097039794921875</v>
      </c>
      <c r="D424" s="11">
        <f t="shared" si="18"/>
        <v>13.229512290039061</v>
      </c>
      <c r="E424">
        <v>7.0606018066406246</v>
      </c>
      <c r="F424" s="11">
        <f t="shared" si="19"/>
        <v>10.293107487792968</v>
      </c>
      <c r="G424">
        <v>7.0735412597660456</v>
      </c>
      <c r="H424" s="11">
        <f t="shared" si="20"/>
        <v>10.206048303223119</v>
      </c>
    </row>
    <row r="425" spans="1:8">
      <c r="A425">
        <v>2041</v>
      </c>
      <c r="B425">
        <v>4</v>
      </c>
      <c r="C425" s="5">
        <v>19.518334960937501</v>
      </c>
      <c r="D425" s="11">
        <f t="shared" si="18"/>
        <v>22.183366269531252</v>
      </c>
      <c r="E425">
        <v>15.750726318359375</v>
      </c>
      <c r="F425" s="11">
        <f t="shared" si="19"/>
        <v>19.758391105957028</v>
      </c>
      <c r="G425">
        <v>15.853143310547011</v>
      </c>
      <c r="H425" s="11">
        <f t="shared" si="20"/>
        <v>19.84605135498062</v>
      </c>
    </row>
    <row r="426" spans="1:8">
      <c r="A426">
        <v>2041</v>
      </c>
      <c r="B426">
        <v>5</v>
      </c>
      <c r="C426" s="5">
        <v>24.431726074218751</v>
      </c>
      <c r="D426" s="11">
        <f t="shared" si="18"/>
        <v>29.034598837890627</v>
      </c>
      <c r="E426">
        <v>22.507562255859376</v>
      </c>
      <c r="F426" s="11">
        <f t="shared" si="19"/>
        <v>27.117936809082032</v>
      </c>
      <c r="G426">
        <v>22.644769287109</v>
      </c>
      <c r="H426" s="11">
        <f t="shared" si="20"/>
        <v>27.303256677245685</v>
      </c>
    </row>
    <row r="427" spans="1:8">
      <c r="A427">
        <v>2041</v>
      </c>
      <c r="B427">
        <v>6</v>
      </c>
      <c r="C427" s="5">
        <v>29.192987060546876</v>
      </c>
      <c r="D427" s="11">
        <f t="shared" si="18"/>
        <v>35.673701157226567</v>
      </c>
      <c r="E427">
        <v>32.286004638671876</v>
      </c>
      <c r="F427" s="11">
        <f t="shared" si="19"/>
        <v>37.768616252441404</v>
      </c>
      <c r="G427">
        <v>32.087091064453034</v>
      </c>
      <c r="H427" s="11">
        <f t="shared" si="20"/>
        <v>37.67092598876944</v>
      </c>
    </row>
    <row r="428" spans="1:8">
      <c r="A428">
        <v>2041</v>
      </c>
      <c r="B428">
        <v>7</v>
      </c>
      <c r="C428" s="5">
        <v>32.650231933593751</v>
      </c>
      <c r="D428" s="11">
        <f t="shared" si="18"/>
        <v>40.494483408203131</v>
      </c>
      <c r="E428">
        <v>35.389276123046876</v>
      </c>
      <c r="F428" s="11">
        <f t="shared" si="19"/>
        <v>41.148699553222656</v>
      </c>
      <c r="G428">
        <v>35.442285156250023</v>
      </c>
      <c r="H428" s="11">
        <f t="shared" si="20"/>
        <v>41.354929101562533</v>
      </c>
    </row>
    <row r="429" spans="1:8">
      <c r="A429">
        <v>2041</v>
      </c>
      <c r="B429">
        <v>8</v>
      </c>
      <c r="C429" s="5">
        <v>28.227868652343751</v>
      </c>
      <c r="D429" s="11">
        <f t="shared" si="18"/>
        <v>34.327940048828125</v>
      </c>
      <c r="E429">
        <v>32.352960205078126</v>
      </c>
      <c r="F429" s="11">
        <f t="shared" si="19"/>
        <v>37.84154425537109</v>
      </c>
      <c r="G429">
        <v>32.011102294922011</v>
      </c>
      <c r="H429" s="11">
        <f t="shared" si="20"/>
        <v>37.587490319824376</v>
      </c>
    </row>
    <row r="430" spans="1:8">
      <c r="A430">
        <v>2041</v>
      </c>
      <c r="B430">
        <v>9</v>
      </c>
      <c r="C430" s="5">
        <v>24.307092285156251</v>
      </c>
      <c r="D430" s="11">
        <f t="shared" si="18"/>
        <v>28.860809482421878</v>
      </c>
      <c r="E430">
        <v>25.017297363281251</v>
      </c>
      <c r="F430" s="11">
        <f t="shared" si="19"/>
        <v>29.851540288085936</v>
      </c>
      <c r="G430">
        <v>24.797631835938034</v>
      </c>
      <c r="H430" s="11">
        <f t="shared" si="20"/>
        <v>29.667099755859962</v>
      </c>
    </row>
    <row r="431" spans="1:8">
      <c r="A431">
        <v>2041</v>
      </c>
      <c r="B431">
        <v>10</v>
      </c>
      <c r="C431" s="5">
        <v>12.961419677734375</v>
      </c>
      <c r="D431" s="11">
        <f t="shared" si="18"/>
        <v>13.04040359863281</v>
      </c>
      <c r="E431">
        <v>11.549371337890625</v>
      </c>
      <c r="F431" s="11">
        <f t="shared" si="19"/>
        <v>15.182275261230469</v>
      </c>
      <c r="G431">
        <v>11.567498779297011</v>
      </c>
      <c r="H431" s="11">
        <f t="shared" si="20"/>
        <v>15.140413659668118</v>
      </c>
    </row>
    <row r="432" spans="1:8">
      <c r="A432">
        <v>2041</v>
      </c>
      <c r="B432">
        <v>11</v>
      </c>
      <c r="C432" s="5">
        <v>7.5658508300781246</v>
      </c>
      <c r="D432" s="11">
        <f t="shared" si="18"/>
        <v>5.5168223974609374</v>
      </c>
      <c r="E432">
        <v>0.94478759765624998</v>
      </c>
      <c r="F432" s="11">
        <f t="shared" si="19"/>
        <v>3.6317626513671875</v>
      </c>
      <c r="G432">
        <v>0.97051391601604564</v>
      </c>
      <c r="H432" s="11">
        <f t="shared" si="20"/>
        <v>3.5049242797856177</v>
      </c>
    </row>
    <row r="433" spans="1:8">
      <c r="A433">
        <v>2041</v>
      </c>
      <c r="B433">
        <v>12</v>
      </c>
      <c r="C433" s="5">
        <v>1.3878723144531251</v>
      </c>
      <c r="D433" s="11">
        <f t="shared" si="18"/>
        <v>-3.0977508447265629</v>
      </c>
      <c r="E433">
        <v>-7.8269714355468754</v>
      </c>
      <c r="F433" s="11">
        <f t="shared" si="19"/>
        <v>-5.9224372875976563</v>
      </c>
      <c r="G433">
        <v>-7.5244812011719659</v>
      </c>
      <c r="H433" s="11">
        <f t="shared" si="20"/>
        <v>-5.8225803588868192</v>
      </c>
    </row>
    <row r="434" spans="1:8">
      <c r="A434">
        <v>2042</v>
      </c>
      <c r="B434">
        <v>1</v>
      </c>
      <c r="C434" s="5">
        <v>0.36126098632812498</v>
      </c>
      <c r="D434" s="11">
        <f t="shared" si="18"/>
        <v>-4.5292576806640632</v>
      </c>
      <c r="E434">
        <v>-5.9512695312500004</v>
      </c>
      <c r="F434" s="11">
        <f t="shared" si="19"/>
        <v>-3.8794227734375002</v>
      </c>
      <c r="G434">
        <v>-5.6745056152339544</v>
      </c>
      <c r="H434" s="11">
        <f t="shared" si="20"/>
        <v>-3.7913071655268822</v>
      </c>
    </row>
    <row r="435" spans="1:8">
      <c r="A435">
        <v>2042</v>
      </c>
      <c r="B435">
        <v>2</v>
      </c>
      <c r="C435" s="5">
        <v>2.4679809570312501</v>
      </c>
      <c r="D435" s="11">
        <f t="shared" si="18"/>
        <v>-1.5916473535156253</v>
      </c>
      <c r="E435">
        <v>-0.80469360351562502</v>
      </c>
      <c r="F435" s="11">
        <f t="shared" si="19"/>
        <v>1.7262277270507813</v>
      </c>
      <c r="G435">
        <v>-0.51154174804696595</v>
      </c>
      <c r="H435" s="11">
        <f t="shared" si="20"/>
        <v>1.877627160644431</v>
      </c>
    </row>
    <row r="436" spans="1:8">
      <c r="A436">
        <v>2042</v>
      </c>
      <c r="B436">
        <v>3</v>
      </c>
      <c r="C436" s="5">
        <v>9.8767333984374996</v>
      </c>
      <c r="D436" s="11">
        <f t="shared" si="18"/>
        <v>8.7391170507812497</v>
      </c>
      <c r="E436">
        <v>6.5532470703124996</v>
      </c>
      <c r="F436" s="11">
        <f t="shared" si="19"/>
        <v>9.7404967089843737</v>
      </c>
      <c r="G436">
        <v>6.6031738281250227</v>
      </c>
      <c r="H436" s="11">
        <f t="shared" si="20"/>
        <v>9.6895848632812758</v>
      </c>
    </row>
    <row r="437" spans="1:8">
      <c r="A437">
        <v>2042</v>
      </c>
      <c r="B437">
        <v>4</v>
      </c>
      <c r="C437" s="5">
        <v>21.636743164062501</v>
      </c>
      <c r="D437" s="11">
        <f t="shared" si="18"/>
        <v>25.137274667968754</v>
      </c>
      <c r="E437">
        <v>16.363946533203126</v>
      </c>
      <c r="F437" s="11">
        <f t="shared" si="19"/>
        <v>20.426310563964844</v>
      </c>
      <c r="G437">
        <v>16.473901367188034</v>
      </c>
      <c r="H437" s="11">
        <f t="shared" si="20"/>
        <v>20.527643701172462</v>
      </c>
    </row>
    <row r="438" spans="1:8">
      <c r="A438">
        <v>2042</v>
      </c>
      <c r="B438">
        <v>5</v>
      </c>
      <c r="C438" s="5">
        <v>23.676904296875001</v>
      </c>
      <c r="D438" s="11">
        <f t="shared" si="18"/>
        <v>27.9820753515625</v>
      </c>
      <c r="E438">
        <v>23.684777832031251</v>
      </c>
      <c r="F438" s="11">
        <f t="shared" si="19"/>
        <v>28.400160014648435</v>
      </c>
      <c r="G438">
        <v>23.876733398438034</v>
      </c>
      <c r="H438" s="11">
        <f t="shared" si="20"/>
        <v>28.655953271484965</v>
      </c>
    </row>
    <row r="439" spans="1:8">
      <c r="A439">
        <v>2042</v>
      </c>
      <c r="B439">
        <v>6</v>
      </c>
      <c r="C439" s="5">
        <v>28.602593994140626</v>
      </c>
      <c r="D439" s="11">
        <f t="shared" si="18"/>
        <v>34.850457065429694</v>
      </c>
      <c r="E439">
        <v>31.723046875000001</v>
      </c>
      <c r="F439" s="11">
        <f t="shared" si="19"/>
        <v>37.155442656249996</v>
      </c>
      <c r="G439">
        <v>31.564141845703034</v>
      </c>
      <c r="H439" s="11">
        <f t="shared" si="20"/>
        <v>37.096727746581934</v>
      </c>
    </row>
    <row r="440" spans="1:8">
      <c r="A440">
        <v>2042</v>
      </c>
      <c r="B440">
        <v>7</v>
      </c>
      <c r="C440" s="5">
        <v>31.664575195312501</v>
      </c>
      <c r="D440" s="11">
        <f t="shared" si="18"/>
        <v>39.120083652343752</v>
      </c>
      <c r="E440">
        <v>33.622094726562501</v>
      </c>
      <c r="F440" s="11">
        <f t="shared" si="19"/>
        <v>39.223885576171874</v>
      </c>
      <c r="G440">
        <v>33.543695068359</v>
      </c>
      <c r="H440" s="11">
        <f t="shared" si="20"/>
        <v>39.270277185058191</v>
      </c>
    </row>
    <row r="441" spans="1:8">
      <c r="A441">
        <v>2042</v>
      </c>
      <c r="B441">
        <v>8</v>
      </c>
      <c r="C441" s="5">
        <v>29.818261718750001</v>
      </c>
      <c r="D441" s="11">
        <f t="shared" si="18"/>
        <v>36.545584140625003</v>
      </c>
      <c r="E441">
        <v>30.720544433593751</v>
      </c>
      <c r="F441" s="11">
        <f t="shared" si="19"/>
        <v>36.063516997070309</v>
      </c>
      <c r="G441">
        <v>30.566125488281045</v>
      </c>
      <c r="H441" s="11">
        <f t="shared" si="20"/>
        <v>36.000905786132591</v>
      </c>
    </row>
    <row r="442" spans="1:8">
      <c r="A442">
        <v>2042</v>
      </c>
      <c r="B442">
        <v>9</v>
      </c>
      <c r="C442" s="5">
        <v>22.484826660156251</v>
      </c>
      <c r="D442" s="11">
        <f t="shared" si="18"/>
        <v>26.319842294921877</v>
      </c>
      <c r="E442">
        <v>22.307977294921876</v>
      </c>
      <c r="F442" s="11">
        <f t="shared" si="19"/>
        <v>26.900548869628906</v>
      </c>
      <c r="G442">
        <v>22.472375488281045</v>
      </c>
      <c r="H442" s="11">
        <f t="shared" si="20"/>
        <v>27.113968286132589</v>
      </c>
    </row>
    <row r="443" spans="1:8">
      <c r="A443">
        <v>2042</v>
      </c>
      <c r="B443">
        <v>10</v>
      </c>
      <c r="C443" s="5">
        <v>14.018792724609375</v>
      </c>
      <c r="D443" s="11">
        <f t="shared" si="18"/>
        <v>14.514804575195313</v>
      </c>
      <c r="E443">
        <v>14.173211669921875</v>
      </c>
      <c r="F443" s="11">
        <f t="shared" si="19"/>
        <v>18.040162150878906</v>
      </c>
      <c r="G443">
        <v>14.306085205078034</v>
      </c>
      <c r="H443" s="11">
        <f t="shared" si="20"/>
        <v>18.147381555175684</v>
      </c>
    </row>
    <row r="444" spans="1:8">
      <c r="A444">
        <v>2042</v>
      </c>
      <c r="B444">
        <v>11</v>
      </c>
      <c r="C444" s="5">
        <v>6.4565673828124996</v>
      </c>
      <c r="D444" s="11">
        <f t="shared" si="18"/>
        <v>3.9700375585937495</v>
      </c>
      <c r="E444">
        <v>-1.6778015136718749</v>
      </c>
      <c r="F444" s="11">
        <f t="shared" si="19"/>
        <v>0.77523859130859396</v>
      </c>
      <c r="G444">
        <v>-1.5296691894529886</v>
      </c>
      <c r="H444" s="11">
        <f t="shared" si="20"/>
        <v>0.75972322998061825</v>
      </c>
    </row>
    <row r="445" spans="1:8">
      <c r="A445">
        <v>2042</v>
      </c>
      <c r="B445">
        <v>12</v>
      </c>
      <c r="C445" s="5">
        <v>0.23977050781250001</v>
      </c>
      <c r="D445" s="11">
        <f t="shared" si="18"/>
        <v>-4.6986640039062504</v>
      </c>
      <c r="E445">
        <v>-5.1666625976562504</v>
      </c>
      <c r="F445" s="11">
        <f t="shared" si="19"/>
        <v>-3.0248289013671879</v>
      </c>
      <c r="G445">
        <v>-4.9632934570309999</v>
      </c>
      <c r="H445" s="11">
        <f t="shared" si="20"/>
        <v>-3.0103962158200388</v>
      </c>
    </row>
    <row r="446" spans="1:8">
      <c r="A446">
        <v>2043</v>
      </c>
      <c r="B446">
        <v>1</v>
      </c>
      <c r="C446" s="5">
        <v>-3.8787902832031249</v>
      </c>
      <c r="D446" s="11">
        <f t="shared" si="18"/>
        <v>-10.441585170898438</v>
      </c>
      <c r="E446">
        <v>-6.8427490234375004</v>
      </c>
      <c r="F446" s="11">
        <f t="shared" si="19"/>
        <v>-4.8504222363281251</v>
      </c>
      <c r="G446">
        <v>-6.7601989746089544</v>
      </c>
      <c r="H446" s="11">
        <f t="shared" si="20"/>
        <v>-4.9833984741206319</v>
      </c>
    </row>
    <row r="447" spans="1:8">
      <c r="A447">
        <v>2043</v>
      </c>
      <c r="B447">
        <v>2</v>
      </c>
      <c r="C447" s="5">
        <v>6.2902465820312496</v>
      </c>
      <c r="D447" s="11">
        <f t="shared" si="18"/>
        <v>3.7381198339843751</v>
      </c>
      <c r="E447">
        <v>-3.2758850097656249</v>
      </c>
      <c r="F447" s="11">
        <f t="shared" si="19"/>
        <v>-0.96539395263671857</v>
      </c>
      <c r="G447">
        <v>-3.2444519042969659</v>
      </c>
      <c r="H447" s="11">
        <f t="shared" si="20"/>
        <v>-1.1231081909180691</v>
      </c>
    </row>
    <row r="448" spans="1:8">
      <c r="A448">
        <v>2043</v>
      </c>
      <c r="B448">
        <v>3</v>
      </c>
      <c r="C448" s="5">
        <v>13.4438720703125</v>
      </c>
      <c r="D448" s="11">
        <f t="shared" si="18"/>
        <v>13.713135214843749</v>
      </c>
      <c r="E448">
        <v>4.9747558593749996</v>
      </c>
      <c r="F448" s="11">
        <f t="shared" si="19"/>
        <v>8.0212040820312502</v>
      </c>
      <c r="G448">
        <v>5.1942993164060454</v>
      </c>
      <c r="H448" s="11">
        <f t="shared" si="20"/>
        <v>8.1426406494138384</v>
      </c>
    </row>
    <row r="449" spans="1:8">
      <c r="A449">
        <v>2043</v>
      </c>
      <c r="B449">
        <v>4</v>
      </c>
      <c r="C449" s="5">
        <v>20.983361816406251</v>
      </c>
      <c r="D449" s="11">
        <f t="shared" si="18"/>
        <v>24.226199716796877</v>
      </c>
      <c r="E449">
        <v>20.615808105468751</v>
      </c>
      <c r="F449" s="11">
        <f t="shared" si="19"/>
        <v>25.05743818847656</v>
      </c>
      <c r="G449">
        <v>20.719354248047011</v>
      </c>
      <c r="H449" s="11">
        <f t="shared" si="20"/>
        <v>25.189150964355619</v>
      </c>
    </row>
    <row r="450" spans="1:8">
      <c r="A450">
        <v>2043</v>
      </c>
      <c r="B450">
        <v>5</v>
      </c>
      <c r="C450" s="5">
        <v>27.030511474609376</v>
      </c>
      <c r="D450" s="11">
        <f t="shared" si="18"/>
        <v>32.658345200195313</v>
      </c>
      <c r="E450">
        <v>26.266107177734376</v>
      </c>
      <c r="F450" s="11">
        <f t="shared" si="19"/>
        <v>31.211743937988281</v>
      </c>
      <c r="G450">
        <v>26.681268310547011</v>
      </c>
      <c r="H450" s="11">
        <f t="shared" si="20"/>
        <v>31.73533260498062</v>
      </c>
    </row>
    <row r="451" spans="1:8">
      <c r="A451">
        <v>2043</v>
      </c>
      <c r="B451">
        <v>6</v>
      </c>
      <c r="C451" s="5">
        <v>30.609307861328126</v>
      </c>
      <c r="D451" s="11">
        <f t="shared" ref="D451:D514" si="21">C451*1.3944-5.033</f>
        <v>37.648618881835944</v>
      </c>
      <c r="E451">
        <v>31.875909423828126</v>
      </c>
      <c r="F451" s="11">
        <f t="shared" ref="F451:F514" si="22">E451*1.0892+2.6027</f>
        <v>37.321940544433595</v>
      </c>
      <c r="G451">
        <v>31.689843750000023</v>
      </c>
      <c r="H451" s="11">
        <f t="shared" ref="H451:H514" si="23">G451*1.098+2.4393</f>
        <v>37.234748437500031</v>
      </c>
    </row>
    <row r="452" spans="1:8">
      <c r="A452">
        <v>2043</v>
      </c>
      <c r="B452">
        <v>7</v>
      </c>
      <c r="C452" s="5">
        <v>32.383508300781251</v>
      </c>
      <c r="D452" s="11">
        <f t="shared" si="21"/>
        <v>40.122563974609378</v>
      </c>
      <c r="E452">
        <v>33.624108886718751</v>
      </c>
      <c r="F452" s="11">
        <f t="shared" si="22"/>
        <v>39.226079399414061</v>
      </c>
      <c r="G452">
        <v>33.240380859375023</v>
      </c>
      <c r="H452" s="11">
        <f t="shared" si="23"/>
        <v>38.937238183593777</v>
      </c>
    </row>
    <row r="453" spans="1:8">
      <c r="A453">
        <v>2043</v>
      </c>
      <c r="B453">
        <v>8</v>
      </c>
      <c r="C453" s="5">
        <v>28.565698242187501</v>
      </c>
      <c r="D453" s="11">
        <f t="shared" si="21"/>
        <v>34.799009628906255</v>
      </c>
      <c r="E453">
        <v>30.686914062500001</v>
      </c>
      <c r="F453" s="11">
        <f t="shared" si="22"/>
        <v>36.026886796874997</v>
      </c>
      <c r="G453">
        <v>30.578759765625023</v>
      </c>
      <c r="H453" s="11">
        <f t="shared" si="23"/>
        <v>36.014778222656282</v>
      </c>
    </row>
    <row r="454" spans="1:8">
      <c r="A454">
        <v>2043</v>
      </c>
      <c r="B454">
        <v>9</v>
      </c>
      <c r="C454" s="5">
        <v>23.362756347656251</v>
      </c>
      <c r="D454" s="11">
        <f t="shared" si="21"/>
        <v>27.544027451171878</v>
      </c>
      <c r="E454">
        <v>19.925256347656251</v>
      </c>
      <c r="F454" s="11">
        <f t="shared" si="22"/>
        <v>24.305289213867187</v>
      </c>
      <c r="G454">
        <v>19.864373779297011</v>
      </c>
      <c r="H454" s="11">
        <f t="shared" si="23"/>
        <v>24.25038240966812</v>
      </c>
    </row>
    <row r="455" spans="1:8">
      <c r="A455">
        <v>2043</v>
      </c>
      <c r="B455">
        <v>10</v>
      </c>
      <c r="C455" s="5">
        <v>13.38924560546875</v>
      </c>
      <c r="D455" s="11">
        <f t="shared" si="21"/>
        <v>13.636964072265624</v>
      </c>
      <c r="E455">
        <v>12.637078857421875</v>
      </c>
      <c r="F455" s="11">
        <f t="shared" si="22"/>
        <v>16.367006291503905</v>
      </c>
      <c r="G455">
        <v>12.686547851563034</v>
      </c>
      <c r="H455" s="11">
        <f t="shared" si="23"/>
        <v>16.369129541016214</v>
      </c>
    </row>
    <row r="456" spans="1:8">
      <c r="A456">
        <v>2043</v>
      </c>
      <c r="B456">
        <v>11</v>
      </c>
      <c r="C456" s="5">
        <v>8.4255004882812496</v>
      </c>
      <c r="D456" s="11">
        <f t="shared" si="21"/>
        <v>6.7155178808593741</v>
      </c>
      <c r="E456">
        <v>3.9749084472656251</v>
      </c>
      <c r="F456" s="11">
        <f t="shared" si="22"/>
        <v>6.9321702807617189</v>
      </c>
      <c r="G456">
        <v>4.2016845703130343</v>
      </c>
      <c r="H456" s="11">
        <f t="shared" si="23"/>
        <v>7.0527496582037124</v>
      </c>
    </row>
    <row r="457" spans="1:8">
      <c r="A457">
        <v>2043</v>
      </c>
      <c r="B457">
        <v>12</v>
      </c>
      <c r="C457" s="5">
        <v>2.8890930175781251</v>
      </c>
      <c r="D457" s="11">
        <f t="shared" si="21"/>
        <v>-1.0044486962890629</v>
      </c>
      <c r="E457">
        <v>-3.5134948730468749</v>
      </c>
      <c r="F457" s="11">
        <f t="shared" si="22"/>
        <v>-1.2241986157226559</v>
      </c>
      <c r="G457">
        <v>-3.6394104003910002</v>
      </c>
      <c r="H457" s="11">
        <f t="shared" si="23"/>
        <v>-1.5567726196293186</v>
      </c>
    </row>
    <row r="458" spans="1:8">
      <c r="A458">
        <v>2044</v>
      </c>
      <c r="B458">
        <v>1</v>
      </c>
      <c r="C458" s="5">
        <v>0.91997680664062498</v>
      </c>
      <c r="D458" s="11">
        <f t="shared" si="21"/>
        <v>-3.7501843408203128</v>
      </c>
      <c r="E458">
        <v>-7.6431640625000004</v>
      </c>
      <c r="F458" s="11">
        <f t="shared" si="22"/>
        <v>-5.7222342968749995</v>
      </c>
      <c r="G458">
        <v>-7.3332580566410002</v>
      </c>
      <c r="H458" s="11">
        <f t="shared" si="23"/>
        <v>-5.6126173461918203</v>
      </c>
    </row>
    <row r="459" spans="1:8">
      <c r="A459">
        <v>2044</v>
      </c>
      <c r="B459">
        <v>2</v>
      </c>
      <c r="C459" s="5">
        <v>4.6314025878906246</v>
      </c>
      <c r="D459" s="11">
        <f t="shared" si="21"/>
        <v>1.4250277685546866</v>
      </c>
      <c r="E459">
        <v>-1.0581115722656249</v>
      </c>
      <c r="F459" s="11">
        <f t="shared" si="22"/>
        <v>1.4502048754882815</v>
      </c>
      <c r="G459">
        <v>-1.0448669433589544</v>
      </c>
      <c r="H459" s="11">
        <f t="shared" si="23"/>
        <v>1.2920360961918678</v>
      </c>
    </row>
    <row r="460" spans="1:8">
      <c r="A460">
        <v>2044</v>
      </c>
      <c r="B460">
        <v>3</v>
      </c>
      <c r="C460" s="5">
        <v>13.078424072265625</v>
      </c>
      <c r="D460" s="11">
        <f t="shared" si="21"/>
        <v>13.203554526367189</v>
      </c>
      <c r="E460">
        <v>7.3668457031249996</v>
      </c>
      <c r="F460" s="11">
        <f t="shared" si="22"/>
        <v>10.62666833984375</v>
      </c>
      <c r="G460">
        <v>7.3880859375000227</v>
      </c>
      <c r="H460" s="11">
        <f t="shared" si="23"/>
        <v>10.551418359375026</v>
      </c>
    </row>
    <row r="461" spans="1:8">
      <c r="A461">
        <v>2044</v>
      </c>
      <c r="B461">
        <v>4</v>
      </c>
      <c r="C461" s="5">
        <v>18.437463378906251</v>
      </c>
      <c r="D461" s="11">
        <f t="shared" si="21"/>
        <v>20.676198935546878</v>
      </c>
      <c r="E461">
        <v>14.936456298828125</v>
      </c>
      <c r="F461" s="11">
        <f t="shared" si="22"/>
        <v>18.87148820068359</v>
      </c>
      <c r="G461">
        <v>14.937127685547011</v>
      </c>
      <c r="H461" s="11">
        <f t="shared" si="23"/>
        <v>18.840266198730617</v>
      </c>
    </row>
    <row r="462" spans="1:8">
      <c r="A462">
        <v>2044</v>
      </c>
      <c r="B462">
        <v>5</v>
      </c>
      <c r="C462" s="5">
        <v>25.479272460937501</v>
      </c>
      <c r="D462" s="11">
        <f t="shared" si="21"/>
        <v>30.495297519531256</v>
      </c>
      <c r="E462">
        <v>23.671044921875001</v>
      </c>
      <c r="F462" s="11">
        <f t="shared" si="22"/>
        <v>28.385202128906251</v>
      </c>
      <c r="G462">
        <v>23.805749511719</v>
      </c>
      <c r="H462" s="11">
        <f t="shared" si="23"/>
        <v>28.578012963867465</v>
      </c>
    </row>
    <row r="463" spans="1:8">
      <c r="A463">
        <v>2044</v>
      </c>
      <c r="B463">
        <v>6</v>
      </c>
      <c r="C463" s="5">
        <v>29.633386230468751</v>
      </c>
      <c r="D463" s="11">
        <f t="shared" si="21"/>
        <v>36.287793759765627</v>
      </c>
      <c r="E463">
        <v>29.518518066406251</v>
      </c>
      <c r="F463" s="11">
        <f t="shared" si="22"/>
        <v>34.754269877929687</v>
      </c>
      <c r="G463">
        <v>29.272607421875023</v>
      </c>
      <c r="H463" s="11">
        <f t="shared" si="23"/>
        <v>34.580622949218778</v>
      </c>
    </row>
    <row r="464" spans="1:8">
      <c r="A464">
        <v>2044</v>
      </c>
      <c r="B464">
        <v>7</v>
      </c>
      <c r="C464" s="5">
        <v>31.387811279296876</v>
      </c>
      <c r="D464" s="11">
        <f t="shared" si="21"/>
        <v>38.734164047851564</v>
      </c>
      <c r="E464">
        <v>33.079400634765626</v>
      </c>
      <c r="F464" s="11">
        <f t="shared" si="22"/>
        <v>38.63278317138672</v>
      </c>
      <c r="G464">
        <v>32.988580322266046</v>
      </c>
      <c r="H464" s="11">
        <f t="shared" si="23"/>
        <v>38.660761193848124</v>
      </c>
    </row>
    <row r="465" spans="1:8">
      <c r="A465">
        <v>2044</v>
      </c>
      <c r="B465">
        <v>8</v>
      </c>
      <c r="C465" s="5">
        <v>30.045190429687501</v>
      </c>
      <c r="D465" s="11">
        <f t="shared" si="21"/>
        <v>36.862013535156251</v>
      </c>
      <c r="E465">
        <v>30.818261718750001</v>
      </c>
      <c r="F465" s="11">
        <f t="shared" si="22"/>
        <v>36.169950664062497</v>
      </c>
      <c r="G465">
        <v>30.649682617188034</v>
      </c>
      <c r="H465" s="11">
        <f t="shared" si="23"/>
        <v>36.092651513672465</v>
      </c>
    </row>
    <row r="466" spans="1:8">
      <c r="A466">
        <v>2044</v>
      </c>
      <c r="B466">
        <v>9</v>
      </c>
      <c r="C466" s="5">
        <v>23.394006347656251</v>
      </c>
      <c r="D466" s="11">
        <f t="shared" si="21"/>
        <v>27.587602451171875</v>
      </c>
      <c r="E466">
        <v>21.759790039062501</v>
      </c>
      <c r="F466" s="11">
        <f t="shared" si="22"/>
        <v>26.303463310546874</v>
      </c>
      <c r="G466">
        <v>21.893212890625023</v>
      </c>
      <c r="H466" s="11">
        <f t="shared" si="23"/>
        <v>26.478047753906278</v>
      </c>
    </row>
    <row r="467" spans="1:8">
      <c r="A467">
        <v>2044</v>
      </c>
      <c r="B467">
        <v>10</v>
      </c>
      <c r="C467" s="5">
        <v>15.677667236328125</v>
      </c>
      <c r="D467" s="11">
        <f t="shared" si="21"/>
        <v>16.827939194335936</v>
      </c>
      <c r="E467">
        <v>10.334832763671875</v>
      </c>
      <c r="F467" s="11">
        <f t="shared" si="22"/>
        <v>13.859399846191407</v>
      </c>
      <c r="G467">
        <v>10.446832275391046</v>
      </c>
      <c r="H467" s="11">
        <f t="shared" si="23"/>
        <v>13.909921838379368</v>
      </c>
    </row>
    <row r="468" spans="1:8">
      <c r="A468">
        <v>2044</v>
      </c>
      <c r="B468">
        <v>11</v>
      </c>
      <c r="C468" s="5">
        <v>5.7044311523437496</v>
      </c>
      <c r="D468" s="11">
        <f t="shared" si="21"/>
        <v>2.9212587988281244</v>
      </c>
      <c r="E468">
        <v>0.55248413085937498</v>
      </c>
      <c r="F468" s="11">
        <f t="shared" si="22"/>
        <v>3.2044657153320313</v>
      </c>
      <c r="G468">
        <v>1.4191833496089998</v>
      </c>
      <c r="H468" s="11">
        <f t="shared" si="23"/>
        <v>3.9975633178706818</v>
      </c>
    </row>
    <row r="469" spans="1:8">
      <c r="A469">
        <v>2044</v>
      </c>
      <c r="B469">
        <v>12</v>
      </c>
      <c r="C469" s="5">
        <v>0.72252807617187498</v>
      </c>
      <c r="D469" s="11">
        <f t="shared" si="21"/>
        <v>-4.0255068505859377</v>
      </c>
      <c r="E469">
        <v>-6.4597839355468754</v>
      </c>
      <c r="F469" s="11">
        <f t="shared" si="22"/>
        <v>-4.4332966625976571</v>
      </c>
      <c r="G469">
        <v>-6.5234130859369657</v>
      </c>
      <c r="H469" s="11">
        <f t="shared" si="23"/>
        <v>-4.7234075683587893</v>
      </c>
    </row>
    <row r="470" spans="1:8">
      <c r="A470">
        <v>2045</v>
      </c>
      <c r="B470">
        <v>1</v>
      </c>
      <c r="C470" s="5">
        <v>0.85201416015624998</v>
      </c>
      <c r="D470" s="11">
        <f t="shared" si="21"/>
        <v>-3.8449514550781254</v>
      </c>
      <c r="E470">
        <v>-12.20859375</v>
      </c>
      <c r="F470" s="11">
        <f t="shared" si="22"/>
        <v>-10.6949003125</v>
      </c>
      <c r="G470">
        <v>-13.379217529296966</v>
      </c>
      <c r="H470" s="11">
        <f t="shared" si="23"/>
        <v>-12.251080847168071</v>
      </c>
    </row>
    <row r="471" spans="1:8">
      <c r="A471">
        <v>2045</v>
      </c>
      <c r="B471">
        <v>2</v>
      </c>
      <c r="C471" s="5">
        <v>1.5783630371093751</v>
      </c>
      <c r="D471" s="11">
        <f t="shared" si="21"/>
        <v>-2.8321305810546877</v>
      </c>
      <c r="E471">
        <v>1.9217468261718751</v>
      </c>
      <c r="F471" s="11">
        <f t="shared" si="22"/>
        <v>4.695866643066406</v>
      </c>
      <c r="G471">
        <v>1.4524780273440001</v>
      </c>
      <c r="H471" s="11">
        <f t="shared" si="23"/>
        <v>4.0341208740237118</v>
      </c>
    </row>
    <row r="472" spans="1:8">
      <c r="A472">
        <v>2045</v>
      </c>
      <c r="B472">
        <v>3</v>
      </c>
      <c r="C472" s="5">
        <v>11.8454833984375</v>
      </c>
      <c r="D472" s="11">
        <f t="shared" si="21"/>
        <v>11.484342050781247</v>
      </c>
      <c r="E472">
        <v>7.8588806152343746</v>
      </c>
      <c r="F472" s="11">
        <f t="shared" si="22"/>
        <v>11.162592766113281</v>
      </c>
      <c r="G472">
        <v>7.9355407714839998</v>
      </c>
      <c r="H472" s="11">
        <f t="shared" si="23"/>
        <v>11.152523767089432</v>
      </c>
    </row>
    <row r="473" spans="1:8">
      <c r="A473">
        <v>2045</v>
      </c>
      <c r="B473">
        <v>4</v>
      </c>
      <c r="C473" s="5">
        <v>18.445062255859376</v>
      </c>
      <c r="D473" s="11">
        <f t="shared" si="21"/>
        <v>20.686794809570316</v>
      </c>
      <c r="E473">
        <v>13.55355224609375</v>
      </c>
      <c r="F473" s="11">
        <f t="shared" si="22"/>
        <v>17.365229106445312</v>
      </c>
      <c r="G473">
        <v>13.672174072266046</v>
      </c>
      <c r="H473" s="11">
        <f t="shared" si="23"/>
        <v>17.451347131348118</v>
      </c>
    </row>
    <row r="474" spans="1:8">
      <c r="A474">
        <v>2045</v>
      </c>
      <c r="B474">
        <v>5</v>
      </c>
      <c r="C474" s="5">
        <v>25.492852783203126</v>
      </c>
      <c r="D474" s="11">
        <f t="shared" si="21"/>
        <v>30.514233920898441</v>
      </c>
      <c r="E474">
        <v>23.877160644531251</v>
      </c>
      <c r="F474" s="11">
        <f t="shared" si="22"/>
        <v>28.609703374023436</v>
      </c>
      <c r="G474">
        <v>24.190972900391046</v>
      </c>
      <c r="H474" s="11">
        <f t="shared" si="23"/>
        <v>29.000988244629369</v>
      </c>
    </row>
    <row r="475" spans="1:8">
      <c r="A475">
        <v>2045</v>
      </c>
      <c r="B475">
        <v>6</v>
      </c>
      <c r="C475" s="5">
        <v>28.197229003906251</v>
      </c>
      <c r="D475" s="11">
        <f t="shared" si="21"/>
        <v>34.285216123046879</v>
      </c>
      <c r="E475">
        <v>30.683282470703126</v>
      </c>
      <c r="F475" s="11">
        <f t="shared" si="22"/>
        <v>36.022931267089845</v>
      </c>
      <c r="G475">
        <v>30.744653320313034</v>
      </c>
      <c r="H475" s="11">
        <f t="shared" si="23"/>
        <v>36.196929345703715</v>
      </c>
    </row>
    <row r="476" spans="1:8">
      <c r="A476">
        <v>2045</v>
      </c>
      <c r="B476">
        <v>7</v>
      </c>
      <c r="C476" s="5">
        <v>33.531854248046876</v>
      </c>
      <c r="D476" s="11">
        <f t="shared" si="21"/>
        <v>41.723817563476565</v>
      </c>
      <c r="E476">
        <v>33.810235595703126</v>
      </c>
      <c r="F476" s="11">
        <f t="shared" si="22"/>
        <v>39.428808610839845</v>
      </c>
      <c r="G476">
        <v>33.697076416016046</v>
      </c>
      <c r="H476" s="11">
        <f t="shared" si="23"/>
        <v>39.438689904785626</v>
      </c>
    </row>
    <row r="477" spans="1:8">
      <c r="A477">
        <v>2045</v>
      </c>
      <c r="B477">
        <v>8</v>
      </c>
      <c r="C477" s="5">
        <v>29.687921142578126</v>
      </c>
      <c r="D477" s="11">
        <f t="shared" si="21"/>
        <v>36.363837241210938</v>
      </c>
      <c r="E477">
        <v>31.468621826171876</v>
      </c>
      <c r="F477" s="11">
        <f t="shared" si="22"/>
        <v>36.878322893066404</v>
      </c>
      <c r="G477">
        <v>31.125421142578034</v>
      </c>
      <c r="H477" s="11">
        <f t="shared" si="23"/>
        <v>36.615012414550684</v>
      </c>
    </row>
    <row r="478" spans="1:8">
      <c r="A478">
        <v>2045</v>
      </c>
      <c r="B478">
        <v>9</v>
      </c>
      <c r="C478" s="5">
        <v>25.892877197265626</v>
      </c>
      <c r="D478" s="11">
        <f t="shared" si="21"/>
        <v>31.072027963867193</v>
      </c>
      <c r="E478">
        <v>21.197747802734376</v>
      </c>
      <c r="F478" s="11">
        <f t="shared" si="22"/>
        <v>25.691286906738281</v>
      </c>
      <c r="G478">
        <v>21.211480712891046</v>
      </c>
      <c r="H478" s="11">
        <f t="shared" si="23"/>
        <v>25.729505822754369</v>
      </c>
    </row>
    <row r="479" spans="1:8">
      <c r="A479">
        <v>2045</v>
      </c>
      <c r="B479">
        <v>10</v>
      </c>
      <c r="C479" s="5">
        <v>16.881311035156251</v>
      </c>
      <c r="D479" s="11">
        <f t="shared" si="21"/>
        <v>18.506300107421879</v>
      </c>
      <c r="E479">
        <v>10.238671875</v>
      </c>
      <c r="F479" s="11">
        <f t="shared" si="22"/>
        <v>13.754661406249999</v>
      </c>
      <c r="G479">
        <v>10.471246337891046</v>
      </c>
      <c r="H479" s="11">
        <f t="shared" si="23"/>
        <v>13.936728479004369</v>
      </c>
    </row>
    <row r="480" spans="1:8">
      <c r="A480">
        <v>2045</v>
      </c>
      <c r="B480">
        <v>11</v>
      </c>
      <c r="C480" s="5">
        <v>3.9797912597656251</v>
      </c>
      <c r="D480" s="11">
        <f t="shared" si="21"/>
        <v>0.51642093261718802</v>
      </c>
      <c r="E480">
        <v>-1.0266784667968749</v>
      </c>
      <c r="F480" s="11">
        <f t="shared" si="22"/>
        <v>1.4844418139648439</v>
      </c>
      <c r="G480">
        <v>-0.93833007812497726</v>
      </c>
      <c r="H480" s="11">
        <f t="shared" si="23"/>
        <v>1.4090135742187746</v>
      </c>
    </row>
    <row r="481" spans="1:8">
      <c r="A481">
        <v>2045</v>
      </c>
      <c r="B481">
        <v>12</v>
      </c>
      <c r="C481" s="5">
        <v>-0.69916381835937502</v>
      </c>
      <c r="D481" s="11">
        <f t="shared" si="21"/>
        <v>-6.0079140283203127</v>
      </c>
      <c r="E481">
        <v>-9.1662963867187504</v>
      </c>
      <c r="F481" s="11">
        <f t="shared" si="22"/>
        <v>-7.3812300244140623</v>
      </c>
      <c r="G481">
        <v>-8.9285339355469659</v>
      </c>
      <c r="H481" s="11">
        <f t="shared" si="23"/>
        <v>-7.3642302612305706</v>
      </c>
    </row>
    <row r="482" spans="1:8">
      <c r="A482">
        <v>2046</v>
      </c>
      <c r="B482">
        <v>1</v>
      </c>
      <c r="C482" s="5">
        <v>-0.74524536132812502</v>
      </c>
      <c r="D482" s="11">
        <f t="shared" si="21"/>
        <v>-6.0721701318359376</v>
      </c>
      <c r="E482">
        <v>-8.5049194335937504</v>
      </c>
      <c r="F482" s="11">
        <f t="shared" si="22"/>
        <v>-6.6608582470703119</v>
      </c>
      <c r="G482">
        <v>-8.5630859374999773</v>
      </c>
      <c r="H482" s="11">
        <f t="shared" si="23"/>
        <v>-6.962968359374976</v>
      </c>
    </row>
    <row r="483" spans="1:8">
      <c r="A483">
        <v>2046</v>
      </c>
      <c r="B483">
        <v>2</v>
      </c>
      <c r="C483" s="5">
        <v>-0.77005615234375002</v>
      </c>
      <c r="D483" s="11">
        <f t="shared" si="21"/>
        <v>-6.1067662988281253</v>
      </c>
      <c r="E483">
        <v>-2.7253479003906249</v>
      </c>
      <c r="F483" s="11">
        <f t="shared" si="22"/>
        <v>-0.36574893310546841</v>
      </c>
      <c r="G483">
        <v>-2.5952209472660002</v>
      </c>
      <c r="H483" s="11">
        <f t="shared" si="23"/>
        <v>-0.41025260009806841</v>
      </c>
    </row>
    <row r="484" spans="1:8">
      <c r="A484">
        <v>2046</v>
      </c>
      <c r="B484">
        <v>3</v>
      </c>
      <c r="C484" s="5">
        <v>8.5421691894531246</v>
      </c>
      <c r="D484" s="11">
        <f t="shared" si="21"/>
        <v>6.8782007177734377</v>
      </c>
      <c r="E484">
        <v>8.5536132812499996</v>
      </c>
      <c r="F484" s="11">
        <f t="shared" si="22"/>
        <v>11.919295585937499</v>
      </c>
      <c r="G484">
        <v>8.6075378417970114</v>
      </c>
      <c r="H484" s="11">
        <f t="shared" si="23"/>
        <v>11.890376550293119</v>
      </c>
    </row>
    <row r="485" spans="1:8">
      <c r="A485">
        <v>2046</v>
      </c>
      <c r="B485">
        <v>4</v>
      </c>
      <c r="C485" s="5">
        <v>16.925897216796876</v>
      </c>
      <c r="D485" s="11">
        <f t="shared" si="21"/>
        <v>18.568471079101563</v>
      </c>
      <c r="E485">
        <v>17.746545410156251</v>
      </c>
      <c r="F485" s="11">
        <f t="shared" si="22"/>
        <v>21.932237260742188</v>
      </c>
      <c r="G485">
        <v>17.808404541016046</v>
      </c>
      <c r="H485" s="11">
        <f t="shared" si="23"/>
        <v>21.99292818603562</v>
      </c>
    </row>
    <row r="486" spans="1:8">
      <c r="A486">
        <v>2046</v>
      </c>
      <c r="B486">
        <v>5</v>
      </c>
      <c r="C486" s="5">
        <v>25.702478027343751</v>
      </c>
      <c r="D486" s="11">
        <f t="shared" si="21"/>
        <v>30.80653536132813</v>
      </c>
      <c r="E486">
        <v>22.129632568359376</v>
      </c>
      <c r="F486" s="11">
        <f t="shared" si="22"/>
        <v>26.706295793457031</v>
      </c>
      <c r="G486">
        <v>22.240960693359</v>
      </c>
      <c r="H486" s="11">
        <f t="shared" si="23"/>
        <v>26.859874841308184</v>
      </c>
    </row>
    <row r="487" spans="1:8">
      <c r="A487">
        <v>2046</v>
      </c>
      <c r="B487">
        <v>6</v>
      </c>
      <c r="C487" s="5">
        <v>29.396539306640626</v>
      </c>
      <c r="D487" s="11">
        <f t="shared" si="21"/>
        <v>35.957534409179694</v>
      </c>
      <c r="E487">
        <v>30.968499755859376</v>
      </c>
      <c r="F487" s="11">
        <f t="shared" si="22"/>
        <v>36.333589934082028</v>
      </c>
      <c r="G487">
        <v>30.920922851563034</v>
      </c>
      <c r="H487" s="11">
        <f t="shared" si="23"/>
        <v>36.390473291016214</v>
      </c>
    </row>
    <row r="488" spans="1:8">
      <c r="A488">
        <v>2046</v>
      </c>
      <c r="B488">
        <v>7</v>
      </c>
      <c r="C488" s="5">
        <v>28.811181640625001</v>
      </c>
      <c r="D488" s="11">
        <f t="shared" si="21"/>
        <v>35.141311679687504</v>
      </c>
      <c r="E488">
        <v>33.192987060546876</v>
      </c>
      <c r="F488" s="11">
        <f t="shared" si="22"/>
        <v>38.756501506347654</v>
      </c>
      <c r="G488">
        <v>33.117883300781045</v>
      </c>
      <c r="H488" s="11">
        <f t="shared" si="23"/>
        <v>38.802735864257592</v>
      </c>
    </row>
    <row r="489" spans="1:8">
      <c r="A489">
        <v>2046</v>
      </c>
      <c r="B489">
        <v>8</v>
      </c>
      <c r="C489" s="5">
        <v>28.814385986328126</v>
      </c>
      <c r="D489" s="11">
        <f t="shared" si="21"/>
        <v>35.145779819335942</v>
      </c>
      <c r="E489">
        <v>29.220880126953126</v>
      </c>
      <c r="F489" s="11">
        <f t="shared" si="22"/>
        <v>34.430082634277348</v>
      </c>
      <c r="G489">
        <v>29.438989257813034</v>
      </c>
      <c r="H489" s="11">
        <f t="shared" si="23"/>
        <v>34.763310205078717</v>
      </c>
    </row>
    <row r="490" spans="1:8">
      <c r="A490">
        <v>2046</v>
      </c>
      <c r="B490">
        <v>9</v>
      </c>
      <c r="C490" s="5">
        <v>22.395013427734376</v>
      </c>
      <c r="D490" s="11">
        <f t="shared" si="21"/>
        <v>26.194606723632816</v>
      </c>
      <c r="E490">
        <v>20.955377197265626</v>
      </c>
      <c r="F490" s="11">
        <f t="shared" si="22"/>
        <v>25.427296843261718</v>
      </c>
      <c r="G490">
        <v>20.890313720703034</v>
      </c>
      <c r="H490" s="11">
        <f t="shared" si="23"/>
        <v>25.376864465331934</v>
      </c>
    </row>
    <row r="491" spans="1:8">
      <c r="A491">
        <v>2046</v>
      </c>
      <c r="B491">
        <v>10</v>
      </c>
      <c r="C491" s="5">
        <v>13.953973388671875</v>
      </c>
      <c r="D491" s="11">
        <f t="shared" si="21"/>
        <v>14.42442049316406</v>
      </c>
      <c r="E491">
        <v>11.841546630859375</v>
      </c>
      <c r="F491" s="11">
        <f t="shared" si="22"/>
        <v>15.500512590332031</v>
      </c>
      <c r="G491">
        <v>12.113732910156045</v>
      </c>
      <c r="H491" s="11">
        <f t="shared" si="23"/>
        <v>15.740178735351337</v>
      </c>
    </row>
    <row r="492" spans="1:8">
      <c r="A492">
        <v>2046</v>
      </c>
      <c r="B492">
        <v>11</v>
      </c>
      <c r="C492" s="5">
        <v>4.1946960449218746</v>
      </c>
      <c r="D492" s="11">
        <f t="shared" si="21"/>
        <v>0.81608416503906156</v>
      </c>
      <c r="E492">
        <v>0.56923828124999998</v>
      </c>
      <c r="F492" s="11">
        <f t="shared" si="22"/>
        <v>3.2227143359374999</v>
      </c>
      <c r="G492">
        <v>0.64663085937502274</v>
      </c>
      <c r="H492" s="11">
        <f t="shared" si="23"/>
        <v>3.1493006835937747</v>
      </c>
    </row>
    <row r="493" spans="1:8">
      <c r="A493">
        <v>2046</v>
      </c>
      <c r="B493">
        <v>12</v>
      </c>
      <c r="C493" s="5">
        <v>3.1096740722656251</v>
      </c>
      <c r="D493" s="11">
        <f t="shared" si="21"/>
        <v>-0.69687047363281263</v>
      </c>
      <c r="E493">
        <v>-5.2580627441406254</v>
      </c>
      <c r="F493" s="11">
        <f t="shared" si="22"/>
        <v>-3.1243819409179685</v>
      </c>
      <c r="G493">
        <v>-5.4544433593749773</v>
      </c>
      <c r="H493" s="11">
        <f t="shared" si="23"/>
        <v>-3.5496788085937259</v>
      </c>
    </row>
    <row r="494" spans="1:8">
      <c r="A494">
        <v>2047</v>
      </c>
      <c r="B494">
        <v>1</v>
      </c>
      <c r="C494" s="5">
        <v>-0.29556884765625002</v>
      </c>
      <c r="D494" s="11">
        <f t="shared" si="21"/>
        <v>-5.4451412011718752</v>
      </c>
      <c r="E494">
        <v>-13.011297607421875</v>
      </c>
      <c r="F494" s="11">
        <f t="shared" si="22"/>
        <v>-11.569205354003905</v>
      </c>
      <c r="G494">
        <v>-13.178625488281</v>
      </c>
      <c r="H494" s="11">
        <f t="shared" si="23"/>
        <v>-12.03083078613254</v>
      </c>
    </row>
    <row r="495" spans="1:8">
      <c r="A495">
        <v>2047</v>
      </c>
      <c r="B495">
        <v>2</v>
      </c>
      <c r="C495" s="5">
        <v>4.2113586425781246</v>
      </c>
      <c r="D495" s="11">
        <f t="shared" si="21"/>
        <v>0.83931849121093727</v>
      </c>
      <c r="E495">
        <v>-2.7108520507812499</v>
      </c>
      <c r="F495" s="11">
        <f t="shared" si="22"/>
        <v>-0.3499600537109373</v>
      </c>
      <c r="G495">
        <v>-2.4539550781249773</v>
      </c>
      <c r="H495" s="11">
        <f t="shared" si="23"/>
        <v>-0.2551426757812254</v>
      </c>
    </row>
    <row r="496" spans="1:8">
      <c r="A496">
        <v>2047</v>
      </c>
      <c r="B496">
        <v>3</v>
      </c>
      <c r="C496" s="5">
        <v>11.2978759765625</v>
      </c>
      <c r="D496" s="11">
        <f t="shared" si="21"/>
        <v>10.72075826171875</v>
      </c>
      <c r="E496">
        <v>6.1641479492187496</v>
      </c>
      <c r="F496" s="11">
        <f t="shared" si="22"/>
        <v>9.3166899462890616</v>
      </c>
      <c r="G496">
        <v>6.2258850097660456</v>
      </c>
      <c r="H496" s="11">
        <f t="shared" si="23"/>
        <v>9.2753217407231183</v>
      </c>
    </row>
    <row r="497" spans="1:8">
      <c r="A497">
        <v>2047</v>
      </c>
      <c r="B497">
        <v>4</v>
      </c>
      <c r="C497" s="5">
        <v>20.708032226562501</v>
      </c>
      <c r="D497" s="11">
        <f t="shared" si="21"/>
        <v>23.842280136718752</v>
      </c>
      <c r="E497">
        <v>14.00570068359375</v>
      </c>
      <c r="F497" s="11">
        <f t="shared" si="22"/>
        <v>17.857709184570311</v>
      </c>
      <c r="G497">
        <v>14.022607421875023</v>
      </c>
      <c r="H497" s="11">
        <f t="shared" si="23"/>
        <v>17.836122949218776</v>
      </c>
    </row>
    <row r="498" spans="1:8">
      <c r="A498">
        <v>2047</v>
      </c>
      <c r="B498">
        <v>5</v>
      </c>
      <c r="C498" s="5">
        <v>24.486016845703126</v>
      </c>
      <c r="D498" s="11">
        <f t="shared" si="21"/>
        <v>29.11030188964844</v>
      </c>
      <c r="E498">
        <v>26.683648681640626</v>
      </c>
      <c r="F498" s="11">
        <f t="shared" si="22"/>
        <v>31.666530144042966</v>
      </c>
      <c r="G498">
        <v>26.512841796875023</v>
      </c>
      <c r="H498" s="11">
        <f t="shared" si="23"/>
        <v>31.550400292968778</v>
      </c>
    </row>
    <row r="499" spans="1:8">
      <c r="A499">
        <v>2047</v>
      </c>
      <c r="B499">
        <v>6</v>
      </c>
      <c r="C499" s="5">
        <v>28.583947753906251</v>
      </c>
      <c r="D499" s="11">
        <f t="shared" si="21"/>
        <v>34.824456748046877</v>
      </c>
      <c r="E499">
        <v>32.048730468750001</v>
      </c>
      <c r="F499" s="11">
        <f t="shared" si="22"/>
        <v>37.510177226562497</v>
      </c>
      <c r="G499">
        <v>31.793359375000023</v>
      </c>
      <c r="H499" s="11">
        <f t="shared" si="23"/>
        <v>37.34840859375003</v>
      </c>
    </row>
    <row r="500" spans="1:8">
      <c r="A500">
        <v>2047</v>
      </c>
      <c r="B500">
        <v>7</v>
      </c>
      <c r="C500" s="5">
        <v>30.555932617187501</v>
      </c>
      <c r="D500" s="11">
        <f t="shared" si="21"/>
        <v>37.574192441406254</v>
      </c>
      <c r="E500">
        <v>34.583459472656251</v>
      </c>
      <c r="F500" s="11">
        <f t="shared" si="22"/>
        <v>40.271004057617183</v>
      </c>
      <c r="G500">
        <v>34.343438720703034</v>
      </c>
      <c r="H500" s="11">
        <f t="shared" si="23"/>
        <v>40.148395715331937</v>
      </c>
    </row>
    <row r="501" spans="1:8">
      <c r="A501">
        <v>2047</v>
      </c>
      <c r="B501">
        <v>8</v>
      </c>
      <c r="C501" s="5">
        <v>30.359887695312501</v>
      </c>
      <c r="D501" s="11">
        <f t="shared" si="21"/>
        <v>37.300827402343756</v>
      </c>
      <c r="E501">
        <v>30.041833496093751</v>
      </c>
      <c r="F501" s="11">
        <f t="shared" si="22"/>
        <v>35.32426504394531</v>
      </c>
      <c r="G501">
        <v>29.878045654297011</v>
      </c>
      <c r="H501" s="11">
        <f t="shared" si="23"/>
        <v>35.245394128418127</v>
      </c>
    </row>
    <row r="502" spans="1:8">
      <c r="A502">
        <v>2047</v>
      </c>
      <c r="B502">
        <v>9</v>
      </c>
      <c r="C502" s="5">
        <v>22.985864257812501</v>
      </c>
      <c r="D502" s="11">
        <f t="shared" si="21"/>
        <v>27.018489121093751</v>
      </c>
      <c r="E502">
        <v>20.085839843750001</v>
      </c>
      <c r="F502" s="11">
        <f t="shared" si="22"/>
        <v>24.4801967578125</v>
      </c>
      <c r="G502">
        <v>20.070947265625023</v>
      </c>
      <c r="H502" s="11">
        <f t="shared" si="23"/>
        <v>24.477200097656276</v>
      </c>
    </row>
    <row r="503" spans="1:8">
      <c r="A503">
        <v>2047</v>
      </c>
      <c r="B503">
        <v>10</v>
      </c>
      <c r="C503" s="5">
        <v>15.00155029296875</v>
      </c>
      <c r="D503" s="11">
        <f t="shared" si="21"/>
        <v>15.885161728515623</v>
      </c>
      <c r="E503">
        <v>11.387353515625</v>
      </c>
      <c r="F503" s="11">
        <f t="shared" si="22"/>
        <v>15.00580544921875</v>
      </c>
      <c r="G503">
        <v>11.475061035156045</v>
      </c>
      <c r="H503" s="11">
        <f t="shared" si="23"/>
        <v>15.038917016601339</v>
      </c>
    </row>
    <row r="504" spans="1:8">
      <c r="A504">
        <v>2047</v>
      </c>
      <c r="B504">
        <v>11</v>
      </c>
      <c r="C504" s="5">
        <v>6.4608093261718746</v>
      </c>
      <c r="D504" s="11">
        <f t="shared" si="21"/>
        <v>3.9759525244140628</v>
      </c>
      <c r="E504">
        <v>4.2479187011718746</v>
      </c>
      <c r="F504" s="11">
        <f t="shared" si="22"/>
        <v>7.2295330493164052</v>
      </c>
      <c r="G504">
        <v>4.4580932617190001</v>
      </c>
      <c r="H504" s="11">
        <f t="shared" si="23"/>
        <v>7.3342864013674625</v>
      </c>
    </row>
    <row r="505" spans="1:8">
      <c r="A505">
        <v>2047</v>
      </c>
      <c r="B505">
        <v>12</v>
      </c>
      <c r="C505" s="5">
        <v>-1.8250183105468749</v>
      </c>
      <c r="D505" s="11">
        <f t="shared" si="21"/>
        <v>-7.5778055322265629</v>
      </c>
      <c r="E505">
        <v>-4.5865234375000004</v>
      </c>
      <c r="F505" s="11">
        <f t="shared" si="22"/>
        <v>-2.392941328125</v>
      </c>
      <c r="G505">
        <v>-4.4090026855469659</v>
      </c>
      <c r="H505" s="11">
        <f t="shared" si="23"/>
        <v>-2.4017849487305694</v>
      </c>
    </row>
    <row r="506" spans="1:8">
      <c r="A506">
        <v>2048</v>
      </c>
      <c r="B506">
        <v>1</v>
      </c>
      <c r="C506" s="5">
        <v>-7.4989990234375004</v>
      </c>
      <c r="D506" s="11">
        <f t="shared" si="21"/>
        <v>-15.489604238281252</v>
      </c>
      <c r="E506">
        <v>-5.0130981445312504</v>
      </c>
      <c r="F506" s="11">
        <f t="shared" si="22"/>
        <v>-2.8575664990234375</v>
      </c>
      <c r="G506">
        <v>-4.9159301757809999</v>
      </c>
      <c r="H506" s="11">
        <f t="shared" si="23"/>
        <v>-2.9583913330075382</v>
      </c>
    </row>
    <row r="507" spans="1:8">
      <c r="A507">
        <v>2048</v>
      </c>
      <c r="B507">
        <v>2</v>
      </c>
      <c r="C507" s="5">
        <v>3.6082397460937501</v>
      </c>
      <c r="D507" s="11">
        <f t="shared" si="21"/>
        <v>-1.6704980468746911E-3</v>
      </c>
      <c r="E507">
        <v>-8.6340332031249994E-2</v>
      </c>
      <c r="F507" s="11">
        <f t="shared" si="22"/>
        <v>2.5086581103515626</v>
      </c>
      <c r="G507">
        <v>-3.9465332030999889E-2</v>
      </c>
      <c r="H507" s="11">
        <f t="shared" si="23"/>
        <v>2.3959670654299621</v>
      </c>
    </row>
    <row r="508" spans="1:8">
      <c r="A508">
        <v>2048</v>
      </c>
      <c r="B508">
        <v>3</v>
      </c>
      <c r="C508" s="5">
        <v>11.99093017578125</v>
      </c>
      <c r="D508" s="11">
        <f t="shared" si="21"/>
        <v>11.687153037109375</v>
      </c>
      <c r="E508">
        <v>11.03182373046875</v>
      </c>
      <c r="F508" s="11">
        <f t="shared" si="22"/>
        <v>14.618562407226563</v>
      </c>
      <c r="G508">
        <v>11.123651123047011</v>
      </c>
      <c r="H508" s="11">
        <f t="shared" si="23"/>
        <v>14.653068933105619</v>
      </c>
    </row>
    <row r="509" spans="1:8">
      <c r="A509">
        <v>2048</v>
      </c>
      <c r="B509">
        <v>4</v>
      </c>
      <c r="C509" s="5">
        <v>18.572015380859376</v>
      </c>
      <c r="D509" s="11">
        <f t="shared" si="21"/>
        <v>20.863818247070316</v>
      </c>
      <c r="E509">
        <v>16.310205078125001</v>
      </c>
      <c r="F509" s="11">
        <f t="shared" si="22"/>
        <v>20.367775371093749</v>
      </c>
      <c r="G509">
        <v>16.389062500000023</v>
      </c>
      <c r="H509" s="11">
        <f t="shared" si="23"/>
        <v>20.434490625000027</v>
      </c>
    </row>
    <row r="510" spans="1:8">
      <c r="A510">
        <v>2048</v>
      </c>
      <c r="B510">
        <v>5</v>
      </c>
      <c r="C510" s="5">
        <v>26.093347167968751</v>
      </c>
      <c r="D510" s="11">
        <f t="shared" si="21"/>
        <v>31.35156329101563</v>
      </c>
      <c r="E510">
        <v>25.331811523437501</v>
      </c>
      <c r="F510" s="11">
        <f t="shared" si="22"/>
        <v>30.194109111328125</v>
      </c>
      <c r="G510">
        <v>25.416253662109</v>
      </c>
      <c r="H510" s="11">
        <f t="shared" si="23"/>
        <v>30.346346520995684</v>
      </c>
    </row>
    <row r="511" spans="1:8">
      <c r="A511">
        <v>2048</v>
      </c>
      <c r="B511">
        <v>6</v>
      </c>
      <c r="C511" s="5">
        <v>29.862084960937501</v>
      </c>
      <c r="D511" s="11">
        <f t="shared" si="21"/>
        <v>36.606691269531254</v>
      </c>
      <c r="E511">
        <v>31.395593261718751</v>
      </c>
      <c r="F511" s="11">
        <f t="shared" si="22"/>
        <v>36.79878018066406</v>
      </c>
      <c r="G511">
        <v>31.282281494141046</v>
      </c>
      <c r="H511" s="11">
        <f t="shared" si="23"/>
        <v>36.787245080566876</v>
      </c>
    </row>
    <row r="512" spans="1:8">
      <c r="A512">
        <v>2048</v>
      </c>
      <c r="B512">
        <v>7</v>
      </c>
      <c r="C512" s="5">
        <v>30.832574462890626</v>
      </c>
      <c r="D512" s="11">
        <f t="shared" si="21"/>
        <v>37.959941831054692</v>
      </c>
      <c r="E512">
        <v>33.970391845703126</v>
      </c>
      <c r="F512" s="11">
        <f t="shared" si="22"/>
        <v>39.603250798339843</v>
      </c>
      <c r="G512">
        <v>33.897637939453034</v>
      </c>
      <c r="H512" s="11">
        <f t="shared" si="23"/>
        <v>39.658906457519436</v>
      </c>
    </row>
    <row r="513" spans="1:8">
      <c r="A513">
        <v>2048</v>
      </c>
      <c r="B513">
        <v>8</v>
      </c>
      <c r="C513" s="5">
        <v>30.611779785156251</v>
      </c>
      <c r="D513" s="11">
        <f t="shared" si="21"/>
        <v>37.652065732421882</v>
      </c>
      <c r="E513">
        <v>31.425805664062501</v>
      </c>
      <c r="F513" s="11">
        <f t="shared" si="22"/>
        <v>36.831687529296872</v>
      </c>
      <c r="G513">
        <v>31.328729248047011</v>
      </c>
      <c r="H513" s="11">
        <f t="shared" si="23"/>
        <v>36.838244714355625</v>
      </c>
    </row>
    <row r="514" spans="1:8">
      <c r="A514">
        <v>2048</v>
      </c>
      <c r="B514">
        <v>9</v>
      </c>
      <c r="C514" s="5">
        <v>21.459863281250001</v>
      </c>
      <c r="D514" s="11">
        <f t="shared" si="21"/>
        <v>24.890633359375002</v>
      </c>
      <c r="E514">
        <v>23.797143554687501</v>
      </c>
      <c r="F514" s="11">
        <f t="shared" si="22"/>
        <v>28.522548759765623</v>
      </c>
      <c r="G514">
        <v>23.658624267578034</v>
      </c>
      <c r="H514" s="11">
        <f t="shared" si="23"/>
        <v>28.416469445800683</v>
      </c>
    </row>
    <row r="515" spans="1:8">
      <c r="A515">
        <v>2048</v>
      </c>
      <c r="B515">
        <v>10</v>
      </c>
      <c r="C515" s="5">
        <v>13.450677490234375</v>
      </c>
      <c r="D515" s="11">
        <f t="shared" ref="D515:D578" si="24">C515*1.3944-5.033</f>
        <v>13.722624692382812</v>
      </c>
      <c r="E515">
        <v>11.973016357421875</v>
      </c>
      <c r="F515" s="11">
        <f t="shared" ref="F515:F578" si="25">E515*1.0892+2.6027</f>
        <v>15.643709416503906</v>
      </c>
      <c r="G515">
        <v>12.031243896484</v>
      </c>
      <c r="H515" s="11">
        <f t="shared" ref="H515:H578" si="26">G515*1.098+2.4393</f>
        <v>15.649605798339433</v>
      </c>
    </row>
    <row r="516" spans="1:8">
      <c r="A516">
        <v>2048</v>
      </c>
      <c r="B516">
        <v>11</v>
      </c>
      <c r="C516" s="5">
        <v>7.3681579589843746</v>
      </c>
      <c r="D516" s="11">
        <f t="shared" si="24"/>
        <v>5.2411594580078118</v>
      </c>
      <c r="E516">
        <v>1.9489379882812501</v>
      </c>
      <c r="F516" s="11">
        <f t="shared" si="25"/>
        <v>4.725483256835938</v>
      </c>
      <c r="G516">
        <v>2.1932617187500227</v>
      </c>
      <c r="H516" s="11">
        <f t="shared" si="26"/>
        <v>4.8475013671875251</v>
      </c>
    </row>
    <row r="517" spans="1:8">
      <c r="A517">
        <v>2048</v>
      </c>
      <c r="B517">
        <v>12</v>
      </c>
      <c r="C517" s="5">
        <v>-0.46329345703125002</v>
      </c>
      <c r="D517" s="11">
        <f t="shared" si="24"/>
        <v>-5.679016396484375</v>
      </c>
      <c r="E517">
        <v>-5.1633056640625004</v>
      </c>
      <c r="F517" s="11">
        <f t="shared" si="25"/>
        <v>-3.0211725292968752</v>
      </c>
      <c r="G517">
        <v>-4.8115295410160002</v>
      </c>
      <c r="H517" s="11">
        <f t="shared" si="26"/>
        <v>-2.8437594360355685</v>
      </c>
    </row>
    <row r="518" spans="1:8">
      <c r="A518">
        <v>2049</v>
      </c>
      <c r="B518">
        <v>1</v>
      </c>
      <c r="C518" s="5">
        <v>-1.2627319335937499</v>
      </c>
      <c r="D518" s="11">
        <f t="shared" si="24"/>
        <v>-6.7937534082031252</v>
      </c>
      <c r="E518">
        <v>-4.6411499023437504</v>
      </c>
      <c r="F518" s="11">
        <f t="shared" si="25"/>
        <v>-2.4524404736328127</v>
      </c>
      <c r="G518">
        <v>-4.5289062499999773</v>
      </c>
      <c r="H518" s="11">
        <f t="shared" si="26"/>
        <v>-2.5334390624999759</v>
      </c>
    </row>
    <row r="519" spans="1:8">
      <c r="A519">
        <v>2049</v>
      </c>
      <c r="B519">
        <v>2</v>
      </c>
      <c r="C519" s="5">
        <v>6.7901245117187496</v>
      </c>
      <c r="D519" s="11">
        <f t="shared" si="24"/>
        <v>4.435149619140625</v>
      </c>
      <c r="E519">
        <v>-1.4380249023437499</v>
      </c>
      <c r="F519" s="11">
        <f t="shared" si="25"/>
        <v>1.0364032763671878</v>
      </c>
      <c r="G519">
        <v>-1.5717224121089544</v>
      </c>
      <c r="H519" s="11">
        <f t="shared" si="26"/>
        <v>0.71354879150436767</v>
      </c>
    </row>
    <row r="520" spans="1:8">
      <c r="A520">
        <v>2049</v>
      </c>
      <c r="B520">
        <v>3</v>
      </c>
      <c r="C520" s="5">
        <v>12.629052734375</v>
      </c>
      <c r="D520" s="11">
        <f t="shared" si="24"/>
        <v>12.5769511328125</v>
      </c>
      <c r="E520">
        <v>9.4081359863281246</v>
      </c>
      <c r="F520" s="11">
        <f t="shared" si="25"/>
        <v>12.850041716308594</v>
      </c>
      <c r="G520">
        <v>9.5603271484380343</v>
      </c>
      <c r="H520" s="11">
        <f t="shared" si="26"/>
        <v>12.936539208984962</v>
      </c>
    </row>
    <row r="521" spans="1:8">
      <c r="A521">
        <v>2049</v>
      </c>
      <c r="B521">
        <v>4</v>
      </c>
      <c r="C521" s="5">
        <v>18.578607177734376</v>
      </c>
      <c r="D521" s="11">
        <f t="shared" si="24"/>
        <v>20.873009848632815</v>
      </c>
      <c r="E521">
        <v>17.833734130859376</v>
      </c>
      <c r="F521" s="11">
        <f t="shared" si="25"/>
        <v>22.02720321533203</v>
      </c>
      <c r="G521">
        <v>17.585534667969</v>
      </c>
      <c r="H521" s="11">
        <f t="shared" si="26"/>
        <v>21.748217065429962</v>
      </c>
    </row>
    <row r="522" spans="1:8">
      <c r="A522">
        <v>2049</v>
      </c>
      <c r="B522">
        <v>5</v>
      </c>
      <c r="C522" s="5">
        <v>24.673364257812501</v>
      </c>
      <c r="D522" s="11">
        <f t="shared" si="24"/>
        <v>29.371539121093754</v>
      </c>
      <c r="E522">
        <v>24.686700439453126</v>
      </c>
      <c r="F522" s="11">
        <f t="shared" si="25"/>
        <v>29.491454118652342</v>
      </c>
      <c r="G522">
        <v>24.721154785156045</v>
      </c>
      <c r="H522" s="11">
        <f t="shared" si="26"/>
        <v>29.583127954101339</v>
      </c>
    </row>
    <row r="523" spans="1:8">
      <c r="A523">
        <v>2049</v>
      </c>
      <c r="B523">
        <v>6</v>
      </c>
      <c r="C523" s="5">
        <v>29.423730468750001</v>
      </c>
      <c r="D523" s="11">
        <f t="shared" si="24"/>
        <v>35.995449765625004</v>
      </c>
      <c r="E523">
        <v>30.519006347656251</v>
      </c>
      <c r="F523" s="11">
        <f t="shared" si="25"/>
        <v>35.844001713867186</v>
      </c>
      <c r="G523">
        <v>30.402398681641046</v>
      </c>
      <c r="H523" s="11">
        <f t="shared" si="26"/>
        <v>35.821133752441874</v>
      </c>
    </row>
    <row r="524" spans="1:8">
      <c r="A524">
        <v>2049</v>
      </c>
      <c r="B524">
        <v>7</v>
      </c>
      <c r="C524" s="5">
        <v>31.068170166015626</v>
      </c>
      <c r="D524" s="11">
        <f t="shared" si="24"/>
        <v>38.28845647949219</v>
      </c>
      <c r="E524">
        <v>34.725457763671876</v>
      </c>
      <c r="F524" s="11">
        <f t="shared" si="25"/>
        <v>40.425668596191407</v>
      </c>
      <c r="G524">
        <v>34.535546875000023</v>
      </c>
      <c r="H524" s="11">
        <f t="shared" si="26"/>
        <v>40.359330468750031</v>
      </c>
    </row>
    <row r="525" spans="1:8">
      <c r="A525">
        <v>2049</v>
      </c>
      <c r="B525">
        <v>8</v>
      </c>
      <c r="C525" s="5">
        <v>28.855493164062501</v>
      </c>
      <c r="D525" s="11">
        <f t="shared" si="24"/>
        <v>35.20309966796875</v>
      </c>
      <c r="E525">
        <v>31.330926513671876</v>
      </c>
      <c r="F525" s="11">
        <f t="shared" si="25"/>
        <v>36.728345158691404</v>
      </c>
      <c r="G525">
        <v>31.040338134766046</v>
      </c>
      <c r="H525" s="11">
        <f t="shared" si="26"/>
        <v>36.521591271973122</v>
      </c>
    </row>
    <row r="526" spans="1:8">
      <c r="A526">
        <v>2049</v>
      </c>
      <c r="B526">
        <v>9</v>
      </c>
      <c r="C526" s="5">
        <v>21.755883789062501</v>
      </c>
      <c r="D526" s="11">
        <f t="shared" si="24"/>
        <v>25.303404355468754</v>
      </c>
      <c r="E526">
        <v>22.161370849609376</v>
      </c>
      <c r="F526" s="11">
        <f t="shared" si="25"/>
        <v>26.740865129394532</v>
      </c>
      <c r="G526">
        <v>22.045709228516046</v>
      </c>
      <c r="H526" s="11">
        <f t="shared" si="26"/>
        <v>26.645488732910618</v>
      </c>
    </row>
    <row r="527" spans="1:8">
      <c r="A527">
        <v>2049</v>
      </c>
      <c r="B527">
        <v>10</v>
      </c>
      <c r="C527" s="5">
        <v>13.418206787109375</v>
      </c>
      <c r="D527" s="11">
        <f t="shared" si="24"/>
        <v>13.677347543945313</v>
      </c>
      <c r="E527">
        <v>12.5886474609375</v>
      </c>
      <c r="F527" s="11">
        <f t="shared" si="25"/>
        <v>16.314254814453122</v>
      </c>
      <c r="G527">
        <v>12.664086914063034</v>
      </c>
      <c r="H527" s="11">
        <f t="shared" si="26"/>
        <v>16.344467431641213</v>
      </c>
    </row>
    <row r="528" spans="1:8">
      <c r="A528">
        <v>2049</v>
      </c>
      <c r="B528">
        <v>11</v>
      </c>
      <c r="C528" s="5">
        <v>8.9780517578124996</v>
      </c>
      <c r="D528" s="11">
        <f t="shared" si="24"/>
        <v>7.4859953710937495</v>
      </c>
      <c r="E528">
        <v>2.4877868652343751</v>
      </c>
      <c r="F528" s="11">
        <f t="shared" si="25"/>
        <v>5.312397453613281</v>
      </c>
      <c r="G528">
        <v>2.5364624023440001</v>
      </c>
      <c r="H528" s="11">
        <f t="shared" si="26"/>
        <v>5.2243357177737124</v>
      </c>
    </row>
    <row r="529" spans="1:8">
      <c r="A529">
        <v>2049</v>
      </c>
      <c r="B529">
        <v>12</v>
      </c>
      <c r="C529" s="5">
        <v>2.1547790527343751</v>
      </c>
      <c r="D529" s="11">
        <f t="shared" si="24"/>
        <v>-2.0283760888671876</v>
      </c>
      <c r="E529">
        <v>-4.1768554687500004</v>
      </c>
      <c r="F529" s="11">
        <f t="shared" si="25"/>
        <v>-1.9467309765625003</v>
      </c>
      <c r="G529">
        <v>-4.9294189453119657</v>
      </c>
      <c r="H529" s="11">
        <f t="shared" si="26"/>
        <v>-2.9732020019525387</v>
      </c>
    </row>
    <row r="530" spans="1:8">
      <c r="A530">
        <v>2050</v>
      </c>
      <c r="B530">
        <v>1</v>
      </c>
      <c r="C530" s="5">
        <v>1.8676696777343751</v>
      </c>
      <c r="D530" s="11">
        <f t="shared" si="24"/>
        <v>-2.4287214013671874</v>
      </c>
      <c r="E530">
        <v>-6.1396850585937504</v>
      </c>
      <c r="F530" s="11">
        <f t="shared" si="25"/>
        <v>-4.0846449658203117</v>
      </c>
      <c r="G530">
        <v>-6.3288330078119657</v>
      </c>
      <c r="H530" s="11">
        <f t="shared" si="26"/>
        <v>-4.5097586425775393</v>
      </c>
    </row>
    <row r="531" spans="1:8">
      <c r="A531">
        <v>2050</v>
      </c>
      <c r="B531">
        <v>2</v>
      </c>
      <c r="C531" s="5">
        <v>2.8036132812500001</v>
      </c>
      <c r="D531" s="11">
        <f t="shared" si="24"/>
        <v>-1.1236416406249998</v>
      </c>
      <c r="E531">
        <v>-3.1388305664062499</v>
      </c>
      <c r="F531" s="11">
        <f t="shared" si="25"/>
        <v>-0.8161142529296872</v>
      </c>
      <c r="G531">
        <v>-2.8915466308589544</v>
      </c>
      <c r="H531" s="11">
        <f t="shared" si="26"/>
        <v>-0.73561820068313244</v>
      </c>
    </row>
    <row r="532" spans="1:8">
      <c r="A532">
        <v>2050</v>
      </c>
      <c r="B532">
        <v>3</v>
      </c>
      <c r="C532" s="5">
        <v>13.0229736328125</v>
      </c>
      <c r="D532" s="11">
        <f t="shared" si="24"/>
        <v>13.126234433593748</v>
      </c>
      <c r="E532">
        <v>6.0669189453124996</v>
      </c>
      <c r="F532" s="11">
        <f t="shared" si="25"/>
        <v>9.210788115234374</v>
      </c>
      <c r="G532">
        <v>5.9930969238280341</v>
      </c>
      <c r="H532" s="11">
        <f t="shared" si="26"/>
        <v>9.0197204223631822</v>
      </c>
    </row>
    <row r="533" spans="1:8">
      <c r="A533">
        <v>2050</v>
      </c>
      <c r="B533">
        <v>4</v>
      </c>
      <c r="C533" s="5">
        <v>22.137139892578126</v>
      </c>
      <c r="D533" s="11">
        <f t="shared" si="24"/>
        <v>25.83502786621094</v>
      </c>
      <c r="E533">
        <v>17.824121093750001</v>
      </c>
      <c r="F533" s="11">
        <f t="shared" si="25"/>
        <v>22.016732695312498</v>
      </c>
      <c r="G533">
        <v>17.932916259766046</v>
      </c>
      <c r="H533" s="11">
        <f t="shared" si="26"/>
        <v>22.129642053223119</v>
      </c>
    </row>
    <row r="534" spans="1:8">
      <c r="A534">
        <v>2050</v>
      </c>
      <c r="B534">
        <v>5</v>
      </c>
      <c r="C534" s="5">
        <v>28.454156494140626</v>
      </c>
      <c r="D534" s="11">
        <f t="shared" si="24"/>
        <v>34.643475815429689</v>
      </c>
      <c r="E534">
        <v>23.532525634765626</v>
      </c>
      <c r="F534" s="11">
        <f t="shared" si="25"/>
        <v>28.234326921386717</v>
      </c>
      <c r="G534">
        <v>23.563958740234</v>
      </c>
      <c r="H534" s="11">
        <f t="shared" si="26"/>
        <v>28.312526696776935</v>
      </c>
    </row>
    <row r="535" spans="1:8">
      <c r="A535">
        <v>2050</v>
      </c>
      <c r="B535">
        <v>6</v>
      </c>
      <c r="C535" s="5">
        <v>28.337152099609376</v>
      </c>
      <c r="D535" s="11">
        <f t="shared" si="24"/>
        <v>34.480324887695318</v>
      </c>
      <c r="E535">
        <v>31.839288330078126</v>
      </c>
      <c r="F535" s="11">
        <f t="shared" si="25"/>
        <v>37.282052849121094</v>
      </c>
      <c r="G535">
        <v>31.707849121094</v>
      </c>
      <c r="H535" s="11">
        <f t="shared" si="26"/>
        <v>37.254518334961219</v>
      </c>
    </row>
    <row r="536" spans="1:8">
      <c r="A536">
        <v>2050</v>
      </c>
      <c r="B536">
        <v>7</v>
      </c>
      <c r="C536" s="5">
        <v>31.675653076171876</v>
      </c>
      <c r="D536" s="11">
        <f t="shared" si="24"/>
        <v>39.135530649414065</v>
      </c>
      <c r="E536">
        <v>35.428948974609376</v>
      </c>
      <c r="F536" s="11">
        <f t="shared" si="25"/>
        <v>41.19191122314453</v>
      </c>
      <c r="G536">
        <v>35.303186035156045</v>
      </c>
      <c r="H536" s="11">
        <f t="shared" si="26"/>
        <v>41.202198266601343</v>
      </c>
    </row>
    <row r="537" spans="1:8">
      <c r="A537">
        <v>2050</v>
      </c>
      <c r="B537">
        <v>8</v>
      </c>
      <c r="C537" s="5">
        <v>30.829217529296876</v>
      </c>
      <c r="D537" s="11">
        <f t="shared" si="24"/>
        <v>37.955260922851565</v>
      </c>
      <c r="E537">
        <v>30.877252197265626</v>
      </c>
      <c r="F537" s="11">
        <f t="shared" si="25"/>
        <v>36.234203093261719</v>
      </c>
      <c r="G537">
        <v>30.829553222656045</v>
      </c>
      <c r="H537" s="11">
        <f t="shared" si="26"/>
        <v>36.290149438476341</v>
      </c>
    </row>
    <row r="538" spans="1:8">
      <c r="A538">
        <v>2050</v>
      </c>
      <c r="B538">
        <v>9</v>
      </c>
      <c r="C538" s="5">
        <v>24.357629394531251</v>
      </c>
      <c r="D538" s="11">
        <f t="shared" si="24"/>
        <v>28.931278427734377</v>
      </c>
      <c r="E538">
        <v>22.919885253906251</v>
      </c>
      <c r="F538" s="11">
        <f t="shared" si="25"/>
        <v>27.567039018554688</v>
      </c>
      <c r="G538">
        <v>23.147027587891046</v>
      </c>
      <c r="H538" s="11">
        <f t="shared" si="26"/>
        <v>27.85473629150437</v>
      </c>
    </row>
    <row r="539" spans="1:8">
      <c r="A539">
        <v>2050</v>
      </c>
      <c r="B539">
        <v>10</v>
      </c>
      <c r="C539" s="5">
        <v>14.42025146484375</v>
      </c>
      <c r="D539" s="11">
        <f t="shared" si="24"/>
        <v>15.074598642578124</v>
      </c>
      <c r="E539">
        <v>10.489801025390625</v>
      </c>
      <c r="F539" s="11">
        <f t="shared" si="25"/>
        <v>14.028191276855468</v>
      </c>
      <c r="G539">
        <v>10.586724853516046</v>
      </c>
      <c r="H539" s="11">
        <f t="shared" si="26"/>
        <v>14.063523889160619</v>
      </c>
    </row>
    <row r="540" spans="1:8">
      <c r="A540">
        <v>2050</v>
      </c>
      <c r="B540">
        <v>11</v>
      </c>
      <c r="C540" s="5">
        <v>7.7822509765624996</v>
      </c>
      <c r="D540" s="11">
        <f t="shared" si="24"/>
        <v>5.8185707617187505</v>
      </c>
      <c r="E540">
        <v>2.3466735839843751</v>
      </c>
      <c r="F540" s="11">
        <f t="shared" si="25"/>
        <v>5.158696867675781</v>
      </c>
      <c r="G540">
        <v>2.3704467773440001</v>
      </c>
      <c r="H540" s="11">
        <f t="shared" si="26"/>
        <v>5.0420505615237126</v>
      </c>
    </row>
    <row r="541" spans="1:8">
      <c r="A541">
        <v>2050</v>
      </c>
      <c r="B541">
        <v>12</v>
      </c>
      <c r="C541" s="5">
        <v>1.9667602539062501</v>
      </c>
      <c r="D541" s="11">
        <f t="shared" si="24"/>
        <v>-2.2905495019531252</v>
      </c>
      <c r="E541">
        <v>-3.3382934570312499</v>
      </c>
      <c r="F541" s="11">
        <f t="shared" si="25"/>
        <v>-1.033369233398437</v>
      </c>
      <c r="G541">
        <v>-3.2114624023439546</v>
      </c>
      <c r="H541" s="11">
        <f t="shared" si="26"/>
        <v>-1.0868857177736628</v>
      </c>
    </row>
    <row r="542" spans="1:8">
      <c r="A542">
        <v>2051</v>
      </c>
      <c r="B542">
        <v>1</v>
      </c>
      <c r="C542" s="5">
        <v>-1.7887939453124999</v>
      </c>
      <c r="D542" s="11">
        <f t="shared" si="24"/>
        <v>-7.527294277343751</v>
      </c>
      <c r="E542">
        <v>-8.6377624511718754</v>
      </c>
      <c r="F542" s="11">
        <f t="shared" si="25"/>
        <v>-6.8055508618164051</v>
      </c>
      <c r="G542">
        <v>-8.2842468261719659</v>
      </c>
      <c r="H542" s="11">
        <f t="shared" si="26"/>
        <v>-6.6568030151368198</v>
      </c>
    </row>
    <row r="543" spans="1:8">
      <c r="A543">
        <v>2051</v>
      </c>
      <c r="B543">
        <v>2</v>
      </c>
      <c r="C543" s="5">
        <v>5.4257751464843746</v>
      </c>
      <c r="D543" s="11">
        <f t="shared" si="24"/>
        <v>2.5327008642578122</v>
      </c>
      <c r="E543">
        <v>-2.7664855957031249</v>
      </c>
      <c r="F543" s="11">
        <f t="shared" si="25"/>
        <v>-0.41055611083984367</v>
      </c>
      <c r="G543">
        <v>-2.9422668457029886</v>
      </c>
      <c r="H543" s="11">
        <f t="shared" si="26"/>
        <v>-0.79130899658188181</v>
      </c>
    </row>
    <row r="544" spans="1:8">
      <c r="A544">
        <v>2051</v>
      </c>
      <c r="B544">
        <v>3</v>
      </c>
      <c r="C544" s="5">
        <v>13.305810546875</v>
      </c>
      <c r="D544" s="11">
        <f t="shared" si="24"/>
        <v>13.520622226562498</v>
      </c>
      <c r="E544">
        <v>6.7501770019531246</v>
      </c>
      <c r="F544" s="11">
        <f t="shared" si="25"/>
        <v>9.9549927905273439</v>
      </c>
      <c r="G544">
        <v>6.8452392578130343</v>
      </c>
      <c r="H544" s="11">
        <f t="shared" si="26"/>
        <v>9.9553727050787124</v>
      </c>
    </row>
    <row r="545" spans="1:8">
      <c r="A545">
        <v>2051</v>
      </c>
      <c r="B545">
        <v>4</v>
      </c>
      <c r="C545" s="5">
        <v>18.919244384765626</v>
      </c>
      <c r="D545" s="11">
        <f t="shared" si="24"/>
        <v>21.347994370117188</v>
      </c>
      <c r="E545">
        <v>17.299737548828126</v>
      </c>
      <c r="F545" s="11">
        <f t="shared" si="25"/>
        <v>21.445574138183591</v>
      </c>
      <c r="G545">
        <v>17.207818603516046</v>
      </c>
      <c r="H545" s="11">
        <f t="shared" si="26"/>
        <v>21.333484826660619</v>
      </c>
    </row>
    <row r="546" spans="1:8">
      <c r="A546">
        <v>2051</v>
      </c>
      <c r="B546">
        <v>5</v>
      </c>
      <c r="C546" s="5">
        <v>25.642572021484376</v>
      </c>
      <c r="D546" s="11">
        <f t="shared" si="24"/>
        <v>30.723002426757816</v>
      </c>
      <c r="E546">
        <v>26.557458496093751</v>
      </c>
      <c r="F546" s="11">
        <f t="shared" si="25"/>
        <v>31.529083793945311</v>
      </c>
      <c r="G546">
        <v>26.547326660156045</v>
      </c>
      <c r="H546" s="11">
        <f t="shared" si="26"/>
        <v>31.588264672851338</v>
      </c>
    </row>
    <row r="547" spans="1:8">
      <c r="A547">
        <v>2051</v>
      </c>
      <c r="B547">
        <v>6</v>
      </c>
      <c r="C547" s="5">
        <v>31.710565185546876</v>
      </c>
      <c r="D547" s="11">
        <f t="shared" si="24"/>
        <v>39.184212094726568</v>
      </c>
      <c r="E547">
        <v>30.040643310546876</v>
      </c>
      <c r="F547" s="11">
        <f t="shared" si="25"/>
        <v>35.322968693847656</v>
      </c>
      <c r="G547">
        <v>30.212274169922011</v>
      </c>
      <c r="H547" s="11">
        <f t="shared" si="26"/>
        <v>35.612377038574373</v>
      </c>
    </row>
    <row r="548" spans="1:8">
      <c r="A548">
        <v>2051</v>
      </c>
      <c r="B548">
        <v>7</v>
      </c>
      <c r="C548" s="5">
        <v>31.833428955078126</v>
      </c>
      <c r="D548" s="11">
        <f t="shared" si="24"/>
        <v>39.355533334960938</v>
      </c>
      <c r="E548">
        <v>35.090905761718751</v>
      </c>
      <c r="F548" s="11">
        <f t="shared" si="25"/>
        <v>40.823714555664061</v>
      </c>
      <c r="G548">
        <v>35.268334960938034</v>
      </c>
      <c r="H548" s="11">
        <f t="shared" si="26"/>
        <v>41.163931787109966</v>
      </c>
    </row>
    <row r="549" spans="1:8">
      <c r="A549">
        <v>2051</v>
      </c>
      <c r="B549">
        <v>8</v>
      </c>
      <c r="C549" s="5">
        <v>30.104364013671876</v>
      </c>
      <c r="D549" s="11">
        <f t="shared" si="24"/>
        <v>36.944525180664066</v>
      </c>
      <c r="E549">
        <v>31.942956542968751</v>
      </c>
      <c r="F549" s="11">
        <f t="shared" si="25"/>
        <v>37.394968266601559</v>
      </c>
      <c r="G549">
        <v>31.619836425781045</v>
      </c>
      <c r="H549" s="11">
        <f t="shared" si="26"/>
        <v>37.157880395507597</v>
      </c>
    </row>
    <row r="550" spans="1:8">
      <c r="A550">
        <v>2051</v>
      </c>
      <c r="B550">
        <v>9</v>
      </c>
      <c r="C550" s="5">
        <v>23.294854736328126</v>
      </c>
      <c r="D550" s="11">
        <f t="shared" si="24"/>
        <v>27.44934544433594</v>
      </c>
      <c r="E550">
        <v>23.805078125000001</v>
      </c>
      <c r="F550" s="11">
        <f t="shared" si="25"/>
        <v>28.53119109375</v>
      </c>
      <c r="G550">
        <v>23.699456787109</v>
      </c>
      <c r="H550" s="11">
        <f t="shared" si="26"/>
        <v>28.461303552245685</v>
      </c>
    </row>
    <row r="551" spans="1:8">
      <c r="A551">
        <v>2051</v>
      </c>
      <c r="B551">
        <v>10</v>
      </c>
      <c r="C551" s="5">
        <v>13.830926513671875</v>
      </c>
      <c r="D551" s="11">
        <f t="shared" si="24"/>
        <v>14.252843930664064</v>
      </c>
      <c r="E551">
        <v>13.271417236328125</v>
      </c>
      <c r="F551" s="11">
        <f t="shared" si="25"/>
        <v>17.057927653808591</v>
      </c>
      <c r="G551">
        <v>13.318780517578034</v>
      </c>
      <c r="H551" s="11">
        <f t="shared" si="26"/>
        <v>17.063321008300683</v>
      </c>
    </row>
    <row r="552" spans="1:8">
      <c r="A552">
        <v>2051</v>
      </c>
      <c r="B552">
        <v>11</v>
      </c>
      <c r="C552" s="5">
        <v>5.6284423828124996</v>
      </c>
      <c r="D552" s="11">
        <f t="shared" si="24"/>
        <v>2.81530005859375</v>
      </c>
      <c r="E552">
        <v>3.6664367675781251</v>
      </c>
      <c r="F552" s="11">
        <f t="shared" si="25"/>
        <v>6.5961829272460939</v>
      </c>
      <c r="G552">
        <v>3.7397399902339998</v>
      </c>
      <c r="H552" s="11">
        <f t="shared" si="26"/>
        <v>6.5455345092769317</v>
      </c>
    </row>
    <row r="553" spans="1:8">
      <c r="A553">
        <v>2051</v>
      </c>
      <c r="B553">
        <v>12</v>
      </c>
      <c r="C553" s="5">
        <v>-1.0323547363281249</v>
      </c>
      <c r="D553" s="11">
        <f t="shared" si="24"/>
        <v>-6.4725154443359383</v>
      </c>
      <c r="E553">
        <v>-6.7559875488281254</v>
      </c>
      <c r="F553" s="11">
        <f t="shared" si="25"/>
        <v>-4.7559216381835938</v>
      </c>
      <c r="G553">
        <v>-6.7941345214839544</v>
      </c>
      <c r="H553" s="11">
        <f t="shared" si="26"/>
        <v>-5.0206597045893826</v>
      </c>
    </row>
    <row r="554" spans="1:8">
      <c r="A554">
        <v>2052</v>
      </c>
      <c r="B554">
        <v>1</v>
      </c>
      <c r="C554" s="5">
        <v>-0.97623291015625002</v>
      </c>
      <c r="D554" s="11">
        <f t="shared" si="24"/>
        <v>-6.3942591699218756</v>
      </c>
      <c r="E554">
        <v>-7.5440734863281254</v>
      </c>
      <c r="F554" s="11">
        <f t="shared" si="25"/>
        <v>-5.6143048413085932</v>
      </c>
      <c r="G554">
        <v>-7.7105773925779886</v>
      </c>
      <c r="H554" s="11">
        <f t="shared" si="26"/>
        <v>-6.0269139770506328</v>
      </c>
    </row>
    <row r="555" spans="1:8">
      <c r="A555">
        <v>2052</v>
      </c>
      <c r="B555">
        <v>2</v>
      </c>
      <c r="C555" s="5">
        <v>6.1955505371093746</v>
      </c>
      <c r="D555" s="11">
        <f t="shared" si="24"/>
        <v>3.6060756689453113</v>
      </c>
      <c r="E555">
        <v>-1.9931396484374999</v>
      </c>
      <c r="F555" s="11">
        <f t="shared" si="25"/>
        <v>0.43177229492187541</v>
      </c>
      <c r="G555">
        <v>-1.7913269042969659</v>
      </c>
      <c r="H555" s="11">
        <f t="shared" si="26"/>
        <v>0.47242305908193094</v>
      </c>
    </row>
    <row r="556" spans="1:8">
      <c r="A556">
        <v>2052</v>
      </c>
      <c r="B556">
        <v>3</v>
      </c>
      <c r="C556" s="5">
        <v>15.1450439453125</v>
      </c>
      <c r="D556" s="11">
        <f t="shared" si="24"/>
        <v>16.085249277343749</v>
      </c>
      <c r="E556">
        <v>6.1879211425781246</v>
      </c>
      <c r="F556" s="11">
        <f t="shared" si="25"/>
        <v>9.3425837084960932</v>
      </c>
      <c r="G556">
        <v>6.1600585937500227</v>
      </c>
      <c r="H556" s="11">
        <f t="shared" si="26"/>
        <v>9.2030443359375251</v>
      </c>
    </row>
    <row r="557" spans="1:8">
      <c r="A557">
        <v>2052</v>
      </c>
      <c r="B557">
        <v>4</v>
      </c>
      <c r="C557" s="5">
        <v>20.726159667968751</v>
      </c>
      <c r="D557" s="11">
        <f t="shared" si="24"/>
        <v>23.867557041015626</v>
      </c>
      <c r="E557">
        <v>18.151971435546876</v>
      </c>
      <c r="F557" s="11">
        <f t="shared" si="25"/>
        <v>22.373827287597656</v>
      </c>
      <c r="G557">
        <v>18.086968994141046</v>
      </c>
      <c r="H557" s="11">
        <f t="shared" si="26"/>
        <v>22.29879195556687</v>
      </c>
    </row>
    <row r="558" spans="1:8">
      <c r="A558">
        <v>2052</v>
      </c>
      <c r="B558">
        <v>5</v>
      </c>
      <c r="C558" s="5">
        <v>25.251031494140626</v>
      </c>
      <c r="D558" s="11">
        <f t="shared" si="24"/>
        <v>30.177038315429691</v>
      </c>
      <c r="E558">
        <v>26.224755859375001</v>
      </c>
      <c r="F558" s="11">
        <f t="shared" si="25"/>
        <v>31.166704082031249</v>
      </c>
      <c r="G558">
        <v>26.408197021484</v>
      </c>
      <c r="H558" s="11">
        <f t="shared" si="26"/>
        <v>31.435500329589434</v>
      </c>
    </row>
    <row r="559" spans="1:8">
      <c r="A559">
        <v>2052</v>
      </c>
      <c r="B559">
        <v>6</v>
      </c>
      <c r="C559" s="5">
        <v>31.018151855468751</v>
      </c>
      <c r="D559" s="11">
        <f t="shared" si="24"/>
        <v>38.218710947265627</v>
      </c>
      <c r="E559">
        <v>31.312524414062501</v>
      </c>
      <c r="F559" s="11">
        <f t="shared" si="25"/>
        <v>36.708301591796875</v>
      </c>
      <c r="G559">
        <v>31.318658447266046</v>
      </c>
      <c r="H559" s="11">
        <f t="shared" si="26"/>
        <v>36.827186975098122</v>
      </c>
    </row>
    <row r="560" spans="1:8">
      <c r="A560">
        <v>2052</v>
      </c>
      <c r="B560">
        <v>7</v>
      </c>
      <c r="C560" s="5">
        <v>33.325982666015626</v>
      </c>
      <c r="D560" s="11">
        <f t="shared" si="24"/>
        <v>41.436750229492191</v>
      </c>
      <c r="E560">
        <v>35.162286376953126</v>
      </c>
      <c r="F560" s="11">
        <f t="shared" si="25"/>
        <v>40.901462321777345</v>
      </c>
      <c r="G560">
        <v>35.040643310547011</v>
      </c>
      <c r="H560" s="11">
        <f t="shared" si="26"/>
        <v>40.913926354980624</v>
      </c>
    </row>
    <row r="561" spans="1:8">
      <c r="A561">
        <v>2052</v>
      </c>
      <c r="B561">
        <v>8</v>
      </c>
      <c r="C561" s="5">
        <v>30.489190673828126</v>
      </c>
      <c r="D561" s="11">
        <f t="shared" si="24"/>
        <v>37.481127475585943</v>
      </c>
      <c r="E561">
        <v>30.828576660156251</v>
      </c>
      <c r="F561" s="11">
        <f t="shared" si="25"/>
        <v>36.181185698242189</v>
      </c>
      <c r="G561">
        <v>30.684869384766046</v>
      </c>
      <c r="H561" s="11">
        <f t="shared" si="26"/>
        <v>36.131286584473123</v>
      </c>
    </row>
    <row r="562" spans="1:8">
      <c r="A562">
        <v>2052</v>
      </c>
      <c r="B562">
        <v>9</v>
      </c>
      <c r="C562" s="5">
        <v>22.334497070312501</v>
      </c>
      <c r="D562" s="11">
        <f t="shared" si="24"/>
        <v>26.110222714843754</v>
      </c>
      <c r="E562">
        <v>22.097741699218751</v>
      </c>
      <c r="F562" s="11">
        <f t="shared" si="25"/>
        <v>26.671560258789061</v>
      </c>
      <c r="G562">
        <v>22.184442138672011</v>
      </c>
      <c r="H562" s="11">
        <f t="shared" si="26"/>
        <v>26.797817468261869</v>
      </c>
    </row>
    <row r="563" spans="1:8">
      <c r="A563">
        <v>2052</v>
      </c>
      <c r="B563">
        <v>10</v>
      </c>
      <c r="C563" s="5">
        <v>12.969964599609375</v>
      </c>
      <c r="D563" s="11">
        <f t="shared" si="24"/>
        <v>13.052318637695311</v>
      </c>
      <c r="E563">
        <v>11.779168701171875</v>
      </c>
      <c r="F563" s="11">
        <f t="shared" si="25"/>
        <v>15.432570549316406</v>
      </c>
      <c r="G563">
        <v>11.931542968750023</v>
      </c>
      <c r="H563" s="11">
        <f t="shared" si="26"/>
        <v>15.540134179687525</v>
      </c>
    </row>
    <row r="564" spans="1:8">
      <c r="A564">
        <v>2052</v>
      </c>
      <c r="B564">
        <v>11</v>
      </c>
      <c r="C564" s="5">
        <v>7.6392456054687496</v>
      </c>
      <c r="D564" s="11">
        <f t="shared" si="24"/>
        <v>5.6191640722656251</v>
      </c>
      <c r="E564">
        <v>5.1643005371093746</v>
      </c>
      <c r="F564" s="11">
        <f t="shared" si="25"/>
        <v>8.2276561450195302</v>
      </c>
      <c r="G564">
        <v>5.1231018066410456</v>
      </c>
      <c r="H564" s="11">
        <f t="shared" si="26"/>
        <v>8.0644657836918689</v>
      </c>
    </row>
    <row r="565" spans="1:8">
      <c r="A565">
        <v>2052</v>
      </c>
      <c r="B565">
        <v>12</v>
      </c>
      <c r="C565" s="5">
        <v>2.0461975097656251</v>
      </c>
      <c r="D565" s="11">
        <f t="shared" si="24"/>
        <v>-2.1797821923828127</v>
      </c>
      <c r="E565">
        <v>-6.0961975097656254</v>
      </c>
      <c r="F565" s="11">
        <f t="shared" si="25"/>
        <v>-4.0372783276367183</v>
      </c>
      <c r="G565">
        <v>-5.7208923339839544</v>
      </c>
      <c r="H565" s="11">
        <f t="shared" si="26"/>
        <v>-3.8422397827143828</v>
      </c>
    </row>
    <row r="566" spans="1:8">
      <c r="A566">
        <v>2053</v>
      </c>
      <c r="B566">
        <v>1</v>
      </c>
      <c r="C566" s="5">
        <v>-1.1383117675781249</v>
      </c>
      <c r="D566" s="11">
        <f t="shared" si="24"/>
        <v>-6.6202619287109377</v>
      </c>
      <c r="E566">
        <v>-7.3784851074218754</v>
      </c>
      <c r="F566" s="11">
        <f t="shared" si="25"/>
        <v>-5.4339459790039051</v>
      </c>
      <c r="G566">
        <v>-7.1758483886719659</v>
      </c>
      <c r="H566" s="11">
        <f t="shared" si="26"/>
        <v>-5.4397815307618202</v>
      </c>
    </row>
    <row r="567" spans="1:8">
      <c r="A567">
        <v>2053</v>
      </c>
      <c r="B567">
        <v>2</v>
      </c>
      <c r="C567" s="5">
        <v>5.6999450683593746</v>
      </c>
      <c r="D567" s="11">
        <f t="shared" si="24"/>
        <v>2.9150034033203118</v>
      </c>
      <c r="E567">
        <v>-0.73520507812500002</v>
      </c>
      <c r="F567" s="11">
        <f t="shared" si="25"/>
        <v>1.80191462890625</v>
      </c>
      <c r="G567">
        <v>-0.59152832031196567</v>
      </c>
      <c r="H567" s="11">
        <f t="shared" si="26"/>
        <v>1.7898019042974616</v>
      </c>
    </row>
    <row r="568" spans="1:8">
      <c r="A568">
        <v>2053</v>
      </c>
      <c r="B568">
        <v>3</v>
      </c>
      <c r="C568" s="5">
        <v>13.09066162109375</v>
      </c>
      <c r="D568" s="11">
        <f t="shared" si="24"/>
        <v>13.220618564453126</v>
      </c>
      <c r="E568">
        <v>9.9900451660156246</v>
      </c>
      <c r="F568" s="11">
        <f t="shared" si="25"/>
        <v>13.483857194824218</v>
      </c>
      <c r="G568">
        <v>10.044458007813034</v>
      </c>
      <c r="H568" s="11">
        <f t="shared" si="26"/>
        <v>13.468114892578711</v>
      </c>
    </row>
    <row r="569" spans="1:8">
      <c r="A569">
        <v>2053</v>
      </c>
      <c r="B569">
        <v>4</v>
      </c>
      <c r="C569" s="5">
        <v>22.022546386718751</v>
      </c>
      <c r="D569" s="11">
        <f t="shared" si="24"/>
        <v>25.675238681640629</v>
      </c>
      <c r="E569">
        <v>17.062921142578126</v>
      </c>
      <c r="F569" s="11">
        <f t="shared" si="25"/>
        <v>21.187633708496094</v>
      </c>
      <c r="G569">
        <v>17.137322998047011</v>
      </c>
      <c r="H569" s="11">
        <f t="shared" si="26"/>
        <v>21.256080651855619</v>
      </c>
    </row>
    <row r="570" spans="1:8">
      <c r="A570">
        <v>2053</v>
      </c>
      <c r="B570">
        <v>5</v>
      </c>
      <c r="C570" s="5">
        <v>23.755761718750001</v>
      </c>
      <c r="D570" s="11">
        <f t="shared" si="24"/>
        <v>28.092034140625003</v>
      </c>
      <c r="E570">
        <v>25.723199462890626</v>
      </c>
      <c r="F570" s="11">
        <f t="shared" si="25"/>
        <v>30.620408854980468</v>
      </c>
      <c r="G570">
        <v>26.166467285156045</v>
      </c>
      <c r="H570" s="11">
        <f t="shared" si="26"/>
        <v>31.17008107910134</v>
      </c>
    </row>
    <row r="571" spans="1:8">
      <c r="A571">
        <v>2053</v>
      </c>
      <c r="B571">
        <v>6</v>
      </c>
      <c r="C571" s="5">
        <v>31.332940673828126</v>
      </c>
      <c r="D571" s="11">
        <f t="shared" si="24"/>
        <v>38.657652475585941</v>
      </c>
      <c r="E571">
        <v>32.125299072265626</v>
      </c>
      <c r="F571" s="11">
        <f t="shared" si="25"/>
        <v>37.593575749511714</v>
      </c>
      <c r="G571">
        <v>32.099603271484</v>
      </c>
      <c r="H571" s="11">
        <f t="shared" si="26"/>
        <v>37.684664392089438</v>
      </c>
    </row>
    <row r="572" spans="1:8">
      <c r="A572">
        <v>2053</v>
      </c>
      <c r="B572">
        <v>7</v>
      </c>
      <c r="C572" s="5">
        <v>33.139520263671876</v>
      </c>
      <c r="D572" s="11">
        <f t="shared" si="24"/>
        <v>41.176747055664066</v>
      </c>
      <c r="E572">
        <v>34.359918212890626</v>
      </c>
      <c r="F572" s="11">
        <f t="shared" si="25"/>
        <v>40.027522917480468</v>
      </c>
      <c r="G572">
        <v>34.469293212891046</v>
      </c>
      <c r="H572" s="11">
        <f t="shared" si="26"/>
        <v>40.286583947754373</v>
      </c>
    </row>
    <row r="573" spans="1:8">
      <c r="A573">
        <v>2053</v>
      </c>
      <c r="B573">
        <v>8</v>
      </c>
      <c r="C573" s="5">
        <v>29.790429687500001</v>
      </c>
      <c r="D573" s="11">
        <f t="shared" si="24"/>
        <v>36.506775156250001</v>
      </c>
      <c r="E573">
        <v>30.359704589843751</v>
      </c>
      <c r="F573" s="11">
        <f t="shared" si="25"/>
        <v>35.670490239257809</v>
      </c>
      <c r="G573">
        <v>30.272668457031045</v>
      </c>
      <c r="H573" s="11">
        <f t="shared" si="26"/>
        <v>35.678689965820091</v>
      </c>
    </row>
    <row r="574" spans="1:8">
      <c r="A574">
        <v>2053</v>
      </c>
      <c r="B574">
        <v>9</v>
      </c>
      <c r="C574" s="5">
        <v>23.032464599609376</v>
      </c>
      <c r="D574" s="11">
        <f t="shared" si="24"/>
        <v>27.083468637695319</v>
      </c>
      <c r="E574">
        <v>21.672296142578126</v>
      </c>
      <c r="F574" s="11">
        <f t="shared" si="25"/>
        <v>26.208164958496091</v>
      </c>
      <c r="G574">
        <v>21.602044677734</v>
      </c>
      <c r="H574" s="11">
        <f t="shared" si="26"/>
        <v>26.158345056151934</v>
      </c>
    </row>
    <row r="575" spans="1:8">
      <c r="A575">
        <v>2053</v>
      </c>
      <c r="B575">
        <v>10</v>
      </c>
      <c r="C575" s="5">
        <v>12.23800048828125</v>
      </c>
      <c r="D575" s="11">
        <f t="shared" si="24"/>
        <v>12.031667880859374</v>
      </c>
      <c r="E575">
        <v>12.780908203125</v>
      </c>
      <c r="F575" s="11">
        <f t="shared" si="25"/>
        <v>16.523665214843749</v>
      </c>
      <c r="G575">
        <v>12.751855468750023</v>
      </c>
      <c r="H575" s="11">
        <f t="shared" si="26"/>
        <v>16.440837304687527</v>
      </c>
    </row>
    <row r="576" spans="1:8">
      <c r="A576">
        <v>2053</v>
      </c>
      <c r="B576">
        <v>11</v>
      </c>
      <c r="C576" s="5">
        <v>7.6838623046874996</v>
      </c>
      <c r="D576" s="11">
        <f t="shared" si="24"/>
        <v>5.6813775976562502</v>
      </c>
      <c r="E576">
        <v>5.1400390624999996</v>
      </c>
      <c r="F576" s="11">
        <f t="shared" si="25"/>
        <v>8.2012305468749993</v>
      </c>
      <c r="G576">
        <v>5.0906311035160456</v>
      </c>
      <c r="H576" s="11">
        <f t="shared" si="26"/>
        <v>8.028812951660619</v>
      </c>
    </row>
    <row r="577" spans="1:8">
      <c r="A577">
        <v>2053</v>
      </c>
      <c r="B577">
        <v>12</v>
      </c>
      <c r="C577" s="5">
        <v>4.2733093261718746</v>
      </c>
      <c r="D577" s="11">
        <f t="shared" si="24"/>
        <v>0.92570252441406176</v>
      </c>
      <c r="E577">
        <v>-3.1246093749999999</v>
      </c>
      <c r="F577" s="11">
        <f t="shared" si="25"/>
        <v>-0.80062453124999955</v>
      </c>
      <c r="G577">
        <v>-2.9304260253910002</v>
      </c>
      <c r="H577" s="11">
        <f t="shared" si="26"/>
        <v>-0.77830777587931843</v>
      </c>
    </row>
    <row r="578" spans="1:8">
      <c r="A578">
        <v>2054</v>
      </c>
      <c r="B578">
        <v>1</v>
      </c>
      <c r="C578" s="5">
        <v>4.6839843749999996</v>
      </c>
      <c r="D578" s="11">
        <f t="shared" si="24"/>
        <v>1.4983478124999996</v>
      </c>
      <c r="E578">
        <v>-5.8665832519531254</v>
      </c>
      <c r="F578" s="11">
        <f t="shared" si="25"/>
        <v>-3.787182478027344</v>
      </c>
      <c r="G578">
        <v>-5.7416748046869657</v>
      </c>
      <c r="H578" s="11">
        <f t="shared" si="26"/>
        <v>-3.8650589355462892</v>
      </c>
    </row>
    <row r="579" spans="1:8">
      <c r="A579">
        <v>2054</v>
      </c>
      <c r="B579">
        <v>2</v>
      </c>
      <c r="C579" s="5">
        <v>5.8844238281249996</v>
      </c>
      <c r="D579" s="11">
        <f t="shared" ref="D579:D642" si="27">C579*1.3944-5.033</f>
        <v>3.1722405859374989</v>
      </c>
      <c r="E579">
        <v>-3.7788757324218749</v>
      </c>
      <c r="F579" s="11">
        <f t="shared" ref="F579:F642" si="28">E579*1.0892+2.6027</f>
        <v>-1.5132514477539059</v>
      </c>
      <c r="G579">
        <v>-3.7660278320309999</v>
      </c>
      <c r="H579" s="11">
        <f t="shared" ref="H579:H642" si="29">G579*1.098+2.4393</f>
        <v>-1.6957985595700387</v>
      </c>
    </row>
    <row r="580" spans="1:8">
      <c r="A580">
        <v>2054</v>
      </c>
      <c r="B580">
        <v>3</v>
      </c>
      <c r="C580" s="5">
        <v>11.306878662109375</v>
      </c>
      <c r="D580" s="11">
        <f t="shared" si="27"/>
        <v>10.733311606445312</v>
      </c>
      <c r="E580">
        <v>7.8812194824218746</v>
      </c>
      <c r="F580" s="11">
        <f t="shared" si="28"/>
        <v>11.186924260253907</v>
      </c>
      <c r="G580">
        <v>7.7333007812500227</v>
      </c>
      <c r="H580" s="11">
        <f t="shared" si="29"/>
        <v>10.930464257812526</v>
      </c>
    </row>
    <row r="581" spans="1:8">
      <c r="A581">
        <v>2054</v>
      </c>
      <c r="B581">
        <v>4</v>
      </c>
      <c r="C581" s="5">
        <v>20.979425048828126</v>
      </c>
      <c r="D581" s="11">
        <f t="shared" si="27"/>
        <v>24.22071028808594</v>
      </c>
      <c r="E581">
        <v>16.407312011718751</v>
      </c>
      <c r="F581" s="11">
        <f t="shared" si="28"/>
        <v>20.473544243164064</v>
      </c>
      <c r="G581">
        <v>16.615197753906045</v>
      </c>
      <c r="H581" s="11">
        <f t="shared" si="29"/>
        <v>20.682787133788839</v>
      </c>
    </row>
    <row r="582" spans="1:8">
      <c r="A582">
        <v>2054</v>
      </c>
      <c r="B582">
        <v>5</v>
      </c>
      <c r="C582" s="5">
        <v>26.051690673828126</v>
      </c>
      <c r="D582" s="11">
        <f t="shared" si="27"/>
        <v>31.293477475585938</v>
      </c>
      <c r="E582">
        <v>21.800805664062501</v>
      </c>
      <c r="F582" s="11">
        <f t="shared" si="28"/>
        <v>26.348137529296874</v>
      </c>
      <c r="G582">
        <v>21.521203613281045</v>
      </c>
      <c r="H582" s="11">
        <f t="shared" si="29"/>
        <v>26.069581567382588</v>
      </c>
    </row>
    <row r="583" spans="1:8">
      <c r="A583">
        <v>2054</v>
      </c>
      <c r="B583">
        <v>6</v>
      </c>
      <c r="C583" s="5">
        <v>31.451654052734376</v>
      </c>
      <c r="D583" s="11">
        <f t="shared" si="27"/>
        <v>38.823186411132816</v>
      </c>
      <c r="E583">
        <v>32.332513427734376</v>
      </c>
      <c r="F583" s="11">
        <f t="shared" si="28"/>
        <v>37.819273625488279</v>
      </c>
      <c r="G583">
        <v>32.204949951172011</v>
      </c>
      <c r="H583" s="11">
        <f t="shared" si="29"/>
        <v>37.800335046386877</v>
      </c>
    </row>
    <row r="584" spans="1:8">
      <c r="A584">
        <v>2054</v>
      </c>
      <c r="B584">
        <v>7</v>
      </c>
      <c r="C584" s="5">
        <v>31.637078857421876</v>
      </c>
      <c r="D584" s="11">
        <f t="shared" si="27"/>
        <v>39.081742758789069</v>
      </c>
      <c r="E584">
        <v>34.679467773437501</v>
      </c>
      <c r="F584" s="11">
        <f t="shared" si="28"/>
        <v>40.375576298828122</v>
      </c>
      <c r="G584">
        <v>34.690545654297011</v>
      </c>
      <c r="H584" s="11">
        <f t="shared" si="29"/>
        <v>40.529519128418123</v>
      </c>
    </row>
    <row r="585" spans="1:8">
      <c r="A585">
        <v>2054</v>
      </c>
      <c r="B585">
        <v>8</v>
      </c>
      <c r="C585" s="5">
        <v>29.119622802734376</v>
      </c>
      <c r="D585" s="11">
        <f t="shared" si="27"/>
        <v>35.571402036132817</v>
      </c>
      <c r="E585">
        <v>31.270135498046876</v>
      </c>
      <c r="F585" s="11">
        <f t="shared" si="28"/>
        <v>36.662131584472654</v>
      </c>
      <c r="G585">
        <v>31.135552978516046</v>
      </c>
      <c r="H585" s="11">
        <f t="shared" si="29"/>
        <v>36.626137170410622</v>
      </c>
    </row>
    <row r="586" spans="1:8">
      <c r="A586">
        <v>2054</v>
      </c>
      <c r="B586">
        <v>9</v>
      </c>
      <c r="C586" s="5">
        <v>23.871728515625001</v>
      </c>
      <c r="D586" s="11">
        <f t="shared" si="27"/>
        <v>28.253738242187502</v>
      </c>
      <c r="E586">
        <v>23.346276855468751</v>
      </c>
      <c r="F586" s="11">
        <f t="shared" si="28"/>
        <v>28.031464750976561</v>
      </c>
      <c r="G586">
        <v>23.562371826172011</v>
      </c>
      <c r="H586" s="11">
        <f t="shared" si="29"/>
        <v>28.310784265136871</v>
      </c>
    </row>
    <row r="587" spans="1:8">
      <c r="A587">
        <v>2054</v>
      </c>
      <c r="B587">
        <v>10</v>
      </c>
      <c r="C587" s="5">
        <v>12.495965576171875</v>
      </c>
      <c r="D587" s="11">
        <f t="shared" si="27"/>
        <v>12.391374399414062</v>
      </c>
      <c r="E587">
        <v>13.45504150390625</v>
      </c>
      <c r="F587" s="11">
        <f t="shared" si="28"/>
        <v>17.257931206054685</v>
      </c>
      <c r="G587">
        <v>13.632684326172011</v>
      </c>
      <c r="H587" s="11">
        <f t="shared" si="29"/>
        <v>17.407987390136871</v>
      </c>
    </row>
    <row r="588" spans="1:8">
      <c r="A588">
        <v>2054</v>
      </c>
      <c r="B588">
        <v>11</v>
      </c>
      <c r="C588" s="5">
        <v>8.0596862792968746</v>
      </c>
      <c r="D588" s="11">
        <f t="shared" si="27"/>
        <v>6.2054265478515616</v>
      </c>
      <c r="E588">
        <v>-1.7322753906249999</v>
      </c>
      <c r="F588" s="11">
        <f t="shared" si="28"/>
        <v>0.71590564453125016</v>
      </c>
      <c r="G588">
        <v>-1.3227905273439546</v>
      </c>
      <c r="H588" s="11">
        <f t="shared" si="29"/>
        <v>0.98687600097633754</v>
      </c>
    </row>
    <row r="589" spans="1:8">
      <c r="A589">
        <v>2054</v>
      </c>
      <c r="B589">
        <v>12</v>
      </c>
      <c r="C589" s="5">
        <v>0.32949218749999998</v>
      </c>
      <c r="D589" s="11">
        <f t="shared" si="27"/>
        <v>-4.5735560937500006</v>
      </c>
      <c r="E589">
        <v>-4.4114746093750004</v>
      </c>
      <c r="F589" s="11">
        <f t="shared" si="28"/>
        <v>-2.2022781445312503</v>
      </c>
      <c r="G589">
        <v>-4.8176940917969659</v>
      </c>
      <c r="H589" s="11">
        <f t="shared" si="29"/>
        <v>-2.8505281127930693</v>
      </c>
    </row>
    <row r="590" spans="1:8">
      <c r="A590">
        <v>2055</v>
      </c>
      <c r="B590">
        <v>1</v>
      </c>
      <c r="C590" s="5">
        <v>1.4138122558593751</v>
      </c>
      <c r="D590" s="11">
        <f t="shared" si="27"/>
        <v>-3.0615801904296873</v>
      </c>
      <c r="E590">
        <v>-5.7120117187500004</v>
      </c>
      <c r="F590" s="11">
        <f t="shared" si="28"/>
        <v>-3.6188231640624999</v>
      </c>
      <c r="G590">
        <v>-6.1863769531249773</v>
      </c>
      <c r="H590" s="11">
        <f t="shared" si="29"/>
        <v>-4.3533418945312263</v>
      </c>
    </row>
    <row r="591" spans="1:8">
      <c r="A591">
        <v>2055</v>
      </c>
      <c r="B591">
        <v>2</v>
      </c>
      <c r="C591" s="5">
        <v>3.5335021972656251</v>
      </c>
      <c r="D591" s="11">
        <f t="shared" si="27"/>
        <v>-0.10588453613281246</v>
      </c>
      <c r="E591">
        <v>-1.3242248535156249</v>
      </c>
      <c r="F591" s="11">
        <f t="shared" si="28"/>
        <v>1.1603542895507815</v>
      </c>
      <c r="G591">
        <v>-1.3880371093749773</v>
      </c>
      <c r="H591" s="11">
        <f t="shared" si="29"/>
        <v>0.91523525390627469</v>
      </c>
    </row>
    <row r="592" spans="1:8">
      <c r="A592">
        <v>2055</v>
      </c>
      <c r="B592">
        <v>3</v>
      </c>
      <c r="C592" s="5">
        <v>13.07283935546875</v>
      </c>
      <c r="D592" s="11">
        <f t="shared" si="27"/>
        <v>13.195767197265624</v>
      </c>
      <c r="E592">
        <v>11.9460693359375</v>
      </c>
      <c r="F592" s="11">
        <f t="shared" si="28"/>
        <v>15.614358720703125</v>
      </c>
      <c r="G592">
        <v>11.919763183594</v>
      </c>
      <c r="H592" s="11">
        <f t="shared" si="29"/>
        <v>15.527199975586212</v>
      </c>
    </row>
    <row r="593" spans="1:8">
      <c r="A593">
        <v>2055</v>
      </c>
      <c r="B593">
        <v>4</v>
      </c>
      <c r="C593" s="5">
        <v>19.914910888671876</v>
      </c>
      <c r="D593" s="11">
        <f t="shared" si="27"/>
        <v>22.736351743164064</v>
      </c>
      <c r="E593">
        <v>16.199792480468751</v>
      </c>
      <c r="F593" s="11">
        <f t="shared" si="28"/>
        <v>20.247513969726562</v>
      </c>
      <c r="G593">
        <v>16.403466796875023</v>
      </c>
      <c r="H593" s="11">
        <f t="shared" si="29"/>
        <v>20.450306542968775</v>
      </c>
    </row>
    <row r="594" spans="1:8">
      <c r="A594">
        <v>2055</v>
      </c>
      <c r="B594">
        <v>5</v>
      </c>
      <c r="C594" s="5">
        <v>25.442987060546876</v>
      </c>
      <c r="D594" s="11">
        <f t="shared" si="27"/>
        <v>30.444701157226568</v>
      </c>
      <c r="E594">
        <v>24.655297851562501</v>
      </c>
      <c r="F594" s="11">
        <f t="shared" si="28"/>
        <v>29.457250419921873</v>
      </c>
      <c r="G594">
        <v>24.641198730469</v>
      </c>
      <c r="H594" s="11">
        <f t="shared" si="29"/>
        <v>29.495336206054965</v>
      </c>
    </row>
    <row r="595" spans="1:8">
      <c r="A595">
        <v>2055</v>
      </c>
      <c r="B595">
        <v>6</v>
      </c>
      <c r="C595" s="5">
        <v>30.377587890625001</v>
      </c>
      <c r="D595" s="11">
        <f t="shared" si="27"/>
        <v>37.325508554687502</v>
      </c>
      <c r="E595">
        <v>30.221520996093751</v>
      </c>
      <c r="F595" s="11">
        <f t="shared" si="28"/>
        <v>35.519980668945308</v>
      </c>
      <c r="G595">
        <v>29.894219970703034</v>
      </c>
      <c r="H595" s="11">
        <f t="shared" si="29"/>
        <v>35.263153527831939</v>
      </c>
    </row>
    <row r="596" spans="1:8">
      <c r="A596">
        <v>2055</v>
      </c>
      <c r="B596">
        <v>7</v>
      </c>
      <c r="C596" s="5">
        <v>32.461999511718751</v>
      </c>
      <c r="D596" s="11">
        <f t="shared" si="27"/>
        <v>40.232012119140627</v>
      </c>
      <c r="E596">
        <v>36.804071044921876</v>
      </c>
      <c r="F596" s="11">
        <f t="shared" si="28"/>
        <v>42.689694182128903</v>
      </c>
      <c r="G596">
        <v>36.845483398438034</v>
      </c>
      <c r="H596" s="11">
        <f t="shared" si="29"/>
        <v>42.89564077148497</v>
      </c>
    </row>
    <row r="597" spans="1:8">
      <c r="A597">
        <v>2055</v>
      </c>
      <c r="B597">
        <v>8</v>
      </c>
      <c r="C597" s="5">
        <v>30.907983398437501</v>
      </c>
      <c r="D597" s="11">
        <f t="shared" si="27"/>
        <v>38.065092050781253</v>
      </c>
      <c r="E597">
        <v>31.938714599609376</v>
      </c>
      <c r="F597" s="11">
        <f t="shared" si="28"/>
        <v>37.390347941894532</v>
      </c>
      <c r="G597">
        <v>31.563409423828034</v>
      </c>
      <c r="H597" s="11">
        <f t="shared" si="29"/>
        <v>37.095923547363185</v>
      </c>
    </row>
    <row r="598" spans="1:8">
      <c r="A598">
        <v>2055</v>
      </c>
      <c r="B598">
        <v>9</v>
      </c>
      <c r="C598" s="5">
        <v>23.377893066406251</v>
      </c>
      <c r="D598" s="11">
        <f t="shared" si="27"/>
        <v>27.565134091796878</v>
      </c>
      <c r="E598">
        <v>23.509667968750001</v>
      </c>
      <c r="F598" s="11">
        <f t="shared" si="28"/>
        <v>28.209430351562499</v>
      </c>
      <c r="G598">
        <v>23.416040039063034</v>
      </c>
      <c r="H598" s="11">
        <f t="shared" si="29"/>
        <v>28.150111962891213</v>
      </c>
    </row>
    <row r="599" spans="1:8">
      <c r="A599">
        <v>2055</v>
      </c>
      <c r="B599">
        <v>10</v>
      </c>
      <c r="C599" s="5">
        <v>13.405877685546875</v>
      </c>
      <c r="D599" s="11">
        <f t="shared" si="27"/>
        <v>13.66015584472656</v>
      </c>
      <c r="E599">
        <v>13.59774169921875</v>
      </c>
      <c r="F599" s="11">
        <f t="shared" si="28"/>
        <v>17.413360258789062</v>
      </c>
      <c r="G599">
        <v>13.610345458984</v>
      </c>
      <c r="H599" s="11">
        <f t="shared" si="29"/>
        <v>17.383459313964433</v>
      </c>
    </row>
    <row r="600" spans="1:8">
      <c r="A600">
        <v>2055</v>
      </c>
      <c r="B600">
        <v>11</v>
      </c>
      <c r="C600" s="5">
        <v>7.8458801269531246</v>
      </c>
      <c r="D600" s="11">
        <f t="shared" si="27"/>
        <v>5.9072952490234369</v>
      </c>
      <c r="E600">
        <v>-0.58280029296875002</v>
      </c>
      <c r="F600" s="11">
        <f t="shared" si="28"/>
        <v>1.9679139208984375</v>
      </c>
      <c r="G600">
        <v>-0.44293823242196595</v>
      </c>
      <c r="H600" s="11">
        <f t="shared" si="29"/>
        <v>1.9529538208006811</v>
      </c>
    </row>
    <row r="601" spans="1:8">
      <c r="A601">
        <v>2055</v>
      </c>
      <c r="B601">
        <v>12</v>
      </c>
      <c r="C601" s="5">
        <v>3.3429809570312501</v>
      </c>
      <c r="D601" s="11">
        <f t="shared" si="27"/>
        <v>-0.37154735351562529</v>
      </c>
      <c r="E601">
        <v>-4.4912475585937504</v>
      </c>
      <c r="F601" s="11">
        <f t="shared" si="28"/>
        <v>-2.2891668408203123</v>
      </c>
      <c r="G601">
        <v>-4.2820495605469659</v>
      </c>
      <c r="H601" s="11">
        <f t="shared" si="29"/>
        <v>-2.2623904174805696</v>
      </c>
    </row>
    <row r="602" spans="1:8">
      <c r="A602">
        <v>2056</v>
      </c>
      <c r="B602">
        <v>1</v>
      </c>
      <c r="C602" s="5">
        <v>-2.3901367187499994E-2</v>
      </c>
      <c r="D602" s="11">
        <f t="shared" si="27"/>
        <v>-5.0663280664062507</v>
      </c>
      <c r="E602">
        <v>-7.6458801269531254</v>
      </c>
      <c r="F602" s="11">
        <f t="shared" si="28"/>
        <v>-5.7251926342773434</v>
      </c>
      <c r="G602">
        <v>-7.4725402832029886</v>
      </c>
      <c r="H602" s="11">
        <f t="shared" si="29"/>
        <v>-5.7655492309568821</v>
      </c>
    </row>
    <row r="603" spans="1:8">
      <c r="A603">
        <v>2056</v>
      </c>
      <c r="B603">
        <v>2</v>
      </c>
      <c r="C603" s="5">
        <v>6.9254699707031246</v>
      </c>
      <c r="D603" s="11">
        <f t="shared" si="27"/>
        <v>4.6238753271484372</v>
      </c>
      <c r="E603">
        <v>2.4503723144531251</v>
      </c>
      <c r="F603" s="11">
        <f t="shared" si="28"/>
        <v>5.2716455249023433</v>
      </c>
      <c r="G603">
        <v>2.7247558593750227</v>
      </c>
      <c r="H603" s="11">
        <f t="shared" si="29"/>
        <v>5.4310819335937754</v>
      </c>
    </row>
    <row r="604" spans="1:8">
      <c r="A604">
        <v>2056</v>
      </c>
      <c r="B604">
        <v>3</v>
      </c>
      <c r="C604" s="5">
        <v>14.987237548828125</v>
      </c>
      <c r="D604" s="11">
        <f t="shared" si="27"/>
        <v>15.865204038085938</v>
      </c>
      <c r="E604">
        <v>9.6617980957031246</v>
      </c>
      <c r="F604" s="11">
        <f t="shared" si="28"/>
        <v>13.126330485839844</v>
      </c>
      <c r="G604">
        <v>9.5485778808589998</v>
      </c>
      <c r="H604" s="11">
        <f t="shared" si="29"/>
        <v>12.923638513183182</v>
      </c>
    </row>
    <row r="605" spans="1:8">
      <c r="A605">
        <v>2056</v>
      </c>
      <c r="B605">
        <v>4</v>
      </c>
      <c r="C605" s="5">
        <v>21.148004150390626</v>
      </c>
      <c r="D605" s="11">
        <f t="shared" si="27"/>
        <v>24.455776987304692</v>
      </c>
      <c r="E605">
        <v>17.145501708984376</v>
      </c>
      <c r="F605" s="11">
        <f t="shared" si="28"/>
        <v>21.277580461425782</v>
      </c>
      <c r="G605">
        <v>17.057397460938034</v>
      </c>
      <c r="H605" s="11">
        <f t="shared" si="29"/>
        <v>21.168322412109962</v>
      </c>
    </row>
    <row r="606" spans="1:8">
      <c r="A606">
        <v>2056</v>
      </c>
      <c r="B606">
        <v>5</v>
      </c>
      <c r="C606" s="5">
        <v>28.091729736328126</v>
      </c>
      <c r="D606" s="11">
        <f t="shared" si="27"/>
        <v>34.138107944335943</v>
      </c>
      <c r="E606">
        <v>25.871881103515626</v>
      </c>
      <c r="F606" s="11">
        <f t="shared" si="28"/>
        <v>30.782352897949217</v>
      </c>
      <c r="G606">
        <v>25.633905029297011</v>
      </c>
      <c r="H606" s="11">
        <f t="shared" si="29"/>
        <v>30.58532772216812</v>
      </c>
    </row>
    <row r="607" spans="1:8">
      <c r="A607">
        <v>2056</v>
      </c>
      <c r="B607">
        <v>6</v>
      </c>
      <c r="C607" s="5">
        <v>29.648767089843751</v>
      </c>
      <c r="D607" s="11">
        <f t="shared" si="27"/>
        <v>36.309240830078132</v>
      </c>
      <c r="E607">
        <v>31.161096191406251</v>
      </c>
      <c r="F607" s="11">
        <f t="shared" si="28"/>
        <v>36.543365971679684</v>
      </c>
      <c r="G607">
        <v>30.890435791016046</v>
      </c>
      <c r="H607" s="11">
        <f t="shared" si="29"/>
        <v>36.356998498535624</v>
      </c>
    </row>
    <row r="608" spans="1:8">
      <c r="A608">
        <v>2056</v>
      </c>
      <c r="B608">
        <v>7</v>
      </c>
      <c r="C608" s="5">
        <v>34.447961425781251</v>
      </c>
      <c r="D608" s="11">
        <f t="shared" si="27"/>
        <v>43.001237412109376</v>
      </c>
      <c r="E608">
        <v>33.796777343750001</v>
      </c>
      <c r="F608" s="11">
        <f t="shared" si="28"/>
        <v>39.414149882812495</v>
      </c>
      <c r="G608">
        <v>33.864556884766046</v>
      </c>
      <c r="H608" s="11">
        <f t="shared" si="29"/>
        <v>39.622583459473127</v>
      </c>
    </row>
    <row r="609" spans="1:8">
      <c r="A609">
        <v>2056</v>
      </c>
      <c r="B609">
        <v>8</v>
      </c>
      <c r="C609" s="5">
        <v>29.410272216796876</v>
      </c>
      <c r="D609" s="11">
        <f t="shared" si="27"/>
        <v>35.976683579101568</v>
      </c>
      <c r="E609">
        <v>30.404473876953126</v>
      </c>
      <c r="F609" s="11">
        <f t="shared" si="28"/>
        <v>35.719252946777345</v>
      </c>
      <c r="G609">
        <v>30.349877929688034</v>
      </c>
      <c r="H609" s="11">
        <f t="shared" si="29"/>
        <v>35.763465966797469</v>
      </c>
    </row>
    <row r="610" spans="1:8">
      <c r="A610">
        <v>2056</v>
      </c>
      <c r="B610">
        <v>9</v>
      </c>
      <c r="C610" s="5">
        <v>23.072045898437501</v>
      </c>
      <c r="D610" s="11">
        <f t="shared" si="27"/>
        <v>27.138660800781253</v>
      </c>
      <c r="E610">
        <v>23.380426025390626</v>
      </c>
      <c r="F610" s="11">
        <f t="shared" si="28"/>
        <v>28.068660026855468</v>
      </c>
      <c r="G610">
        <v>23.294915771484</v>
      </c>
      <c r="H610" s="11">
        <f t="shared" si="29"/>
        <v>28.017117517089432</v>
      </c>
    </row>
    <row r="611" spans="1:8">
      <c r="A611">
        <v>2056</v>
      </c>
      <c r="B611">
        <v>10</v>
      </c>
      <c r="C611" s="5">
        <v>12.056634521484375</v>
      </c>
      <c r="D611" s="11">
        <f t="shared" si="27"/>
        <v>11.778771176757811</v>
      </c>
      <c r="E611">
        <v>9.3392883300781246</v>
      </c>
      <c r="F611" s="11">
        <f t="shared" si="28"/>
        <v>12.775052849121094</v>
      </c>
      <c r="G611">
        <v>9.4589782714839998</v>
      </c>
      <c r="H611" s="11">
        <f t="shared" si="29"/>
        <v>12.825258142089432</v>
      </c>
    </row>
    <row r="612" spans="1:8">
      <c r="A612">
        <v>2056</v>
      </c>
      <c r="B612">
        <v>11</v>
      </c>
      <c r="C612" s="5">
        <v>7.6811157226562496</v>
      </c>
      <c r="D612" s="11">
        <f t="shared" si="27"/>
        <v>5.6775477636718756</v>
      </c>
      <c r="E612">
        <v>-0.55985107421875002</v>
      </c>
      <c r="F612" s="11">
        <f t="shared" si="28"/>
        <v>1.9929102099609375</v>
      </c>
      <c r="G612">
        <v>-0.18793334960895436</v>
      </c>
      <c r="H612" s="11">
        <f t="shared" si="29"/>
        <v>2.2329491821293681</v>
      </c>
    </row>
    <row r="613" spans="1:8">
      <c r="A613">
        <v>2056</v>
      </c>
      <c r="B613">
        <v>12</v>
      </c>
      <c r="C613" s="5">
        <v>2.2752624511718751</v>
      </c>
      <c r="D613" s="11">
        <f t="shared" si="27"/>
        <v>-1.8603740380859377</v>
      </c>
      <c r="E613">
        <v>-4.9885314941406254</v>
      </c>
      <c r="F613" s="11">
        <f t="shared" si="28"/>
        <v>-2.8308085034179684</v>
      </c>
      <c r="G613">
        <v>-4.7796081542969659</v>
      </c>
      <c r="H613" s="11">
        <f t="shared" si="29"/>
        <v>-2.8087097534180692</v>
      </c>
    </row>
    <row r="614" spans="1:8">
      <c r="A614">
        <v>2057</v>
      </c>
      <c r="B614">
        <v>1</v>
      </c>
      <c r="C614" s="5">
        <v>2.7276550292968751</v>
      </c>
      <c r="D614" s="11">
        <f t="shared" si="27"/>
        <v>-1.2295578271484375</v>
      </c>
      <c r="E614">
        <v>-3.5715698242187499</v>
      </c>
      <c r="F614" s="11">
        <f t="shared" si="28"/>
        <v>-1.2874538525390622</v>
      </c>
      <c r="G614">
        <v>-3.4549316406249773</v>
      </c>
      <c r="H614" s="11">
        <f t="shared" si="29"/>
        <v>-1.3542149414062257</v>
      </c>
    </row>
    <row r="615" spans="1:8">
      <c r="A615">
        <v>2057</v>
      </c>
      <c r="B615">
        <v>2</v>
      </c>
      <c r="C615" s="5">
        <v>3.7975097656250001</v>
      </c>
      <c r="D615" s="11">
        <f t="shared" si="27"/>
        <v>0.26224761718749967</v>
      </c>
      <c r="E615">
        <v>-3.9535583496093749</v>
      </c>
      <c r="F615" s="11">
        <f t="shared" si="28"/>
        <v>-1.7035157543945307</v>
      </c>
      <c r="G615">
        <v>-3.8623718261719659</v>
      </c>
      <c r="H615" s="11">
        <f t="shared" si="29"/>
        <v>-1.8015842651368188</v>
      </c>
    </row>
    <row r="616" spans="1:8">
      <c r="A616">
        <v>2057</v>
      </c>
      <c r="B616">
        <v>3</v>
      </c>
      <c r="C616" s="5">
        <v>14.89705810546875</v>
      </c>
      <c r="D616" s="11">
        <f t="shared" si="27"/>
        <v>15.739457822265624</v>
      </c>
      <c r="E616">
        <v>5.6985717773437496</v>
      </c>
      <c r="F616" s="11">
        <f t="shared" si="28"/>
        <v>8.8095843798828124</v>
      </c>
      <c r="G616">
        <v>5.9549804687500227</v>
      </c>
      <c r="H616" s="11">
        <f t="shared" si="29"/>
        <v>8.9778685546875252</v>
      </c>
    </row>
    <row r="617" spans="1:8">
      <c r="A617">
        <v>2057</v>
      </c>
      <c r="B617">
        <v>4</v>
      </c>
      <c r="C617" s="5">
        <v>22.187707519531251</v>
      </c>
      <c r="D617" s="11">
        <f t="shared" si="27"/>
        <v>25.905539365234379</v>
      </c>
      <c r="E617">
        <v>19.127221679687501</v>
      </c>
      <c r="F617" s="11">
        <f t="shared" si="28"/>
        <v>23.436069853515622</v>
      </c>
      <c r="G617">
        <v>19.273339843750023</v>
      </c>
      <c r="H617" s="11">
        <f t="shared" si="29"/>
        <v>23.601427148437526</v>
      </c>
    </row>
    <row r="618" spans="1:8">
      <c r="A618">
        <v>2057</v>
      </c>
      <c r="B618">
        <v>5</v>
      </c>
      <c r="C618" s="5">
        <v>25.481195068359376</v>
      </c>
      <c r="D618" s="11">
        <f t="shared" si="27"/>
        <v>30.497978403320317</v>
      </c>
      <c r="E618">
        <v>21.633935546875001</v>
      </c>
      <c r="F618" s="11">
        <f t="shared" si="28"/>
        <v>26.166382597656249</v>
      </c>
      <c r="G618">
        <v>21.691308593750023</v>
      </c>
      <c r="H618" s="11">
        <f t="shared" si="29"/>
        <v>26.256356835937527</v>
      </c>
    </row>
    <row r="619" spans="1:8">
      <c r="A619">
        <v>2057</v>
      </c>
      <c r="B619">
        <v>6</v>
      </c>
      <c r="C619" s="5">
        <v>30.823388671875001</v>
      </c>
      <c r="D619" s="11">
        <f t="shared" si="27"/>
        <v>37.947133164062507</v>
      </c>
      <c r="E619">
        <v>33.721154785156251</v>
      </c>
      <c r="F619" s="11">
        <f t="shared" si="28"/>
        <v>39.331781791992185</v>
      </c>
      <c r="G619">
        <v>33.821008300781045</v>
      </c>
      <c r="H619" s="11">
        <f t="shared" si="29"/>
        <v>39.574767114257597</v>
      </c>
    </row>
    <row r="620" spans="1:8">
      <c r="A620">
        <v>2057</v>
      </c>
      <c r="B620">
        <v>7</v>
      </c>
      <c r="C620" s="5">
        <v>31.196588134765626</v>
      </c>
      <c r="D620" s="11">
        <f t="shared" si="27"/>
        <v>38.467522495117194</v>
      </c>
      <c r="E620">
        <v>34.861444091796876</v>
      </c>
      <c r="F620" s="11">
        <f t="shared" si="28"/>
        <v>40.573784904785157</v>
      </c>
      <c r="G620">
        <v>34.692224121094</v>
      </c>
      <c r="H620" s="11">
        <f t="shared" si="29"/>
        <v>40.531362084961216</v>
      </c>
    </row>
    <row r="621" spans="1:8">
      <c r="A621">
        <v>2057</v>
      </c>
      <c r="B621">
        <v>8</v>
      </c>
      <c r="C621" s="5">
        <v>29.086145019531251</v>
      </c>
      <c r="D621" s="11">
        <f t="shared" si="27"/>
        <v>35.524720615234379</v>
      </c>
      <c r="E621">
        <v>31.342095947265626</v>
      </c>
      <c r="F621" s="11">
        <f t="shared" si="28"/>
        <v>36.740510905761717</v>
      </c>
      <c r="G621">
        <v>31.141778564453034</v>
      </c>
      <c r="H621" s="11">
        <f t="shared" si="29"/>
        <v>36.632972863769439</v>
      </c>
    </row>
    <row r="622" spans="1:8">
      <c r="A622">
        <v>2057</v>
      </c>
      <c r="B622">
        <v>9</v>
      </c>
      <c r="C622" s="5">
        <v>25.091729736328126</v>
      </c>
      <c r="D622" s="11">
        <f t="shared" si="27"/>
        <v>29.954907944335943</v>
      </c>
      <c r="E622">
        <v>23.180169677734376</v>
      </c>
      <c r="F622" s="11">
        <f t="shared" si="28"/>
        <v>27.850540812988282</v>
      </c>
      <c r="G622">
        <v>23.100183105469</v>
      </c>
      <c r="H622" s="11">
        <f t="shared" si="29"/>
        <v>27.803301049804965</v>
      </c>
    </row>
    <row r="623" spans="1:8">
      <c r="A623">
        <v>2057</v>
      </c>
      <c r="B623">
        <v>10</v>
      </c>
      <c r="C623" s="5">
        <v>15.50850830078125</v>
      </c>
      <c r="D623" s="11">
        <f t="shared" si="27"/>
        <v>16.592063974609374</v>
      </c>
      <c r="E623">
        <v>13.844537353515625</v>
      </c>
      <c r="F623" s="11">
        <f t="shared" si="28"/>
        <v>17.682170085449219</v>
      </c>
      <c r="G623">
        <v>13.780480957031045</v>
      </c>
      <c r="H623" s="11">
        <f t="shared" si="29"/>
        <v>17.57026809082009</v>
      </c>
    </row>
    <row r="624" spans="1:8">
      <c r="A624">
        <v>2057</v>
      </c>
      <c r="B624">
        <v>11</v>
      </c>
      <c r="C624" s="5">
        <v>5.0066162109374996</v>
      </c>
      <c r="D624" s="11">
        <f t="shared" si="27"/>
        <v>1.9482256445312496</v>
      </c>
      <c r="E624">
        <v>0.66430053710937498</v>
      </c>
      <c r="F624" s="11">
        <f t="shared" si="28"/>
        <v>3.3262561450195314</v>
      </c>
      <c r="G624">
        <v>0.90398559570303405</v>
      </c>
      <c r="H624" s="11">
        <f t="shared" si="29"/>
        <v>3.4318761840819314</v>
      </c>
    </row>
    <row r="625" spans="1:8">
      <c r="A625">
        <v>2057</v>
      </c>
      <c r="B625">
        <v>12</v>
      </c>
      <c r="C625" s="5">
        <v>-0.53058471679687502</v>
      </c>
      <c r="D625" s="11">
        <f t="shared" si="27"/>
        <v>-5.7728473291015625</v>
      </c>
      <c r="E625">
        <v>-7.7354492187500004</v>
      </c>
      <c r="F625" s="11">
        <f t="shared" si="28"/>
        <v>-5.8227512890625004</v>
      </c>
      <c r="G625">
        <v>-7.4597839355469659</v>
      </c>
      <c r="H625" s="11">
        <f t="shared" si="29"/>
        <v>-5.7515427612305707</v>
      </c>
    </row>
    <row r="626" spans="1:8">
      <c r="A626">
        <v>2058</v>
      </c>
      <c r="B626">
        <v>1</v>
      </c>
      <c r="C626" s="5">
        <v>0.40288696289062498</v>
      </c>
      <c r="D626" s="11">
        <f t="shared" si="27"/>
        <v>-4.4712144189453129</v>
      </c>
      <c r="E626">
        <v>-5.7775329589843754</v>
      </c>
      <c r="F626" s="11">
        <f t="shared" si="28"/>
        <v>-3.6901888989257814</v>
      </c>
      <c r="G626">
        <v>-5.4792236328119657</v>
      </c>
      <c r="H626" s="11">
        <f t="shared" si="29"/>
        <v>-3.5768875488275387</v>
      </c>
    </row>
    <row r="627" spans="1:8">
      <c r="A627">
        <v>2058</v>
      </c>
      <c r="B627">
        <v>2</v>
      </c>
      <c r="C627" s="5">
        <v>5.4282470703124996</v>
      </c>
      <c r="D627" s="11">
        <f t="shared" si="27"/>
        <v>2.5361477148437492</v>
      </c>
      <c r="E627">
        <v>-0.18359985351562499</v>
      </c>
      <c r="F627" s="11">
        <f t="shared" si="28"/>
        <v>2.4027230395507813</v>
      </c>
      <c r="G627">
        <v>-5.7165527343954636E-2</v>
      </c>
      <c r="H627" s="11">
        <f t="shared" si="29"/>
        <v>2.3765322509763376</v>
      </c>
    </row>
    <row r="628" spans="1:8">
      <c r="A628">
        <v>2058</v>
      </c>
      <c r="B628">
        <v>3</v>
      </c>
      <c r="C628" s="5">
        <v>14.4087158203125</v>
      </c>
      <c r="D628" s="11">
        <f t="shared" si="27"/>
        <v>15.058513339843749</v>
      </c>
      <c r="E628">
        <v>6.6994262695312496</v>
      </c>
      <c r="F628" s="11">
        <f t="shared" si="28"/>
        <v>9.8997150927734374</v>
      </c>
      <c r="G628">
        <v>7.0884948730470114</v>
      </c>
      <c r="H628" s="11">
        <f t="shared" si="29"/>
        <v>10.222467370605619</v>
      </c>
    </row>
    <row r="629" spans="1:8">
      <c r="A629">
        <v>2058</v>
      </c>
      <c r="B629">
        <v>4</v>
      </c>
      <c r="C629" s="5">
        <v>20.019342041015626</v>
      </c>
      <c r="D629" s="11">
        <f t="shared" si="27"/>
        <v>22.881970541992189</v>
      </c>
      <c r="E629">
        <v>16.606164550781251</v>
      </c>
      <c r="F629" s="11">
        <f t="shared" si="28"/>
        <v>20.690134428710937</v>
      </c>
      <c r="G629">
        <v>16.655999755859</v>
      </c>
      <c r="H629" s="11">
        <f t="shared" si="29"/>
        <v>20.727587731933184</v>
      </c>
    </row>
    <row r="630" spans="1:8">
      <c r="A630">
        <v>2058</v>
      </c>
      <c r="B630">
        <v>5</v>
      </c>
      <c r="C630" s="5">
        <v>24.569879150390626</v>
      </c>
      <c r="D630" s="11">
        <f t="shared" si="27"/>
        <v>29.227239487304693</v>
      </c>
      <c r="E630">
        <v>27.555810546875001</v>
      </c>
      <c r="F630" s="11">
        <f t="shared" si="28"/>
        <v>32.61648884765625</v>
      </c>
      <c r="G630">
        <v>27.314019775391046</v>
      </c>
      <c r="H630" s="11">
        <f t="shared" si="29"/>
        <v>32.430093713379371</v>
      </c>
    </row>
    <row r="631" spans="1:8">
      <c r="A631">
        <v>2058</v>
      </c>
      <c r="B631">
        <v>6</v>
      </c>
      <c r="C631" s="5">
        <v>29.683862304687501</v>
      </c>
      <c r="D631" s="11">
        <f t="shared" si="27"/>
        <v>36.358177597656251</v>
      </c>
      <c r="E631">
        <v>33.186669921875001</v>
      </c>
      <c r="F631" s="11">
        <f t="shared" si="28"/>
        <v>38.749620878906249</v>
      </c>
      <c r="G631">
        <v>33.105920410156045</v>
      </c>
      <c r="H631" s="11">
        <f t="shared" si="29"/>
        <v>38.789600610351343</v>
      </c>
    </row>
    <row r="632" spans="1:8">
      <c r="A632">
        <v>2058</v>
      </c>
      <c r="B632">
        <v>7</v>
      </c>
      <c r="C632" s="5">
        <v>33.395562744140626</v>
      </c>
      <c r="D632" s="11">
        <f t="shared" si="27"/>
        <v>41.533772690429693</v>
      </c>
      <c r="E632">
        <v>34.677026367187501</v>
      </c>
      <c r="F632" s="11">
        <f t="shared" si="28"/>
        <v>40.372917119140624</v>
      </c>
      <c r="G632">
        <v>34.634118652344</v>
      </c>
      <c r="H632" s="11">
        <f t="shared" si="29"/>
        <v>40.467562280273718</v>
      </c>
    </row>
    <row r="633" spans="1:8">
      <c r="A633">
        <v>2058</v>
      </c>
      <c r="B633">
        <v>8</v>
      </c>
      <c r="C633" s="5">
        <v>32.383935546875001</v>
      </c>
      <c r="D633" s="11">
        <f t="shared" si="27"/>
        <v>40.123159726562506</v>
      </c>
      <c r="E633">
        <v>31.722497558593751</v>
      </c>
      <c r="F633" s="11">
        <f t="shared" si="28"/>
        <v>37.154844340820311</v>
      </c>
      <c r="G633">
        <v>31.589044189453034</v>
      </c>
      <c r="H633" s="11">
        <f t="shared" si="29"/>
        <v>37.124070520019437</v>
      </c>
    </row>
    <row r="634" spans="1:8">
      <c r="A634">
        <v>2058</v>
      </c>
      <c r="B634">
        <v>9</v>
      </c>
      <c r="C634" s="5">
        <v>23.746484375000001</v>
      </c>
      <c r="D634" s="11">
        <f t="shared" si="27"/>
        <v>28.079097812500002</v>
      </c>
      <c r="E634">
        <v>23.429956054687501</v>
      </c>
      <c r="F634" s="11">
        <f t="shared" si="28"/>
        <v>28.122608134765624</v>
      </c>
      <c r="G634">
        <v>23.354486083984</v>
      </c>
      <c r="H634" s="11">
        <f t="shared" si="29"/>
        <v>28.082525720214434</v>
      </c>
    </row>
    <row r="635" spans="1:8">
      <c r="A635">
        <v>2058</v>
      </c>
      <c r="B635">
        <v>10</v>
      </c>
      <c r="C635" s="5">
        <v>12.59560546875</v>
      </c>
      <c r="D635" s="11">
        <f t="shared" si="27"/>
        <v>12.530312265625</v>
      </c>
      <c r="E635">
        <v>10.990869140625</v>
      </c>
      <c r="F635" s="11">
        <f t="shared" si="28"/>
        <v>14.573954667968749</v>
      </c>
      <c r="G635">
        <v>11.114709472656045</v>
      </c>
      <c r="H635" s="11">
        <f t="shared" si="29"/>
        <v>14.643251000976338</v>
      </c>
    </row>
    <row r="636" spans="1:8">
      <c r="A636">
        <v>2058</v>
      </c>
      <c r="B636">
        <v>11</v>
      </c>
      <c r="C636" s="5">
        <v>8.4535461425781246</v>
      </c>
      <c r="D636" s="11">
        <f t="shared" si="27"/>
        <v>6.7546247412109368</v>
      </c>
      <c r="E636">
        <v>1.9908081054687501</v>
      </c>
      <c r="F636" s="11">
        <f t="shared" si="28"/>
        <v>4.771088188476563</v>
      </c>
      <c r="G636">
        <v>2.0864807128910456</v>
      </c>
      <c r="H636" s="11">
        <f t="shared" si="29"/>
        <v>4.7302558227543683</v>
      </c>
    </row>
    <row r="637" spans="1:8">
      <c r="A637">
        <v>2058</v>
      </c>
      <c r="B637">
        <v>12</v>
      </c>
      <c r="C637" s="5">
        <v>0.12227783203125001</v>
      </c>
      <c r="D637" s="11">
        <f t="shared" si="27"/>
        <v>-4.8624957910156255</v>
      </c>
      <c r="E637">
        <v>-5.1566223144531254</v>
      </c>
      <c r="F637" s="11">
        <f t="shared" si="28"/>
        <v>-3.0138930249023441</v>
      </c>
      <c r="G637">
        <v>-5.0425170898439546</v>
      </c>
      <c r="H637" s="11">
        <f t="shared" si="29"/>
        <v>-3.0973837646486628</v>
      </c>
    </row>
    <row r="638" spans="1:8">
      <c r="A638">
        <v>2059</v>
      </c>
      <c r="B638">
        <v>1</v>
      </c>
      <c r="C638" s="5">
        <v>3.0528503417968751</v>
      </c>
      <c r="D638" s="11">
        <f t="shared" si="27"/>
        <v>-0.7761054833984371</v>
      </c>
      <c r="E638">
        <v>-6.1191162109375004</v>
      </c>
      <c r="F638" s="11">
        <f t="shared" si="28"/>
        <v>-4.0622413769531249</v>
      </c>
      <c r="G638">
        <v>-5.8647827148439546</v>
      </c>
      <c r="H638" s="11">
        <f t="shared" si="29"/>
        <v>-4.0002314208986629</v>
      </c>
    </row>
    <row r="639" spans="1:8">
      <c r="A639">
        <v>2059</v>
      </c>
      <c r="B639">
        <v>2</v>
      </c>
      <c r="C639" s="5">
        <v>7.3020568847656246</v>
      </c>
      <c r="D639" s="11">
        <f t="shared" si="27"/>
        <v>5.1489881201171874</v>
      </c>
      <c r="E639">
        <v>-0.67545166015625002</v>
      </c>
      <c r="F639" s="11">
        <f t="shared" si="28"/>
        <v>1.8669980517578124</v>
      </c>
      <c r="G639">
        <v>-0.31397094726600017</v>
      </c>
      <c r="H639" s="11">
        <f t="shared" si="29"/>
        <v>2.0945598999019315</v>
      </c>
    </row>
    <row r="640" spans="1:8">
      <c r="A640">
        <v>2059</v>
      </c>
      <c r="B640">
        <v>3</v>
      </c>
      <c r="C640" s="5">
        <v>12.592034912109375</v>
      </c>
      <c r="D640" s="11">
        <f t="shared" si="27"/>
        <v>12.525333481445312</v>
      </c>
      <c r="E640">
        <v>1.5505615234375001</v>
      </c>
      <c r="F640" s="11">
        <f t="shared" si="28"/>
        <v>4.2915716113281253</v>
      </c>
      <c r="G640">
        <v>1.3662353515630343</v>
      </c>
      <c r="H640" s="11">
        <f t="shared" si="29"/>
        <v>3.9394264160162118</v>
      </c>
    </row>
    <row r="641" spans="1:8">
      <c r="A641">
        <v>2059</v>
      </c>
      <c r="B641">
        <v>4</v>
      </c>
      <c r="C641" s="5">
        <v>23.208856201171876</v>
      </c>
      <c r="D641" s="11">
        <f t="shared" si="27"/>
        <v>27.329429086914068</v>
      </c>
      <c r="E641">
        <v>16.660150146484376</v>
      </c>
      <c r="F641" s="11">
        <f t="shared" si="28"/>
        <v>20.748935539550782</v>
      </c>
      <c r="G641">
        <v>16.329064941406045</v>
      </c>
      <c r="H641" s="11">
        <f t="shared" si="29"/>
        <v>20.368613305663839</v>
      </c>
    </row>
    <row r="642" spans="1:8">
      <c r="A642">
        <v>2059</v>
      </c>
      <c r="B642">
        <v>5</v>
      </c>
      <c r="C642" s="5">
        <v>28.221154785156251</v>
      </c>
      <c r="D642" s="11">
        <f t="shared" si="27"/>
        <v>34.318578232421878</v>
      </c>
      <c r="E642">
        <v>25.968011474609376</v>
      </c>
      <c r="F642" s="11">
        <f t="shared" si="28"/>
        <v>30.887058098144529</v>
      </c>
      <c r="G642">
        <v>26.006616210938034</v>
      </c>
      <c r="H642" s="11">
        <f t="shared" si="29"/>
        <v>30.994564599609962</v>
      </c>
    </row>
    <row r="643" spans="1:8">
      <c r="A643">
        <v>2059</v>
      </c>
      <c r="B643">
        <v>6</v>
      </c>
      <c r="C643" s="5">
        <v>30.166375732421876</v>
      </c>
      <c r="D643" s="11">
        <f t="shared" ref="D643:D706" si="30">C643*1.3944-5.033</f>
        <v>37.030994321289064</v>
      </c>
      <c r="E643">
        <v>30.376824951171876</v>
      </c>
      <c r="F643" s="11">
        <f t="shared" ref="F643:F706" si="31">E643*1.0892+2.6027</f>
        <v>35.689137736816406</v>
      </c>
      <c r="G643">
        <v>30.413690185547011</v>
      </c>
      <c r="H643" s="11">
        <f t="shared" ref="H643:H706" si="32">G643*1.098+2.4393</f>
        <v>35.833531823730624</v>
      </c>
    </row>
    <row r="644" spans="1:8">
      <c r="A644">
        <v>2059</v>
      </c>
      <c r="B644">
        <v>7</v>
      </c>
      <c r="C644" s="5">
        <v>31.061120605468751</v>
      </c>
      <c r="D644" s="11">
        <f t="shared" si="30"/>
        <v>38.27862657226563</v>
      </c>
      <c r="E644">
        <v>35.970330810546876</v>
      </c>
      <c r="F644" s="11">
        <f t="shared" si="31"/>
        <v>41.781584318847656</v>
      </c>
      <c r="G644">
        <v>35.913201904297011</v>
      </c>
      <c r="H644" s="11">
        <f t="shared" si="32"/>
        <v>41.871995690918126</v>
      </c>
    </row>
    <row r="645" spans="1:8">
      <c r="A645">
        <v>2059</v>
      </c>
      <c r="B645">
        <v>8</v>
      </c>
      <c r="C645" s="5">
        <v>31.190240478515626</v>
      </c>
      <c r="D645" s="11">
        <f t="shared" si="30"/>
        <v>38.458671323242193</v>
      </c>
      <c r="E645">
        <v>30.349023437500001</v>
      </c>
      <c r="F645" s="11">
        <f t="shared" si="31"/>
        <v>35.658856328124998</v>
      </c>
      <c r="G645">
        <v>30.313592529297011</v>
      </c>
      <c r="H645" s="11">
        <f t="shared" si="32"/>
        <v>35.723624597168126</v>
      </c>
    </row>
    <row r="646" spans="1:8">
      <c r="A646">
        <v>2059</v>
      </c>
      <c r="B646">
        <v>9</v>
      </c>
      <c r="C646" s="5">
        <v>23.984765625000001</v>
      </c>
      <c r="D646" s="11">
        <f t="shared" si="30"/>
        <v>28.411357187500002</v>
      </c>
      <c r="E646">
        <v>22.287896728515626</v>
      </c>
      <c r="F646" s="11">
        <f t="shared" si="31"/>
        <v>26.878677116699219</v>
      </c>
      <c r="G646">
        <v>22.294396972656045</v>
      </c>
      <c r="H646" s="11">
        <f t="shared" si="32"/>
        <v>26.918547875976341</v>
      </c>
    </row>
    <row r="647" spans="1:8">
      <c r="A647">
        <v>2059</v>
      </c>
      <c r="B647">
        <v>10</v>
      </c>
      <c r="C647" s="5">
        <v>16.209130859375001</v>
      </c>
      <c r="D647" s="11">
        <f t="shared" si="30"/>
        <v>17.569012070312503</v>
      </c>
      <c r="E647">
        <v>12.2593017578125</v>
      </c>
      <c r="F647" s="11">
        <f t="shared" si="31"/>
        <v>15.955531474609375</v>
      </c>
      <c r="G647">
        <v>12.434930419922011</v>
      </c>
      <c r="H647" s="11">
        <f t="shared" si="32"/>
        <v>16.092853601074371</v>
      </c>
    </row>
    <row r="648" spans="1:8">
      <c r="A648">
        <v>2059</v>
      </c>
      <c r="B648">
        <v>11</v>
      </c>
      <c r="C648" s="5">
        <v>7.3178955078124996</v>
      </c>
      <c r="D648" s="11">
        <f t="shared" si="30"/>
        <v>5.1710734960937499</v>
      </c>
      <c r="E648">
        <v>2.2060485839843751</v>
      </c>
      <c r="F648" s="11">
        <f t="shared" si="31"/>
        <v>5.0055281176757811</v>
      </c>
      <c r="G648">
        <v>2.3268676757810454</v>
      </c>
      <c r="H648" s="11">
        <f t="shared" si="32"/>
        <v>4.9942007080075879</v>
      </c>
    </row>
    <row r="649" spans="1:8">
      <c r="A649">
        <v>2059</v>
      </c>
      <c r="B649">
        <v>12</v>
      </c>
      <c r="C649" s="5">
        <v>0.23406372070312501</v>
      </c>
      <c r="D649" s="11">
        <f t="shared" si="30"/>
        <v>-4.7066215478515625</v>
      </c>
      <c r="E649">
        <v>-6.3247131347656254</v>
      </c>
      <c r="F649" s="11">
        <f t="shared" si="31"/>
        <v>-4.2861775463867193</v>
      </c>
      <c r="G649">
        <v>-5.9825195312499773</v>
      </c>
      <c r="H649" s="11">
        <f t="shared" si="32"/>
        <v>-4.1295064453124759</v>
      </c>
    </row>
    <row r="650" spans="1:8">
      <c r="A650">
        <v>2060</v>
      </c>
      <c r="B650">
        <v>1</v>
      </c>
      <c r="C650" s="5">
        <v>-1.2338928222656249</v>
      </c>
      <c r="D650" s="11">
        <f t="shared" si="30"/>
        <v>-6.7535401513671882</v>
      </c>
      <c r="E650">
        <v>-9.4365295410156254</v>
      </c>
      <c r="F650" s="11">
        <f t="shared" si="31"/>
        <v>-7.6755679760742179</v>
      </c>
      <c r="G650">
        <v>-9.2228454589839544</v>
      </c>
      <c r="H650" s="11">
        <f t="shared" si="32"/>
        <v>-7.6873843139643832</v>
      </c>
    </row>
    <row r="651" spans="1:8">
      <c r="A651">
        <v>2060</v>
      </c>
      <c r="B651">
        <v>2</v>
      </c>
      <c r="C651" s="5">
        <v>7.0810485839843746</v>
      </c>
      <c r="D651" s="11">
        <f t="shared" si="30"/>
        <v>4.8408141455078129</v>
      </c>
      <c r="E651">
        <v>-3.9140991210937499</v>
      </c>
      <c r="F651" s="11">
        <f t="shared" si="31"/>
        <v>-1.6605367626953123</v>
      </c>
      <c r="G651">
        <v>-3.8642028808589544</v>
      </c>
      <c r="H651" s="11">
        <f t="shared" si="32"/>
        <v>-1.8035947631831326</v>
      </c>
    </row>
    <row r="652" spans="1:8">
      <c r="A652">
        <v>2060</v>
      </c>
      <c r="B652">
        <v>3</v>
      </c>
      <c r="C652" s="5">
        <v>13.0031982421875</v>
      </c>
      <c r="D652" s="11">
        <f t="shared" si="30"/>
        <v>13.098659628906248</v>
      </c>
      <c r="E652">
        <v>7.9506774902343746</v>
      </c>
      <c r="F652" s="11">
        <f t="shared" si="31"/>
        <v>11.262577922363281</v>
      </c>
      <c r="G652">
        <v>8.1487365722660456</v>
      </c>
      <c r="H652" s="11">
        <f t="shared" si="32"/>
        <v>11.386612756348118</v>
      </c>
    </row>
    <row r="653" spans="1:8">
      <c r="A653">
        <v>2060</v>
      </c>
      <c r="B653">
        <v>4</v>
      </c>
      <c r="C653" s="5">
        <v>16.603906250000001</v>
      </c>
      <c r="D653" s="11">
        <f t="shared" si="30"/>
        <v>18.119486875000003</v>
      </c>
      <c r="E653">
        <v>17.936303710937501</v>
      </c>
      <c r="F653" s="11">
        <f t="shared" si="31"/>
        <v>22.138922001953123</v>
      </c>
      <c r="G653">
        <v>17.705224609375023</v>
      </c>
      <c r="H653" s="11">
        <f t="shared" si="32"/>
        <v>21.879636621093777</v>
      </c>
    </row>
    <row r="654" spans="1:8">
      <c r="A654">
        <v>2060</v>
      </c>
      <c r="B654">
        <v>5</v>
      </c>
      <c r="C654" s="5">
        <v>26.404901123046876</v>
      </c>
      <c r="D654" s="11">
        <f t="shared" si="30"/>
        <v>31.785994125976565</v>
      </c>
      <c r="E654">
        <v>23.998315429687501</v>
      </c>
      <c r="F654" s="11">
        <f t="shared" si="31"/>
        <v>28.741665166015625</v>
      </c>
      <c r="G654">
        <v>24.037500000000023</v>
      </c>
      <c r="H654" s="11">
        <f t="shared" si="32"/>
        <v>28.832475000000027</v>
      </c>
    </row>
    <row r="655" spans="1:8">
      <c r="A655">
        <v>2060</v>
      </c>
      <c r="B655">
        <v>6</v>
      </c>
      <c r="C655" s="5">
        <v>30.288049316406251</v>
      </c>
      <c r="D655" s="11">
        <f t="shared" si="30"/>
        <v>37.20065596679688</v>
      </c>
      <c r="E655">
        <v>30.240594482421876</v>
      </c>
      <c r="F655" s="11">
        <f t="shared" si="31"/>
        <v>35.540755510253902</v>
      </c>
      <c r="G655">
        <v>30.363732910156045</v>
      </c>
      <c r="H655" s="11">
        <f t="shared" si="32"/>
        <v>35.778678735351342</v>
      </c>
    </row>
    <row r="656" spans="1:8">
      <c r="A656">
        <v>2060</v>
      </c>
      <c r="B656">
        <v>7</v>
      </c>
      <c r="C656" s="5">
        <v>33.245874023437501</v>
      </c>
      <c r="D656" s="11">
        <f t="shared" si="30"/>
        <v>41.325046738281252</v>
      </c>
      <c r="E656">
        <v>36.301080322265626</v>
      </c>
      <c r="F656" s="11">
        <f t="shared" si="31"/>
        <v>42.141836687011718</v>
      </c>
      <c r="G656">
        <v>36.330590820313034</v>
      </c>
      <c r="H656" s="11">
        <f t="shared" si="32"/>
        <v>42.33028872070372</v>
      </c>
    </row>
    <row r="657" spans="1:8">
      <c r="A657">
        <v>2060</v>
      </c>
      <c r="B657">
        <v>8</v>
      </c>
      <c r="C657" s="5">
        <v>29.727288818359376</v>
      </c>
      <c r="D657" s="11">
        <f t="shared" si="30"/>
        <v>36.418731528320315</v>
      </c>
      <c r="E657">
        <v>30.217034912109376</v>
      </c>
      <c r="F657" s="11">
        <f t="shared" si="31"/>
        <v>35.515094426269528</v>
      </c>
      <c r="G657">
        <v>30.158776855469</v>
      </c>
      <c r="H657" s="11">
        <f t="shared" si="32"/>
        <v>35.553636987304969</v>
      </c>
    </row>
    <row r="658" spans="1:8">
      <c r="A658">
        <v>2060</v>
      </c>
      <c r="B658">
        <v>9</v>
      </c>
      <c r="C658" s="5">
        <v>23.982720947265626</v>
      </c>
      <c r="D658" s="11">
        <f t="shared" si="30"/>
        <v>28.408506088867192</v>
      </c>
      <c r="E658">
        <v>21.101617431640626</v>
      </c>
      <c r="F658" s="11">
        <f t="shared" si="31"/>
        <v>25.586581706542969</v>
      </c>
      <c r="G658">
        <v>21.060357666016046</v>
      </c>
      <c r="H658" s="11">
        <f t="shared" si="32"/>
        <v>25.56357271728562</v>
      </c>
    </row>
    <row r="659" spans="1:8">
      <c r="A659">
        <v>2060</v>
      </c>
      <c r="B659">
        <v>10</v>
      </c>
      <c r="C659" s="5">
        <v>16.225488281250001</v>
      </c>
      <c r="D659" s="11">
        <f t="shared" si="30"/>
        <v>17.591820859375002</v>
      </c>
      <c r="E659">
        <v>10.80281982421875</v>
      </c>
      <c r="F659" s="11">
        <f t="shared" si="31"/>
        <v>14.369131352539062</v>
      </c>
      <c r="G659">
        <v>10.949426269531045</v>
      </c>
      <c r="H659" s="11">
        <f t="shared" si="32"/>
        <v>14.461770043945089</v>
      </c>
    </row>
    <row r="660" spans="1:8">
      <c r="A660">
        <v>2060</v>
      </c>
      <c r="B660">
        <v>11</v>
      </c>
      <c r="C660" s="5">
        <v>11.0188232421875</v>
      </c>
      <c r="D660" s="11">
        <f t="shared" si="30"/>
        <v>10.331647128906251</v>
      </c>
      <c r="E660">
        <v>-1.3711608886718749</v>
      </c>
      <c r="F660" s="11">
        <f t="shared" si="31"/>
        <v>1.109231560058594</v>
      </c>
      <c r="G660">
        <v>-1.0477661132809999</v>
      </c>
      <c r="H660" s="11">
        <f t="shared" si="32"/>
        <v>1.2888528076174619</v>
      </c>
    </row>
    <row r="661" spans="1:8">
      <c r="A661">
        <v>2060</v>
      </c>
      <c r="B661">
        <v>12</v>
      </c>
      <c r="C661" s="5">
        <v>2.3831726074218751</v>
      </c>
      <c r="D661" s="11">
        <f t="shared" si="30"/>
        <v>-1.7099041162109376</v>
      </c>
      <c r="E661">
        <v>-7.4178833007812504</v>
      </c>
      <c r="F661" s="11">
        <f t="shared" si="31"/>
        <v>-5.4768584912109368</v>
      </c>
      <c r="G661">
        <v>-7.0138305664059999</v>
      </c>
      <c r="H661" s="11">
        <f t="shared" si="32"/>
        <v>-5.261885961913789</v>
      </c>
    </row>
    <row r="662" spans="1:8">
      <c r="A662">
        <v>2061</v>
      </c>
      <c r="B662">
        <v>1</v>
      </c>
      <c r="C662" s="5">
        <v>4.2156616210937496</v>
      </c>
      <c r="D662" s="11">
        <f t="shared" si="30"/>
        <v>0.84531856445312492</v>
      </c>
      <c r="E662">
        <v>-4.9274963378906254</v>
      </c>
      <c r="F662" s="11">
        <f t="shared" si="31"/>
        <v>-2.7643290112304686</v>
      </c>
      <c r="G662">
        <v>-4.6077941894529886</v>
      </c>
      <c r="H662" s="11">
        <f t="shared" si="32"/>
        <v>-2.6200580200193824</v>
      </c>
    </row>
    <row r="663" spans="1:8">
      <c r="A663">
        <v>2061</v>
      </c>
      <c r="B663">
        <v>2</v>
      </c>
      <c r="C663" s="5">
        <v>7.2817321777343746</v>
      </c>
      <c r="D663" s="11">
        <f t="shared" si="30"/>
        <v>5.1206473486328123</v>
      </c>
      <c r="E663">
        <v>-5.1330322265625004</v>
      </c>
      <c r="F663" s="11">
        <f t="shared" si="31"/>
        <v>-2.9881987011718754</v>
      </c>
      <c r="G663">
        <v>-4.8163513183589544</v>
      </c>
      <c r="H663" s="11">
        <f t="shared" si="32"/>
        <v>-2.8490537475581328</v>
      </c>
    </row>
    <row r="664" spans="1:8">
      <c r="A664">
        <v>2061</v>
      </c>
      <c r="B664">
        <v>3</v>
      </c>
      <c r="C664" s="5">
        <v>13.568780517578125</v>
      </c>
      <c r="D664" s="11">
        <f t="shared" si="30"/>
        <v>13.887307553710937</v>
      </c>
      <c r="E664">
        <v>4.6537109374999996</v>
      </c>
      <c r="F664" s="11">
        <f t="shared" si="31"/>
        <v>7.6715219531249996</v>
      </c>
      <c r="G664">
        <v>4.7179199218750227</v>
      </c>
      <c r="H664" s="11">
        <f t="shared" si="32"/>
        <v>7.6195760742187755</v>
      </c>
    </row>
    <row r="665" spans="1:8">
      <c r="A665">
        <v>2061</v>
      </c>
      <c r="B665">
        <v>4</v>
      </c>
      <c r="C665" s="5">
        <v>23.395623779296876</v>
      </c>
      <c r="D665" s="11">
        <f t="shared" si="30"/>
        <v>27.589857797851565</v>
      </c>
      <c r="E665">
        <v>16.075677490234376</v>
      </c>
      <c r="F665" s="11">
        <f t="shared" si="31"/>
        <v>20.112327922363281</v>
      </c>
      <c r="G665">
        <v>16.255090332031045</v>
      </c>
      <c r="H665" s="11">
        <f t="shared" si="32"/>
        <v>20.287389184570088</v>
      </c>
    </row>
    <row r="666" spans="1:8">
      <c r="A666">
        <v>2061</v>
      </c>
      <c r="B666">
        <v>5</v>
      </c>
      <c r="C666" s="5">
        <v>25.927270507812501</v>
      </c>
      <c r="D666" s="11">
        <f t="shared" si="30"/>
        <v>31.119985996093753</v>
      </c>
      <c r="E666">
        <v>23.654229736328126</v>
      </c>
      <c r="F666" s="11">
        <f t="shared" si="31"/>
        <v>28.366887028808591</v>
      </c>
      <c r="G666">
        <v>23.743005371094</v>
      </c>
      <c r="H666" s="11">
        <f t="shared" si="32"/>
        <v>28.509119897461215</v>
      </c>
    </row>
    <row r="667" spans="1:8">
      <c r="A667">
        <v>2061</v>
      </c>
      <c r="B667">
        <v>6</v>
      </c>
      <c r="C667" s="5">
        <v>30.817132568359376</v>
      </c>
      <c r="D667" s="11">
        <f t="shared" si="30"/>
        <v>37.938409653320313</v>
      </c>
      <c r="E667">
        <v>31.100457763671876</v>
      </c>
      <c r="F667" s="11">
        <f t="shared" si="31"/>
        <v>36.477318596191402</v>
      </c>
      <c r="G667">
        <v>31.108666992188034</v>
      </c>
      <c r="H667" s="11">
        <f t="shared" si="32"/>
        <v>36.596616357422469</v>
      </c>
    </row>
    <row r="668" spans="1:8">
      <c r="A668">
        <v>2061</v>
      </c>
      <c r="B668">
        <v>7</v>
      </c>
      <c r="C668" s="5">
        <v>31.722100830078126</v>
      </c>
      <c r="D668" s="11">
        <f t="shared" si="30"/>
        <v>39.200297397460943</v>
      </c>
      <c r="E668">
        <v>33.737359619140626</v>
      </c>
      <c r="F668" s="11">
        <f t="shared" si="31"/>
        <v>39.34943209716797</v>
      </c>
      <c r="G668">
        <v>33.578668212891046</v>
      </c>
      <c r="H668" s="11">
        <f t="shared" si="32"/>
        <v>39.308677697754376</v>
      </c>
    </row>
    <row r="669" spans="1:8">
      <c r="A669">
        <v>2061</v>
      </c>
      <c r="B669">
        <v>8</v>
      </c>
      <c r="C669" s="5">
        <v>30.318963623046876</v>
      </c>
      <c r="D669" s="11">
        <f t="shared" si="30"/>
        <v>37.243762875976564</v>
      </c>
      <c r="E669">
        <v>31.179986572265626</v>
      </c>
      <c r="F669" s="11">
        <f t="shared" si="31"/>
        <v>36.563941374511714</v>
      </c>
      <c r="G669">
        <v>30.957086181641046</v>
      </c>
      <c r="H669" s="11">
        <f t="shared" si="32"/>
        <v>36.430180627441871</v>
      </c>
    </row>
    <row r="670" spans="1:8">
      <c r="A670">
        <v>2061</v>
      </c>
      <c r="B670">
        <v>9</v>
      </c>
      <c r="C670" s="5">
        <v>24.856896972656251</v>
      </c>
      <c r="D670" s="11">
        <f t="shared" si="30"/>
        <v>29.627457138671879</v>
      </c>
      <c r="E670">
        <v>23.530267333984376</v>
      </c>
      <c r="F670" s="11">
        <f t="shared" si="31"/>
        <v>28.231867180175779</v>
      </c>
      <c r="G670">
        <v>23.370965576172011</v>
      </c>
      <c r="H670" s="11">
        <f t="shared" si="32"/>
        <v>28.100620202636868</v>
      </c>
    </row>
    <row r="671" spans="1:8">
      <c r="A671">
        <v>2061</v>
      </c>
      <c r="B671">
        <v>10</v>
      </c>
      <c r="C671" s="5">
        <v>13.59468994140625</v>
      </c>
      <c r="D671" s="11">
        <f t="shared" si="30"/>
        <v>13.923435654296874</v>
      </c>
      <c r="E671">
        <v>13.1889892578125</v>
      </c>
      <c r="F671" s="11">
        <f t="shared" si="31"/>
        <v>16.968147099609375</v>
      </c>
      <c r="G671">
        <v>13.458245849609</v>
      </c>
      <c r="H671" s="11">
        <f t="shared" si="32"/>
        <v>17.216453942870682</v>
      </c>
    </row>
    <row r="672" spans="1:8">
      <c r="A672">
        <v>2061</v>
      </c>
      <c r="B672">
        <v>11</v>
      </c>
      <c r="C672" s="5">
        <v>6.5364929199218746</v>
      </c>
      <c r="D672" s="11">
        <f t="shared" si="30"/>
        <v>4.0814857275390617</v>
      </c>
      <c r="E672">
        <v>2.6173645019531251</v>
      </c>
      <c r="F672" s="11">
        <f t="shared" si="31"/>
        <v>5.4535334155273443</v>
      </c>
      <c r="G672">
        <v>2.5455566406250227</v>
      </c>
      <c r="H672" s="11">
        <f t="shared" si="32"/>
        <v>5.2343211914062753</v>
      </c>
    </row>
    <row r="673" spans="1:8">
      <c r="A673">
        <v>2061</v>
      </c>
      <c r="B673">
        <v>12</v>
      </c>
      <c r="C673" s="5">
        <v>0.12658081054687501</v>
      </c>
      <c r="D673" s="11">
        <f t="shared" si="30"/>
        <v>-4.8564957177734378</v>
      </c>
      <c r="E673">
        <v>-6.1051391601562504</v>
      </c>
      <c r="F673" s="11">
        <f t="shared" si="31"/>
        <v>-4.0470175732421882</v>
      </c>
      <c r="G673">
        <v>-7.3605712890619657</v>
      </c>
      <c r="H673" s="11">
        <f t="shared" si="32"/>
        <v>-5.6426072753900396</v>
      </c>
    </row>
    <row r="674" spans="1:8">
      <c r="A674">
        <v>2062</v>
      </c>
      <c r="B674">
        <v>1</v>
      </c>
      <c r="C674" s="5">
        <v>-2.8756774902343749</v>
      </c>
      <c r="D674" s="11">
        <f t="shared" si="30"/>
        <v>-9.042844692382813</v>
      </c>
      <c r="E674">
        <v>-2.5413269042968749</v>
      </c>
      <c r="F674" s="11">
        <f t="shared" si="31"/>
        <v>-0.16531326416015579</v>
      </c>
      <c r="G674">
        <v>-2.9991516113279886</v>
      </c>
      <c r="H674" s="11">
        <f t="shared" si="32"/>
        <v>-0.85376846923813199</v>
      </c>
    </row>
    <row r="675" spans="1:8">
      <c r="A675">
        <v>2062</v>
      </c>
      <c r="B675">
        <v>2</v>
      </c>
      <c r="C675" s="5">
        <v>3.2470642089843751</v>
      </c>
      <c r="D675" s="11">
        <f t="shared" si="30"/>
        <v>-0.5052936669921877</v>
      </c>
      <c r="E675">
        <v>-2.4659179687499999</v>
      </c>
      <c r="F675" s="11">
        <f t="shared" si="31"/>
        <v>-8.3177851562499683E-2</v>
      </c>
      <c r="G675">
        <v>-2.2101806640619657</v>
      </c>
      <c r="H675" s="11">
        <f t="shared" si="32"/>
        <v>1.2521630859961164E-2</v>
      </c>
    </row>
    <row r="676" spans="1:8">
      <c r="A676">
        <v>2062</v>
      </c>
      <c r="B676">
        <v>3</v>
      </c>
      <c r="C676" s="5">
        <v>11.493096923828125</v>
      </c>
      <c r="D676" s="11">
        <f t="shared" si="30"/>
        <v>10.992974350585936</v>
      </c>
      <c r="E676">
        <v>10.969476318359375</v>
      </c>
      <c r="F676" s="11">
        <f t="shared" si="31"/>
        <v>14.550653605957031</v>
      </c>
      <c r="G676">
        <v>10.722131347656045</v>
      </c>
      <c r="H676" s="11">
        <f t="shared" si="32"/>
        <v>14.212200219726338</v>
      </c>
    </row>
    <row r="677" spans="1:8">
      <c r="A677">
        <v>2062</v>
      </c>
      <c r="B677">
        <v>4</v>
      </c>
      <c r="C677" s="5">
        <v>20.461022949218751</v>
      </c>
      <c r="D677" s="11">
        <f t="shared" si="30"/>
        <v>23.497850400390629</v>
      </c>
      <c r="E677">
        <v>18.115899658203126</v>
      </c>
      <c r="F677" s="11">
        <f t="shared" si="31"/>
        <v>22.334537907714843</v>
      </c>
      <c r="G677">
        <v>18.367333984375023</v>
      </c>
      <c r="H677" s="11">
        <f t="shared" si="32"/>
        <v>22.606632714843776</v>
      </c>
    </row>
    <row r="678" spans="1:8">
      <c r="A678">
        <v>2062</v>
      </c>
      <c r="B678">
        <v>5</v>
      </c>
      <c r="C678" s="5">
        <v>27.649835205078126</v>
      </c>
      <c r="D678" s="11">
        <f t="shared" si="30"/>
        <v>33.521930209960942</v>
      </c>
      <c r="E678">
        <v>26.643792724609376</v>
      </c>
      <c r="F678" s="11">
        <f t="shared" si="31"/>
        <v>31.623119035644532</v>
      </c>
      <c r="G678">
        <v>26.507592773438034</v>
      </c>
      <c r="H678" s="11">
        <f t="shared" si="32"/>
        <v>31.544636865234963</v>
      </c>
    </row>
    <row r="679" spans="1:8">
      <c r="A679">
        <v>2062</v>
      </c>
      <c r="B679">
        <v>6</v>
      </c>
      <c r="C679" s="5">
        <v>31.340600585937501</v>
      </c>
      <c r="D679" s="11">
        <f t="shared" si="30"/>
        <v>38.668333457031252</v>
      </c>
      <c r="E679">
        <v>32.506066894531251</v>
      </c>
      <c r="F679" s="11">
        <f t="shared" si="31"/>
        <v>38.008308061523437</v>
      </c>
      <c r="G679">
        <v>32.310540771484</v>
      </c>
      <c r="H679" s="11">
        <f t="shared" si="32"/>
        <v>37.916273767089436</v>
      </c>
    </row>
    <row r="680" spans="1:8">
      <c r="A680">
        <v>2062</v>
      </c>
      <c r="B680">
        <v>7</v>
      </c>
      <c r="C680" s="5">
        <v>32.503656005859376</v>
      </c>
      <c r="D680" s="11">
        <f t="shared" si="30"/>
        <v>40.290097934570319</v>
      </c>
      <c r="E680">
        <v>35.900872802734376</v>
      </c>
      <c r="F680" s="11">
        <f t="shared" si="31"/>
        <v>41.705930656738282</v>
      </c>
      <c r="G680">
        <v>36.200158691406045</v>
      </c>
      <c r="H680" s="11">
        <f t="shared" si="32"/>
        <v>42.187074243163842</v>
      </c>
    </row>
    <row r="681" spans="1:8">
      <c r="A681">
        <v>2062</v>
      </c>
      <c r="B681">
        <v>8</v>
      </c>
      <c r="C681" s="5">
        <v>30.992822265625001</v>
      </c>
      <c r="D681" s="11">
        <f t="shared" si="30"/>
        <v>38.183391367187504</v>
      </c>
      <c r="E681">
        <v>31.527703857421876</v>
      </c>
      <c r="F681" s="11">
        <f t="shared" si="31"/>
        <v>36.942675041503904</v>
      </c>
      <c r="G681">
        <v>31.570916748047011</v>
      </c>
      <c r="H681" s="11">
        <f t="shared" si="32"/>
        <v>37.104166589355621</v>
      </c>
    </row>
    <row r="682" spans="1:8">
      <c r="A682">
        <v>2062</v>
      </c>
      <c r="B682">
        <v>9</v>
      </c>
      <c r="C682" s="5">
        <v>23.505517578125001</v>
      </c>
      <c r="D682" s="11">
        <f t="shared" si="30"/>
        <v>27.743093710937501</v>
      </c>
      <c r="E682">
        <v>23.023217773437501</v>
      </c>
      <c r="F682" s="11">
        <f t="shared" si="31"/>
        <v>27.679588798828124</v>
      </c>
      <c r="G682">
        <v>23.024011230469</v>
      </c>
      <c r="H682" s="11">
        <f t="shared" si="32"/>
        <v>27.719664331054965</v>
      </c>
    </row>
    <row r="683" spans="1:8">
      <c r="A683">
        <v>2062</v>
      </c>
      <c r="B683">
        <v>10</v>
      </c>
      <c r="C683" s="5">
        <v>15.462091064453125</v>
      </c>
      <c r="D683" s="11">
        <f t="shared" si="30"/>
        <v>16.527339780273437</v>
      </c>
      <c r="E683">
        <v>11.576470947265625</v>
      </c>
      <c r="F683" s="11">
        <f t="shared" si="31"/>
        <v>15.211792155761719</v>
      </c>
      <c r="G683">
        <v>11.671868896484</v>
      </c>
      <c r="H683" s="11">
        <f t="shared" si="32"/>
        <v>15.255012048339433</v>
      </c>
    </row>
    <row r="684" spans="1:8">
      <c r="A684">
        <v>2062</v>
      </c>
      <c r="B684">
        <v>11</v>
      </c>
      <c r="C684" s="5">
        <v>4.6351257324218746</v>
      </c>
      <c r="D684" s="11">
        <f t="shared" si="30"/>
        <v>1.4302193212890622</v>
      </c>
      <c r="E684">
        <v>3.2920471191406251</v>
      </c>
      <c r="F684" s="11">
        <f t="shared" si="31"/>
        <v>6.1883977221679682</v>
      </c>
      <c r="G684">
        <v>3.4784179687500227</v>
      </c>
      <c r="H684" s="11">
        <f t="shared" si="32"/>
        <v>6.258602929687525</v>
      </c>
    </row>
    <row r="685" spans="1:8">
      <c r="A685">
        <v>2062</v>
      </c>
      <c r="B685">
        <v>12</v>
      </c>
      <c r="C685" s="5">
        <v>2.8200622558593751</v>
      </c>
      <c r="D685" s="11">
        <f t="shared" si="30"/>
        <v>-1.1007051904296876</v>
      </c>
      <c r="E685">
        <v>-6.5182861328125004</v>
      </c>
      <c r="F685" s="11">
        <f t="shared" si="31"/>
        <v>-4.4970172558593742</v>
      </c>
      <c r="G685">
        <v>-6.1915039062499773</v>
      </c>
      <c r="H685" s="11">
        <f t="shared" si="32"/>
        <v>-4.3589712890624757</v>
      </c>
    </row>
    <row r="686" spans="1:8">
      <c r="A686">
        <v>2063</v>
      </c>
      <c r="B686">
        <v>1</v>
      </c>
      <c r="C686" s="5">
        <v>-1.3181518554687499</v>
      </c>
      <c r="D686" s="11">
        <f t="shared" si="30"/>
        <v>-6.8710309472656252</v>
      </c>
      <c r="E686">
        <v>-7.6601318359375004</v>
      </c>
      <c r="F686" s="11">
        <f t="shared" si="31"/>
        <v>-5.740715595703124</v>
      </c>
      <c r="G686">
        <v>-7.3667968749999773</v>
      </c>
      <c r="H686" s="11">
        <f t="shared" si="32"/>
        <v>-5.6494429687499768</v>
      </c>
    </row>
    <row r="687" spans="1:8">
      <c r="A687">
        <v>2063</v>
      </c>
      <c r="B687">
        <v>2</v>
      </c>
      <c r="C687" s="5">
        <v>4.4285827636718746</v>
      </c>
      <c r="D687" s="11">
        <f t="shared" si="30"/>
        <v>1.1422158056640619</v>
      </c>
      <c r="E687">
        <v>-1.2796691894531249</v>
      </c>
      <c r="F687" s="11">
        <f t="shared" si="31"/>
        <v>1.2088843188476563</v>
      </c>
      <c r="G687">
        <v>-1.0409912109369657</v>
      </c>
      <c r="H687" s="11">
        <f t="shared" si="32"/>
        <v>1.2962916503912114</v>
      </c>
    </row>
    <row r="688" spans="1:8">
      <c r="A688">
        <v>2063</v>
      </c>
      <c r="B688">
        <v>3</v>
      </c>
      <c r="C688" s="5">
        <v>11.68062744140625</v>
      </c>
      <c r="D688" s="11">
        <f t="shared" si="30"/>
        <v>11.254466904296873</v>
      </c>
      <c r="E688">
        <v>8.9509826660156246</v>
      </c>
      <c r="F688" s="11">
        <f t="shared" si="31"/>
        <v>12.352110319824218</v>
      </c>
      <c r="G688">
        <v>9.0200439453130343</v>
      </c>
      <c r="H688" s="11">
        <f t="shared" si="32"/>
        <v>12.343308251953712</v>
      </c>
    </row>
    <row r="689" spans="1:8">
      <c r="A689">
        <v>2063</v>
      </c>
      <c r="B689">
        <v>4</v>
      </c>
      <c r="C689" s="5">
        <v>21.313653564453126</v>
      </c>
      <c r="D689" s="11">
        <f t="shared" si="30"/>
        <v>24.68675853027344</v>
      </c>
      <c r="E689">
        <v>15.327386474609375</v>
      </c>
      <c r="F689" s="11">
        <f t="shared" si="31"/>
        <v>19.297289348144528</v>
      </c>
      <c r="G689">
        <v>15.550897216797011</v>
      </c>
      <c r="H689" s="11">
        <f t="shared" si="32"/>
        <v>19.514185144043118</v>
      </c>
    </row>
    <row r="690" spans="1:8">
      <c r="A690">
        <v>2063</v>
      </c>
      <c r="B690">
        <v>5</v>
      </c>
      <c r="C690" s="5">
        <v>25.367150878906251</v>
      </c>
      <c r="D690" s="11">
        <f t="shared" si="30"/>
        <v>30.33895518554688</v>
      </c>
      <c r="E690">
        <v>25.876275634765626</v>
      </c>
      <c r="F690" s="11">
        <f t="shared" si="31"/>
        <v>30.787139421386719</v>
      </c>
      <c r="G690">
        <v>25.779901123047011</v>
      </c>
      <c r="H690" s="11">
        <f t="shared" si="32"/>
        <v>30.745631433105618</v>
      </c>
    </row>
    <row r="691" spans="1:8">
      <c r="A691">
        <v>2063</v>
      </c>
      <c r="B691">
        <v>6</v>
      </c>
      <c r="C691" s="5">
        <v>30.632226562500001</v>
      </c>
      <c r="D691" s="11">
        <f t="shared" si="30"/>
        <v>37.680576718750004</v>
      </c>
      <c r="E691">
        <v>31.391473388671876</v>
      </c>
      <c r="F691" s="11">
        <f t="shared" si="31"/>
        <v>36.794292814941407</v>
      </c>
      <c r="G691">
        <v>31.270745849609</v>
      </c>
      <c r="H691" s="11">
        <f t="shared" si="32"/>
        <v>36.77457894287069</v>
      </c>
    </row>
    <row r="692" spans="1:8">
      <c r="A692">
        <v>2063</v>
      </c>
      <c r="B692">
        <v>7</v>
      </c>
      <c r="C692" s="5">
        <v>32.466455078125001</v>
      </c>
      <c r="D692" s="11">
        <f t="shared" si="30"/>
        <v>40.238224960937501</v>
      </c>
      <c r="E692">
        <v>34.920159912109376</v>
      </c>
      <c r="F692" s="11">
        <f t="shared" si="31"/>
        <v>40.637738176269529</v>
      </c>
      <c r="G692">
        <v>34.978082275391046</v>
      </c>
      <c r="H692" s="11">
        <f t="shared" si="32"/>
        <v>40.845234338379377</v>
      </c>
    </row>
    <row r="693" spans="1:8">
      <c r="A693">
        <v>2063</v>
      </c>
      <c r="B693">
        <v>8</v>
      </c>
      <c r="C693" s="5">
        <v>29.877557373046876</v>
      </c>
      <c r="D693" s="11">
        <f t="shared" si="30"/>
        <v>36.628266000976566</v>
      </c>
      <c r="E693">
        <v>31.696374511718751</v>
      </c>
      <c r="F693" s="11">
        <f t="shared" si="31"/>
        <v>37.126391118164058</v>
      </c>
      <c r="G693">
        <v>31.553552246094</v>
      </c>
      <c r="H693" s="11">
        <f t="shared" si="32"/>
        <v>37.085100366211215</v>
      </c>
    </row>
    <row r="694" spans="1:8">
      <c r="A694">
        <v>2063</v>
      </c>
      <c r="B694">
        <v>9</v>
      </c>
      <c r="C694" s="5">
        <v>24.242791748046876</v>
      </c>
      <c r="D694" s="11">
        <f t="shared" si="30"/>
        <v>28.771148813476564</v>
      </c>
      <c r="E694">
        <v>23.267388916015626</v>
      </c>
      <c r="F694" s="11">
        <f t="shared" si="31"/>
        <v>27.945540007324219</v>
      </c>
      <c r="G694">
        <v>23.388360595703034</v>
      </c>
      <c r="H694" s="11">
        <f t="shared" si="32"/>
        <v>28.119719934081932</v>
      </c>
    </row>
    <row r="695" spans="1:8">
      <c r="A695">
        <v>2063</v>
      </c>
      <c r="B695">
        <v>10</v>
      </c>
      <c r="C695" s="5">
        <v>14.15126953125</v>
      </c>
      <c r="D695" s="11">
        <f t="shared" si="30"/>
        <v>14.699530234375001</v>
      </c>
      <c r="E695">
        <v>13.64278564453125</v>
      </c>
      <c r="F695" s="11">
        <f t="shared" si="31"/>
        <v>17.462422124023437</v>
      </c>
      <c r="G695">
        <v>13.803674316406045</v>
      </c>
      <c r="H695" s="11">
        <f t="shared" si="32"/>
        <v>17.595734399413839</v>
      </c>
    </row>
    <row r="696" spans="1:8">
      <c r="A696">
        <v>2063</v>
      </c>
      <c r="B696">
        <v>11</v>
      </c>
      <c r="C696" s="5">
        <v>6.2124877929687496</v>
      </c>
      <c r="D696" s="11">
        <f t="shared" si="30"/>
        <v>3.6296929785156253</v>
      </c>
      <c r="E696">
        <v>1.6184020996093751</v>
      </c>
      <c r="F696" s="11">
        <f t="shared" si="31"/>
        <v>4.3654635668945314</v>
      </c>
      <c r="G696">
        <v>1.8114868164060454</v>
      </c>
      <c r="H696" s="11">
        <f t="shared" si="32"/>
        <v>4.4283125244138377</v>
      </c>
    </row>
    <row r="697" spans="1:8">
      <c r="A697">
        <v>2063</v>
      </c>
      <c r="B697">
        <v>12</v>
      </c>
      <c r="C697" s="5">
        <v>-1.1341308593749999</v>
      </c>
      <c r="D697" s="11">
        <f t="shared" si="30"/>
        <v>-6.6144320703125006</v>
      </c>
      <c r="E697">
        <v>-3.2352355957031249</v>
      </c>
      <c r="F697" s="11">
        <f t="shared" si="31"/>
        <v>-0.92111861083984348</v>
      </c>
      <c r="G697">
        <v>-3.0624755859369657</v>
      </c>
      <c r="H697" s="11">
        <f t="shared" si="32"/>
        <v>-0.92329819335878893</v>
      </c>
    </row>
    <row r="698" spans="1:8">
      <c r="A698">
        <v>2064</v>
      </c>
      <c r="B698">
        <v>1</v>
      </c>
      <c r="C698" s="5">
        <v>1.5105529785156251</v>
      </c>
      <c r="D698" s="11">
        <f t="shared" si="30"/>
        <v>-2.9266849267578126</v>
      </c>
      <c r="E698">
        <v>-8.1746887207031254</v>
      </c>
      <c r="F698" s="11">
        <f t="shared" si="31"/>
        <v>-6.3011709545898427</v>
      </c>
      <c r="G698">
        <v>-7.8974365234369657</v>
      </c>
      <c r="H698" s="11">
        <f t="shared" si="32"/>
        <v>-6.2320853027337897</v>
      </c>
    </row>
    <row r="699" spans="1:8">
      <c r="A699">
        <v>2064</v>
      </c>
      <c r="B699">
        <v>2</v>
      </c>
      <c r="C699" s="5">
        <v>5.1618591308593746</v>
      </c>
      <c r="D699" s="11">
        <f t="shared" si="30"/>
        <v>2.1646963720703125</v>
      </c>
      <c r="E699">
        <v>-3.1608337402343749</v>
      </c>
      <c r="F699" s="11">
        <f t="shared" si="31"/>
        <v>-0.84008010986328108</v>
      </c>
      <c r="G699">
        <v>-3.1623596191410002</v>
      </c>
      <c r="H699" s="11">
        <f t="shared" si="32"/>
        <v>-1.0329708618168185</v>
      </c>
    </row>
    <row r="700" spans="1:8">
      <c r="A700">
        <v>2064</v>
      </c>
      <c r="B700">
        <v>3</v>
      </c>
      <c r="C700" s="5">
        <v>13.21346435546875</v>
      </c>
      <c r="D700" s="11">
        <f t="shared" si="30"/>
        <v>13.391854697265625</v>
      </c>
      <c r="E700">
        <v>6.8258605957031246</v>
      </c>
      <c r="F700" s="11">
        <f t="shared" si="31"/>
        <v>10.037427360839843</v>
      </c>
      <c r="G700">
        <v>6.7261596679690001</v>
      </c>
      <c r="H700" s="11">
        <f t="shared" si="32"/>
        <v>9.824623315429962</v>
      </c>
    </row>
    <row r="701" spans="1:8">
      <c r="A701">
        <v>2064</v>
      </c>
      <c r="B701">
        <v>4</v>
      </c>
      <c r="C701" s="5">
        <v>20.506036376953126</v>
      </c>
      <c r="D701" s="11">
        <f t="shared" si="30"/>
        <v>23.560617124023441</v>
      </c>
      <c r="E701">
        <v>18.875543212890626</v>
      </c>
      <c r="F701" s="11">
        <f t="shared" si="31"/>
        <v>23.16194166748047</v>
      </c>
      <c r="G701">
        <v>18.922326660156045</v>
      </c>
      <c r="H701" s="11">
        <f t="shared" si="32"/>
        <v>23.21601467285134</v>
      </c>
    </row>
    <row r="702" spans="1:8">
      <c r="A702">
        <v>2064</v>
      </c>
      <c r="B702">
        <v>5</v>
      </c>
      <c r="C702" s="5">
        <v>25.167016601562501</v>
      </c>
      <c r="D702" s="11">
        <f t="shared" si="30"/>
        <v>30.059887949218755</v>
      </c>
      <c r="E702">
        <v>26.338037109375001</v>
      </c>
      <c r="F702" s="11">
        <f t="shared" si="31"/>
        <v>31.290090019531249</v>
      </c>
      <c r="G702">
        <v>26.438012695313034</v>
      </c>
      <c r="H702" s="11">
        <f t="shared" si="32"/>
        <v>31.468237939453715</v>
      </c>
    </row>
    <row r="703" spans="1:8">
      <c r="A703">
        <v>2064</v>
      </c>
      <c r="B703">
        <v>6</v>
      </c>
      <c r="C703" s="5">
        <v>29.790490722656251</v>
      </c>
      <c r="D703" s="11">
        <f t="shared" si="30"/>
        <v>36.506860263671875</v>
      </c>
      <c r="E703">
        <v>32.307824707031251</v>
      </c>
      <c r="F703" s="11">
        <f t="shared" si="31"/>
        <v>37.792382670898434</v>
      </c>
      <c r="G703">
        <v>32.293511962891046</v>
      </c>
      <c r="H703" s="11">
        <f t="shared" si="32"/>
        <v>37.897576135254376</v>
      </c>
    </row>
    <row r="704" spans="1:8">
      <c r="A704">
        <v>2064</v>
      </c>
      <c r="B704">
        <v>7</v>
      </c>
      <c r="C704" s="5">
        <v>33.308282470703126</v>
      </c>
      <c r="D704" s="11">
        <f t="shared" si="30"/>
        <v>41.412069077148438</v>
      </c>
      <c r="E704">
        <v>35.109704589843751</v>
      </c>
      <c r="F704" s="11">
        <f t="shared" si="31"/>
        <v>40.844190239257813</v>
      </c>
      <c r="G704">
        <v>35.157128906250023</v>
      </c>
      <c r="H704" s="11">
        <f t="shared" si="32"/>
        <v>41.041827539062531</v>
      </c>
    </row>
    <row r="705" spans="1:8">
      <c r="A705">
        <v>2064</v>
      </c>
      <c r="B705">
        <v>8</v>
      </c>
      <c r="C705" s="5">
        <v>31.547357177734376</v>
      </c>
      <c r="D705" s="11">
        <f t="shared" si="30"/>
        <v>38.956634848632817</v>
      </c>
      <c r="E705">
        <v>30.412469482421876</v>
      </c>
      <c r="F705" s="11">
        <f t="shared" si="31"/>
        <v>35.727961760253905</v>
      </c>
      <c r="G705">
        <v>30.336267089844</v>
      </c>
      <c r="H705" s="11">
        <f t="shared" si="32"/>
        <v>35.748521264648716</v>
      </c>
    </row>
    <row r="706" spans="1:8">
      <c r="A706">
        <v>2064</v>
      </c>
      <c r="B706">
        <v>9</v>
      </c>
      <c r="C706" s="5">
        <v>23.695062255859376</v>
      </c>
      <c r="D706" s="11">
        <f t="shared" si="30"/>
        <v>28.007394809570314</v>
      </c>
      <c r="E706">
        <v>19.985162353515626</v>
      </c>
      <c r="F706" s="11">
        <f t="shared" si="31"/>
        <v>24.370538835449217</v>
      </c>
      <c r="G706">
        <v>20.306024169922011</v>
      </c>
      <c r="H706" s="11">
        <f t="shared" si="32"/>
        <v>24.735314538574368</v>
      </c>
    </row>
    <row r="707" spans="1:8">
      <c r="A707">
        <v>2064</v>
      </c>
      <c r="B707">
        <v>10</v>
      </c>
      <c r="C707" s="5">
        <v>12.31759033203125</v>
      </c>
      <c r="D707" s="11">
        <f t="shared" ref="D707:D770" si="33">C707*1.3944-5.033</f>
        <v>12.142647958984373</v>
      </c>
      <c r="E707">
        <v>11.1833740234375</v>
      </c>
      <c r="F707" s="11">
        <f t="shared" ref="F707:F770" si="34">E707*1.0892+2.6027</f>
        <v>14.783630986328124</v>
      </c>
      <c r="G707">
        <v>11.041436767578034</v>
      </c>
      <c r="H707" s="11">
        <f t="shared" ref="H707:H770" si="35">G707*1.098+2.4393</f>
        <v>14.562797570800681</v>
      </c>
    </row>
    <row r="708" spans="1:8">
      <c r="A708">
        <v>2064</v>
      </c>
      <c r="B708">
        <v>11</v>
      </c>
      <c r="C708" s="5">
        <v>7.1000915527343746</v>
      </c>
      <c r="D708" s="11">
        <f t="shared" si="33"/>
        <v>4.8673676611328114</v>
      </c>
      <c r="E708">
        <v>2.7031494140625001</v>
      </c>
      <c r="F708" s="11">
        <f t="shared" si="34"/>
        <v>5.5469703417968752</v>
      </c>
      <c r="G708">
        <v>2.8682800292970114</v>
      </c>
      <c r="H708" s="11">
        <f t="shared" si="35"/>
        <v>5.5886714721681185</v>
      </c>
    </row>
    <row r="709" spans="1:8">
      <c r="A709">
        <v>2064</v>
      </c>
      <c r="B709">
        <v>12</v>
      </c>
      <c r="C709" s="5">
        <v>-0.48203125000000002</v>
      </c>
      <c r="D709" s="11">
        <f t="shared" si="33"/>
        <v>-5.7051443750000006</v>
      </c>
      <c r="E709">
        <v>-4.8669799804687504</v>
      </c>
      <c r="F709" s="11">
        <f t="shared" si="34"/>
        <v>-2.6984145947265623</v>
      </c>
      <c r="G709">
        <v>-4.5506958007809999</v>
      </c>
      <c r="H709" s="11">
        <f t="shared" si="35"/>
        <v>-2.5573639892575382</v>
      </c>
    </row>
    <row r="710" spans="1:8">
      <c r="A710">
        <v>2065</v>
      </c>
      <c r="B710">
        <v>1</v>
      </c>
      <c r="C710" s="5">
        <v>6.5728759765625006E-2</v>
      </c>
      <c r="D710" s="11">
        <f t="shared" si="33"/>
        <v>-4.9413478173828125</v>
      </c>
      <c r="E710">
        <v>-4.1483825683593754</v>
      </c>
      <c r="F710" s="11">
        <f t="shared" si="34"/>
        <v>-1.9157182934570316</v>
      </c>
      <c r="G710">
        <v>-3.7267822265619657</v>
      </c>
      <c r="H710" s="11">
        <f t="shared" si="35"/>
        <v>-1.6527068847650388</v>
      </c>
    </row>
    <row r="711" spans="1:8">
      <c r="A711">
        <v>2065</v>
      </c>
      <c r="B711">
        <v>2</v>
      </c>
      <c r="C711" s="5">
        <v>8.7396484374999996</v>
      </c>
      <c r="D711" s="11">
        <f t="shared" si="33"/>
        <v>7.1535657812499993</v>
      </c>
      <c r="E711">
        <v>-1.4717773437499999</v>
      </c>
      <c r="F711" s="11">
        <f t="shared" si="34"/>
        <v>0.99964011718750023</v>
      </c>
      <c r="G711">
        <v>-1.1847595214839544</v>
      </c>
      <c r="H711" s="11">
        <f t="shared" si="35"/>
        <v>1.1384340454106179</v>
      </c>
    </row>
    <row r="712" spans="1:8">
      <c r="A712">
        <v>2065</v>
      </c>
      <c r="B712">
        <v>3</v>
      </c>
      <c r="C712" s="5">
        <v>16.334008789062501</v>
      </c>
      <c r="D712" s="11">
        <f t="shared" si="33"/>
        <v>17.743141855468753</v>
      </c>
      <c r="E712">
        <v>5.1776062011718746</v>
      </c>
      <c r="F712" s="11">
        <f t="shared" si="34"/>
        <v>8.2421486743164056</v>
      </c>
      <c r="G712">
        <v>5.2390991210940001</v>
      </c>
      <c r="H712" s="11">
        <f t="shared" si="35"/>
        <v>8.1918308349612126</v>
      </c>
    </row>
    <row r="713" spans="1:8">
      <c r="A713">
        <v>2065</v>
      </c>
      <c r="B713">
        <v>4</v>
      </c>
      <c r="C713" s="5">
        <v>20.520043945312501</v>
      </c>
      <c r="D713" s="11">
        <f t="shared" si="33"/>
        <v>23.580149277343754</v>
      </c>
      <c r="E713">
        <v>14.6643310546875</v>
      </c>
      <c r="F713" s="11">
        <f t="shared" si="34"/>
        <v>18.575089384765622</v>
      </c>
      <c r="G713">
        <v>14.525598144531045</v>
      </c>
      <c r="H713" s="11">
        <f t="shared" si="35"/>
        <v>18.388406762695091</v>
      </c>
    </row>
    <row r="714" spans="1:8">
      <c r="A714">
        <v>2065</v>
      </c>
      <c r="B714">
        <v>5</v>
      </c>
      <c r="C714" s="5">
        <v>25.903009033203126</v>
      </c>
      <c r="D714" s="11">
        <f t="shared" si="33"/>
        <v>31.086155795898442</v>
      </c>
      <c r="E714">
        <v>28.645074462890626</v>
      </c>
      <c r="F714" s="11">
        <f t="shared" si="34"/>
        <v>33.802915104980471</v>
      </c>
      <c r="G714">
        <v>28.917962646484</v>
      </c>
      <c r="H714" s="11">
        <f t="shared" si="35"/>
        <v>34.191222985839438</v>
      </c>
    </row>
    <row r="715" spans="1:8">
      <c r="A715">
        <v>2065</v>
      </c>
      <c r="B715">
        <v>6</v>
      </c>
      <c r="C715" s="5">
        <v>32.818841552734376</v>
      </c>
      <c r="D715" s="11">
        <f t="shared" si="33"/>
        <v>40.729592661132813</v>
      </c>
      <c r="E715">
        <v>32.847802734375001</v>
      </c>
      <c r="F715" s="11">
        <f t="shared" si="34"/>
        <v>38.380526738281247</v>
      </c>
      <c r="G715">
        <v>33.085443115234</v>
      </c>
      <c r="H715" s="11">
        <f t="shared" si="35"/>
        <v>38.767116540526935</v>
      </c>
    </row>
    <row r="716" spans="1:8">
      <c r="A716">
        <v>2065</v>
      </c>
      <c r="B716">
        <v>7</v>
      </c>
      <c r="C716" s="5">
        <v>30.794519042968751</v>
      </c>
      <c r="D716" s="11">
        <f t="shared" si="33"/>
        <v>37.906877353515625</v>
      </c>
      <c r="E716">
        <v>34.991632080078126</v>
      </c>
      <c r="F716" s="11">
        <f t="shared" si="34"/>
        <v>40.715585661621091</v>
      </c>
      <c r="G716">
        <v>34.807885742188034</v>
      </c>
      <c r="H716" s="11">
        <f t="shared" si="35"/>
        <v>40.658358544922464</v>
      </c>
    </row>
    <row r="717" spans="1:8">
      <c r="A717">
        <v>2065</v>
      </c>
      <c r="B717">
        <v>8</v>
      </c>
      <c r="C717" s="5">
        <v>30.663537597656251</v>
      </c>
      <c r="D717" s="11">
        <f t="shared" si="33"/>
        <v>37.724236826171875</v>
      </c>
      <c r="E717">
        <v>29.390008544921876</v>
      </c>
      <c r="F717" s="11">
        <f t="shared" si="34"/>
        <v>34.614297307128908</v>
      </c>
      <c r="G717">
        <v>29.549249267578034</v>
      </c>
      <c r="H717" s="11">
        <f t="shared" si="35"/>
        <v>34.884375695800685</v>
      </c>
    </row>
    <row r="718" spans="1:8">
      <c r="A718">
        <v>2065</v>
      </c>
      <c r="B718">
        <v>9</v>
      </c>
      <c r="C718" s="5">
        <v>22.692346191406251</v>
      </c>
      <c r="D718" s="11">
        <f t="shared" si="33"/>
        <v>26.609207529296878</v>
      </c>
      <c r="E718">
        <v>23.448693847656251</v>
      </c>
      <c r="F718" s="11">
        <f t="shared" si="34"/>
        <v>28.143017338867185</v>
      </c>
      <c r="G718">
        <v>23.583734130859</v>
      </c>
      <c r="H718" s="11">
        <f t="shared" si="35"/>
        <v>28.334240075683184</v>
      </c>
    </row>
    <row r="719" spans="1:8">
      <c r="A719">
        <v>2065</v>
      </c>
      <c r="B719">
        <v>10</v>
      </c>
      <c r="C719" s="5">
        <v>16.091821289062501</v>
      </c>
      <c r="D719" s="11">
        <f t="shared" si="33"/>
        <v>17.405435605468753</v>
      </c>
      <c r="E719">
        <v>10.78756103515625</v>
      </c>
      <c r="F719" s="11">
        <f t="shared" si="34"/>
        <v>14.352511479492186</v>
      </c>
      <c r="G719">
        <v>10.850030517578034</v>
      </c>
      <c r="H719" s="11">
        <f t="shared" si="35"/>
        <v>14.352633508300682</v>
      </c>
    </row>
    <row r="720" spans="1:8">
      <c r="A720">
        <v>2065</v>
      </c>
      <c r="B720">
        <v>11</v>
      </c>
      <c r="C720" s="5">
        <v>5.8348937988281246</v>
      </c>
      <c r="D720" s="11">
        <f t="shared" si="33"/>
        <v>3.1031759130859369</v>
      </c>
      <c r="E720">
        <v>1.5645996093750001</v>
      </c>
      <c r="F720" s="11">
        <f t="shared" si="34"/>
        <v>4.3068618945312505</v>
      </c>
      <c r="G720">
        <v>1.9177490234380343</v>
      </c>
      <c r="H720" s="11">
        <f t="shared" si="35"/>
        <v>4.5449884277349621</v>
      </c>
    </row>
    <row r="721" spans="1:8">
      <c r="A721">
        <v>2065</v>
      </c>
      <c r="B721">
        <v>12</v>
      </c>
      <c r="C721" s="5">
        <v>3.9360595703125001</v>
      </c>
      <c r="D721" s="11">
        <f t="shared" si="33"/>
        <v>0.4554414648437497</v>
      </c>
      <c r="E721">
        <v>-4.4673828125000004</v>
      </c>
      <c r="F721" s="11">
        <f t="shared" si="34"/>
        <v>-2.2631733593750005</v>
      </c>
      <c r="G721">
        <v>-4.7061218261719659</v>
      </c>
      <c r="H721" s="11">
        <f t="shared" si="35"/>
        <v>-2.7280217651368193</v>
      </c>
    </row>
    <row r="722" spans="1:8">
      <c r="A722">
        <v>2066</v>
      </c>
      <c r="B722">
        <v>1</v>
      </c>
      <c r="C722" s="5">
        <v>0.43139038085937498</v>
      </c>
      <c r="D722" s="11">
        <f t="shared" si="33"/>
        <v>-4.4314692529296877</v>
      </c>
      <c r="E722">
        <v>-11.445654296875</v>
      </c>
      <c r="F722" s="11">
        <f t="shared" si="34"/>
        <v>-9.8639066601562497</v>
      </c>
      <c r="G722">
        <v>-11.674261474608954</v>
      </c>
      <c r="H722" s="11">
        <f t="shared" si="35"/>
        <v>-10.379039099120634</v>
      </c>
    </row>
    <row r="723" spans="1:8">
      <c r="A723">
        <v>2066</v>
      </c>
      <c r="B723">
        <v>2</v>
      </c>
      <c r="C723" s="5">
        <v>8.7036682128906246</v>
      </c>
      <c r="D723" s="11">
        <f t="shared" si="33"/>
        <v>7.1033949560546867</v>
      </c>
      <c r="E723">
        <v>-3.5574096679687499</v>
      </c>
      <c r="F723" s="11">
        <f t="shared" si="34"/>
        <v>-1.2720306103515622</v>
      </c>
      <c r="G723">
        <v>-3.5445312499999773</v>
      </c>
      <c r="H723" s="11">
        <f t="shared" si="35"/>
        <v>-1.4525953124999758</v>
      </c>
    </row>
    <row r="724" spans="1:8">
      <c r="A724">
        <v>2066</v>
      </c>
      <c r="B724">
        <v>3</v>
      </c>
      <c r="C724" s="5">
        <v>13.353814697265625</v>
      </c>
      <c r="D724" s="11">
        <f t="shared" si="33"/>
        <v>13.587559213867188</v>
      </c>
      <c r="E724">
        <v>2.9712463378906251</v>
      </c>
      <c r="F724" s="11">
        <f t="shared" si="34"/>
        <v>5.8389815112304682</v>
      </c>
      <c r="G724">
        <v>3.0390258789060454</v>
      </c>
      <c r="H724" s="11">
        <f t="shared" si="35"/>
        <v>5.7761504150388383</v>
      </c>
    </row>
    <row r="725" spans="1:8">
      <c r="A725">
        <v>2066</v>
      </c>
      <c r="B725">
        <v>4</v>
      </c>
      <c r="C725" s="5">
        <v>21.458612060546876</v>
      </c>
      <c r="D725" s="11">
        <f t="shared" si="33"/>
        <v>24.888888657226566</v>
      </c>
      <c r="E725">
        <v>13.912652587890625</v>
      </c>
      <c r="F725" s="11">
        <f t="shared" si="34"/>
        <v>17.756361198730467</v>
      </c>
      <c r="G725">
        <v>14.046807861328034</v>
      </c>
      <c r="H725" s="11">
        <f t="shared" si="35"/>
        <v>17.862695031738184</v>
      </c>
    </row>
    <row r="726" spans="1:8">
      <c r="A726">
        <v>2066</v>
      </c>
      <c r="B726">
        <v>5</v>
      </c>
      <c r="C726" s="5">
        <v>27.162347412109376</v>
      </c>
      <c r="D726" s="11">
        <f t="shared" si="33"/>
        <v>32.842177231445312</v>
      </c>
      <c r="E726">
        <v>26.019464111328126</v>
      </c>
      <c r="F726" s="11">
        <f t="shared" si="34"/>
        <v>30.943100310058593</v>
      </c>
      <c r="G726">
        <v>26.102288818359</v>
      </c>
      <c r="H726" s="11">
        <f t="shared" si="35"/>
        <v>31.099613122558182</v>
      </c>
    </row>
    <row r="727" spans="1:8">
      <c r="A727">
        <v>2066</v>
      </c>
      <c r="B727">
        <v>6</v>
      </c>
      <c r="C727" s="5">
        <v>31.110192871093751</v>
      </c>
      <c r="D727" s="11">
        <f t="shared" si="33"/>
        <v>38.347052939453128</v>
      </c>
      <c r="E727">
        <v>32.722650146484376</v>
      </c>
      <c r="F727" s="11">
        <f t="shared" si="34"/>
        <v>38.244210539550778</v>
      </c>
      <c r="G727">
        <v>33.183648681641046</v>
      </c>
      <c r="H727" s="11">
        <f t="shared" si="35"/>
        <v>38.874946252441873</v>
      </c>
    </row>
    <row r="728" spans="1:8">
      <c r="A728">
        <v>2066</v>
      </c>
      <c r="B728">
        <v>7</v>
      </c>
      <c r="C728" s="5">
        <v>32.150354003906251</v>
      </c>
      <c r="D728" s="11">
        <f t="shared" si="33"/>
        <v>39.797453623046877</v>
      </c>
      <c r="E728">
        <v>34.951104736328126</v>
      </c>
      <c r="F728" s="11">
        <f t="shared" si="34"/>
        <v>40.671443278808589</v>
      </c>
      <c r="G728">
        <v>34.897302246094</v>
      </c>
      <c r="H728" s="11">
        <f t="shared" si="35"/>
        <v>40.756537866211218</v>
      </c>
    </row>
    <row r="729" spans="1:8">
      <c r="A729">
        <v>2066</v>
      </c>
      <c r="B729">
        <v>8</v>
      </c>
      <c r="C729" s="5">
        <v>31.642755126953126</v>
      </c>
      <c r="D729" s="11">
        <f t="shared" si="33"/>
        <v>39.089657749023438</v>
      </c>
      <c r="E729">
        <v>31.584344482421876</v>
      </c>
      <c r="F729" s="11">
        <f t="shared" si="34"/>
        <v>37.004368010253906</v>
      </c>
      <c r="G729">
        <v>31.360314941406045</v>
      </c>
      <c r="H729" s="11">
        <f t="shared" si="35"/>
        <v>36.87292580566384</v>
      </c>
    </row>
    <row r="730" spans="1:8">
      <c r="A730">
        <v>2066</v>
      </c>
      <c r="B730">
        <v>9</v>
      </c>
      <c r="C730" s="5">
        <v>22.713647460937501</v>
      </c>
      <c r="D730" s="11">
        <f t="shared" si="33"/>
        <v>26.638910019531252</v>
      </c>
      <c r="E730">
        <v>22.911126708984376</v>
      </c>
      <c r="F730" s="11">
        <f t="shared" si="34"/>
        <v>27.557499211425782</v>
      </c>
      <c r="G730">
        <v>22.829919433594</v>
      </c>
      <c r="H730" s="11">
        <f t="shared" si="35"/>
        <v>27.506551538086214</v>
      </c>
    </row>
    <row r="731" spans="1:8">
      <c r="A731">
        <v>2066</v>
      </c>
      <c r="B731">
        <v>10</v>
      </c>
      <c r="C731" s="5">
        <v>15.6662841796875</v>
      </c>
      <c r="D731" s="11">
        <f t="shared" si="33"/>
        <v>16.812066660156251</v>
      </c>
      <c r="E731">
        <v>11.4656005859375</v>
      </c>
      <c r="F731" s="11">
        <f t="shared" si="34"/>
        <v>15.091032158203124</v>
      </c>
      <c r="G731">
        <v>11.472100830078034</v>
      </c>
      <c r="H731" s="11">
        <f t="shared" si="35"/>
        <v>15.035666711425682</v>
      </c>
    </row>
    <row r="732" spans="1:8">
      <c r="A732">
        <v>2066</v>
      </c>
      <c r="B732">
        <v>11</v>
      </c>
      <c r="C732" s="5">
        <v>6.9674316406249996</v>
      </c>
      <c r="D732" s="11">
        <f t="shared" si="33"/>
        <v>4.6823866796874993</v>
      </c>
      <c r="E732">
        <v>4.3116088867187496</v>
      </c>
      <c r="F732" s="11">
        <f t="shared" si="34"/>
        <v>7.2989043994140612</v>
      </c>
      <c r="G732">
        <v>4.2835021972660456</v>
      </c>
      <c r="H732" s="11">
        <f t="shared" si="35"/>
        <v>7.1425854125981179</v>
      </c>
    </row>
    <row r="733" spans="1:8">
      <c r="A733">
        <v>2066</v>
      </c>
      <c r="B733">
        <v>12</v>
      </c>
      <c r="C733" s="5">
        <v>2.7238708496093751</v>
      </c>
      <c r="D733" s="11">
        <f t="shared" si="33"/>
        <v>-1.2348344873046875</v>
      </c>
      <c r="E733">
        <v>-3.1762756347656249</v>
      </c>
      <c r="F733" s="11">
        <f t="shared" si="34"/>
        <v>-0.85689942138671826</v>
      </c>
      <c r="G733">
        <v>-2.8680786132809999</v>
      </c>
      <c r="H733" s="11">
        <f t="shared" si="35"/>
        <v>-0.70985031738253834</v>
      </c>
    </row>
    <row r="734" spans="1:8">
      <c r="A734">
        <v>2067</v>
      </c>
      <c r="B734">
        <v>1</v>
      </c>
      <c r="C734" s="5">
        <v>2.7124877929687501</v>
      </c>
      <c r="D734" s="11">
        <f t="shared" si="33"/>
        <v>-1.250707021484375</v>
      </c>
      <c r="E734">
        <v>-5.8888610839843754</v>
      </c>
      <c r="F734" s="11">
        <f t="shared" si="34"/>
        <v>-3.8114474926757809</v>
      </c>
      <c r="G734">
        <v>-5.3623413085939546</v>
      </c>
      <c r="H734" s="11">
        <f t="shared" si="35"/>
        <v>-3.4485507568361631</v>
      </c>
    </row>
    <row r="735" spans="1:8">
      <c r="A735">
        <v>2067</v>
      </c>
      <c r="B735">
        <v>2</v>
      </c>
      <c r="C735" s="5">
        <v>5.4370361328124996</v>
      </c>
      <c r="D735" s="11">
        <f t="shared" si="33"/>
        <v>2.5484031835937495</v>
      </c>
      <c r="E735">
        <v>1.6244140625000001</v>
      </c>
      <c r="F735" s="11">
        <f t="shared" si="34"/>
        <v>4.3720117968750003</v>
      </c>
      <c r="G735">
        <v>1.6656738281250227</v>
      </c>
      <c r="H735" s="11">
        <f t="shared" si="35"/>
        <v>4.2682098632812746</v>
      </c>
    </row>
    <row r="736" spans="1:8">
      <c r="A736">
        <v>2067</v>
      </c>
      <c r="B736">
        <v>3</v>
      </c>
      <c r="C736" s="5">
        <v>12.127557373046875</v>
      </c>
      <c r="D736" s="11">
        <f t="shared" si="33"/>
        <v>11.877666000976561</v>
      </c>
      <c r="E736">
        <v>9.4419494628906246</v>
      </c>
      <c r="F736" s="11">
        <f t="shared" si="34"/>
        <v>12.886871354980467</v>
      </c>
      <c r="G736">
        <v>9.5187011718750227</v>
      </c>
      <c r="H736" s="11">
        <f t="shared" si="35"/>
        <v>12.890833886718776</v>
      </c>
    </row>
    <row r="737" spans="1:8">
      <c r="A737">
        <v>2067</v>
      </c>
      <c r="B737">
        <v>4</v>
      </c>
      <c r="C737" s="5">
        <v>21.731713867187501</v>
      </c>
      <c r="D737" s="11">
        <f t="shared" si="33"/>
        <v>25.269701816406254</v>
      </c>
      <c r="E737">
        <v>21.682580566406251</v>
      </c>
      <c r="F737" s="11">
        <f t="shared" si="34"/>
        <v>26.219366752929687</v>
      </c>
      <c r="G737">
        <v>21.700860595703034</v>
      </c>
      <c r="H737" s="11">
        <f t="shared" si="35"/>
        <v>26.266844934081934</v>
      </c>
    </row>
    <row r="738" spans="1:8">
      <c r="A738">
        <v>2067</v>
      </c>
      <c r="B738">
        <v>5</v>
      </c>
      <c r="C738" s="5">
        <v>25.204797363281251</v>
      </c>
      <c r="D738" s="11">
        <f t="shared" si="33"/>
        <v>30.112569443359376</v>
      </c>
      <c r="E738">
        <v>22.955834960937501</v>
      </c>
      <c r="F738" s="11">
        <f t="shared" si="34"/>
        <v>27.606195439453124</v>
      </c>
      <c r="G738">
        <v>23.295312500000023</v>
      </c>
      <c r="H738" s="11">
        <f t="shared" si="35"/>
        <v>28.017553125000028</v>
      </c>
    </row>
    <row r="739" spans="1:8">
      <c r="A739">
        <v>2067</v>
      </c>
      <c r="B739">
        <v>6</v>
      </c>
      <c r="C739" s="5">
        <v>29.852593994140626</v>
      </c>
      <c r="D739" s="11">
        <f t="shared" si="33"/>
        <v>36.593457065429689</v>
      </c>
      <c r="E739">
        <v>29.655664062500001</v>
      </c>
      <c r="F739" s="11">
        <f t="shared" si="34"/>
        <v>34.903649296874995</v>
      </c>
      <c r="G739">
        <v>29.872277832031045</v>
      </c>
      <c r="H739" s="11">
        <f t="shared" si="35"/>
        <v>35.239061059570091</v>
      </c>
    </row>
    <row r="740" spans="1:8">
      <c r="A740">
        <v>2067</v>
      </c>
      <c r="B740">
        <v>7</v>
      </c>
      <c r="C740" s="5">
        <v>32.645440673828126</v>
      </c>
      <c r="D740" s="11">
        <f t="shared" si="33"/>
        <v>40.487802475585944</v>
      </c>
      <c r="E740">
        <v>34.521051025390626</v>
      </c>
      <c r="F740" s="11">
        <f t="shared" si="34"/>
        <v>40.203028776855469</v>
      </c>
      <c r="G740">
        <v>34.552575683594</v>
      </c>
      <c r="H740" s="11">
        <f t="shared" si="35"/>
        <v>40.378028100586221</v>
      </c>
    </row>
    <row r="741" spans="1:8">
      <c r="A741">
        <v>2067</v>
      </c>
      <c r="B741">
        <v>8</v>
      </c>
      <c r="C741" s="5">
        <v>30.599816894531251</v>
      </c>
      <c r="D741" s="11">
        <f t="shared" si="33"/>
        <v>37.635384677734379</v>
      </c>
      <c r="E741">
        <v>31.224786376953126</v>
      </c>
      <c r="F741" s="11">
        <f t="shared" si="34"/>
        <v>36.612737321777345</v>
      </c>
      <c r="G741">
        <v>31.049157714844</v>
      </c>
      <c r="H741" s="11">
        <f t="shared" si="35"/>
        <v>36.531275170898716</v>
      </c>
    </row>
    <row r="742" spans="1:8">
      <c r="A742">
        <v>2067</v>
      </c>
      <c r="B742">
        <v>9</v>
      </c>
      <c r="C742" s="5">
        <v>24.831567382812501</v>
      </c>
      <c r="D742" s="11">
        <f t="shared" si="33"/>
        <v>29.592137558593755</v>
      </c>
      <c r="E742">
        <v>22.650781250000001</v>
      </c>
      <c r="F742" s="11">
        <f t="shared" si="34"/>
        <v>27.273930937499998</v>
      </c>
      <c r="G742">
        <v>22.627557373047011</v>
      </c>
      <c r="H742" s="11">
        <f t="shared" si="35"/>
        <v>27.284357995605621</v>
      </c>
    </row>
    <row r="743" spans="1:8">
      <c r="A743">
        <v>2067</v>
      </c>
      <c r="B743">
        <v>10</v>
      </c>
      <c r="C743" s="5">
        <v>15.8659912109375</v>
      </c>
      <c r="D743" s="11">
        <f t="shared" si="33"/>
        <v>17.090538144531248</v>
      </c>
      <c r="E743">
        <v>11.0171142578125</v>
      </c>
      <c r="F743" s="11">
        <f t="shared" si="34"/>
        <v>14.602540849609374</v>
      </c>
      <c r="G743">
        <v>11.107751464844</v>
      </c>
      <c r="H743" s="11">
        <f t="shared" si="35"/>
        <v>14.635611108398713</v>
      </c>
    </row>
    <row r="744" spans="1:8">
      <c r="A744">
        <v>2067</v>
      </c>
      <c r="B744">
        <v>11</v>
      </c>
      <c r="C744" s="5">
        <v>6.2286010742187496</v>
      </c>
      <c r="D744" s="11">
        <f t="shared" si="33"/>
        <v>3.6521613378906244</v>
      </c>
      <c r="E744">
        <v>-2.8666137695312499</v>
      </c>
      <c r="F744" s="11">
        <f t="shared" si="34"/>
        <v>-0.51961571777343707</v>
      </c>
      <c r="G744">
        <v>-2.2061218261719659</v>
      </c>
      <c r="H744" s="11">
        <f t="shared" si="35"/>
        <v>1.6978234863180841E-2</v>
      </c>
    </row>
    <row r="745" spans="1:8">
      <c r="A745">
        <v>2067</v>
      </c>
      <c r="B745">
        <v>12</v>
      </c>
      <c r="C745" s="5">
        <v>-0.72974243164062502</v>
      </c>
      <c r="D745" s="11">
        <f t="shared" si="33"/>
        <v>-6.0505528466796878</v>
      </c>
      <c r="E745">
        <v>-2.4961608886718749</v>
      </c>
      <c r="F745" s="11">
        <f t="shared" si="34"/>
        <v>-0.11611843994140614</v>
      </c>
      <c r="G745">
        <v>-2.3579467773439546</v>
      </c>
      <c r="H745" s="11">
        <f t="shared" si="35"/>
        <v>-0.14972556152366279</v>
      </c>
    </row>
    <row r="746" spans="1:8">
      <c r="A746">
        <v>2068</v>
      </c>
      <c r="B746">
        <v>1</v>
      </c>
      <c r="C746" s="5">
        <v>-0.48038330078125002</v>
      </c>
      <c r="D746" s="11">
        <f t="shared" si="33"/>
        <v>-5.702846474609375</v>
      </c>
      <c r="E746">
        <v>-9.0207580566406254</v>
      </c>
      <c r="F746" s="11">
        <f t="shared" si="34"/>
        <v>-7.2227096752929683</v>
      </c>
      <c r="G746">
        <v>-8.7391418457029886</v>
      </c>
      <c r="H746" s="11">
        <f t="shared" si="35"/>
        <v>-7.1562777465818836</v>
      </c>
    </row>
    <row r="747" spans="1:8">
      <c r="A747">
        <v>2068</v>
      </c>
      <c r="B747">
        <v>2</v>
      </c>
      <c r="C747" s="5">
        <v>3.6708007812500001</v>
      </c>
      <c r="D747" s="11">
        <f t="shared" si="33"/>
        <v>8.5564609374999989E-2</v>
      </c>
      <c r="E747">
        <v>-1.0273498535156249</v>
      </c>
      <c r="F747" s="11">
        <f t="shared" si="34"/>
        <v>1.4837105395507815</v>
      </c>
      <c r="G747">
        <v>-0.80753173828099989</v>
      </c>
      <c r="H747" s="11">
        <f t="shared" si="35"/>
        <v>1.5526301513674619</v>
      </c>
    </row>
    <row r="748" spans="1:8">
      <c r="A748">
        <v>2068</v>
      </c>
      <c r="B748">
        <v>3</v>
      </c>
      <c r="C748" s="5">
        <v>13.740380859375</v>
      </c>
      <c r="D748" s="11">
        <f t="shared" si="33"/>
        <v>14.1265870703125</v>
      </c>
      <c r="E748">
        <v>10.831903076171875</v>
      </c>
      <c r="F748" s="11">
        <f t="shared" si="34"/>
        <v>14.400808830566406</v>
      </c>
      <c r="G748">
        <v>10.728265380859</v>
      </c>
      <c r="H748" s="11">
        <f t="shared" si="35"/>
        <v>14.218935388183182</v>
      </c>
    </row>
    <row r="749" spans="1:8">
      <c r="A749">
        <v>2068</v>
      </c>
      <c r="B749">
        <v>4</v>
      </c>
      <c r="C749" s="5">
        <v>18.805047607421876</v>
      </c>
      <c r="D749" s="11">
        <f t="shared" si="33"/>
        <v>21.188758383789065</v>
      </c>
      <c r="E749">
        <v>17.850701904296876</v>
      </c>
      <c r="F749" s="11">
        <f t="shared" si="34"/>
        <v>22.045684514160154</v>
      </c>
      <c r="G749">
        <v>17.872430419922011</v>
      </c>
      <c r="H749" s="11">
        <f t="shared" si="35"/>
        <v>22.063228601074371</v>
      </c>
    </row>
    <row r="750" spans="1:8">
      <c r="A750">
        <v>2068</v>
      </c>
      <c r="B750">
        <v>5</v>
      </c>
      <c r="C750" s="5">
        <v>23.903344726562501</v>
      </c>
      <c r="D750" s="11">
        <f t="shared" si="33"/>
        <v>28.297823886718753</v>
      </c>
      <c r="E750">
        <v>25.418176269531251</v>
      </c>
      <c r="F750" s="11">
        <f t="shared" si="34"/>
        <v>30.288177592773437</v>
      </c>
      <c r="G750">
        <v>25.727868652344</v>
      </c>
      <c r="H750" s="11">
        <f t="shared" si="35"/>
        <v>30.688499780273713</v>
      </c>
    </row>
    <row r="751" spans="1:8">
      <c r="A751">
        <v>2068</v>
      </c>
      <c r="B751">
        <v>6</v>
      </c>
      <c r="C751" s="5">
        <v>30.375024414062501</v>
      </c>
      <c r="D751" s="11">
        <f t="shared" si="33"/>
        <v>37.321934042968756</v>
      </c>
      <c r="E751">
        <v>30.642633056640626</v>
      </c>
      <c r="F751" s="11">
        <f t="shared" si="34"/>
        <v>35.978655925292969</v>
      </c>
      <c r="G751">
        <v>30.475946044922011</v>
      </c>
      <c r="H751" s="11">
        <f t="shared" si="35"/>
        <v>35.901888757324372</v>
      </c>
    </row>
    <row r="752" spans="1:8">
      <c r="A752">
        <v>2068</v>
      </c>
      <c r="B752">
        <v>7</v>
      </c>
      <c r="C752" s="5">
        <v>34.099481201171876</v>
      </c>
      <c r="D752" s="11">
        <f t="shared" si="33"/>
        <v>42.515316586914068</v>
      </c>
      <c r="E752">
        <v>33.924707031250001</v>
      </c>
      <c r="F752" s="11">
        <f t="shared" si="34"/>
        <v>39.553490898437495</v>
      </c>
      <c r="G752">
        <v>34.148187255859</v>
      </c>
      <c r="H752" s="11">
        <f t="shared" si="35"/>
        <v>39.934009606933188</v>
      </c>
    </row>
    <row r="753" spans="1:8">
      <c r="A753">
        <v>2068</v>
      </c>
      <c r="B753">
        <v>8</v>
      </c>
      <c r="C753" s="5">
        <v>31.172662353515626</v>
      </c>
      <c r="D753" s="11">
        <f t="shared" si="33"/>
        <v>38.434160385742189</v>
      </c>
      <c r="E753">
        <v>29.985772705078126</v>
      </c>
      <c r="F753" s="11">
        <f t="shared" si="34"/>
        <v>35.263203630371095</v>
      </c>
      <c r="G753">
        <v>30.132623291016046</v>
      </c>
      <c r="H753" s="11">
        <f t="shared" si="35"/>
        <v>35.524920373535622</v>
      </c>
    </row>
    <row r="754" spans="1:8">
      <c r="A754">
        <v>2068</v>
      </c>
      <c r="B754">
        <v>9</v>
      </c>
      <c r="C754" s="5">
        <v>25.131036376953126</v>
      </c>
      <c r="D754" s="11">
        <f t="shared" si="33"/>
        <v>30.009717124023439</v>
      </c>
      <c r="E754">
        <v>20.664910888671876</v>
      </c>
      <c r="F754" s="11">
        <f t="shared" si="34"/>
        <v>25.110920939941405</v>
      </c>
      <c r="G754">
        <v>20.614282226563034</v>
      </c>
      <c r="H754" s="11">
        <f t="shared" si="35"/>
        <v>25.073781884766213</v>
      </c>
    </row>
    <row r="755" spans="1:8">
      <c r="A755">
        <v>2068</v>
      </c>
      <c r="B755">
        <v>10</v>
      </c>
      <c r="C755" s="5">
        <v>14.3852783203125</v>
      </c>
      <c r="D755" s="11">
        <f t="shared" si="33"/>
        <v>15.02583208984375</v>
      </c>
      <c r="E755">
        <v>12.337091064453125</v>
      </c>
      <c r="F755" s="11">
        <f t="shared" si="34"/>
        <v>16.040259587402343</v>
      </c>
      <c r="G755">
        <v>12.493005371094</v>
      </c>
      <c r="H755" s="11">
        <f t="shared" si="35"/>
        <v>16.156619897461212</v>
      </c>
    </row>
    <row r="756" spans="1:8">
      <c r="A756">
        <v>2068</v>
      </c>
      <c r="B756">
        <v>11</v>
      </c>
      <c r="C756" s="5">
        <v>8.3034606933593746</v>
      </c>
      <c r="D756" s="11">
        <f t="shared" si="33"/>
        <v>6.545345590820312</v>
      </c>
      <c r="E756">
        <v>0.22716674804687501</v>
      </c>
      <c r="F756" s="11">
        <f t="shared" si="34"/>
        <v>2.8501300219726562</v>
      </c>
      <c r="G756">
        <v>0.59722290039104564</v>
      </c>
      <c r="H756" s="11">
        <f t="shared" si="35"/>
        <v>3.095050744629368</v>
      </c>
    </row>
    <row r="757" spans="1:8">
      <c r="A757">
        <v>2068</v>
      </c>
      <c r="B757">
        <v>12</v>
      </c>
      <c r="C757" s="5">
        <v>3.6103149414062501</v>
      </c>
      <c r="D757" s="11">
        <f t="shared" si="33"/>
        <v>1.2231542968752507E-3</v>
      </c>
      <c r="E757">
        <v>-4.9326232910156254</v>
      </c>
      <c r="F757" s="11">
        <f t="shared" si="34"/>
        <v>-2.769913288574219</v>
      </c>
      <c r="G757">
        <v>-4.6811279296869657</v>
      </c>
      <c r="H757" s="11">
        <f t="shared" si="35"/>
        <v>-2.7005784667962893</v>
      </c>
    </row>
    <row r="758" spans="1:8">
      <c r="A758">
        <v>2069</v>
      </c>
      <c r="B758">
        <v>1</v>
      </c>
      <c r="C758" s="5">
        <v>2.4499755859375001</v>
      </c>
      <c r="D758" s="11">
        <f t="shared" si="33"/>
        <v>-1.6167540429687501</v>
      </c>
      <c r="E758">
        <v>-4.4053405761718754</v>
      </c>
      <c r="F758" s="11">
        <f t="shared" si="34"/>
        <v>-2.1955969555664061</v>
      </c>
      <c r="G758">
        <v>-3.7671569824219659</v>
      </c>
      <c r="H758" s="11">
        <f t="shared" si="35"/>
        <v>-1.6970383666993194</v>
      </c>
    </row>
    <row r="759" spans="1:8">
      <c r="A759">
        <v>2069</v>
      </c>
      <c r="B759">
        <v>2</v>
      </c>
      <c r="C759" s="5">
        <v>5.4450012207031246</v>
      </c>
      <c r="D759" s="11">
        <f t="shared" si="33"/>
        <v>2.5595097021484374</v>
      </c>
      <c r="E759">
        <v>-4.1671813964843754</v>
      </c>
      <c r="F759" s="11">
        <f t="shared" si="34"/>
        <v>-1.9361939770507814</v>
      </c>
      <c r="G759">
        <v>-4.6386779785160002</v>
      </c>
      <c r="H759" s="11">
        <f t="shared" si="35"/>
        <v>-2.6539684204105689</v>
      </c>
    </row>
    <row r="760" spans="1:8">
      <c r="A760">
        <v>2069</v>
      </c>
      <c r="B760">
        <v>3</v>
      </c>
      <c r="C760" s="5">
        <v>10.55184326171875</v>
      </c>
      <c r="D760" s="11">
        <f t="shared" si="33"/>
        <v>9.6804902441406249</v>
      </c>
      <c r="E760">
        <v>4.4270568847656246</v>
      </c>
      <c r="F760" s="11">
        <f t="shared" si="34"/>
        <v>7.4246503588867174</v>
      </c>
      <c r="G760">
        <v>4.5935913085940001</v>
      </c>
      <c r="H760" s="11">
        <f t="shared" si="35"/>
        <v>7.4830632568362123</v>
      </c>
    </row>
    <row r="761" spans="1:8">
      <c r="A761">
        <v>2069</v>
      </c>
      <c r="B761">
        <v>4</v>
      </c>
      <c r="C761" s="5">
        <v>17.560205078125001</v>
      </c>
      <c r="D761" s="11">
        <f t="shared" si="33"/>
        <v>19.452949960937502</v>
      </c>
      <c r="E761">
        <v>14.72933349609375</v>
      </c>
      <c r="F761" s="11">
        <f t="shared" si="34"/>
        <v>18.645890043945311</v>
      </c>
      <c r="G761">
        <v>14.693841552734</v>
      </c>
      <c r="H761" s="11">
        <f t="shared" si="35"/>
        <v>18.573138024901933</v>
      </c>
    </row>
    <row r="762" spans="1:8">
      <c r="A762">
        <v>2069</v>
      </c>
      <c r="B762">
        <v>5</v>
      </c>
      <c r="C762" s="5">
        <v>25.075097656250001</v>
      </c>
      <c r="D762" s="11">
        <f t="shared" si="33"/>
        <v>29.931716171875003</v>
      </c>
      <c r="E762">
        <v>26.643395996093751</v>
      </c>
      <c r="F762" s="11">
        <f t="shared" si="34"/>
        <v>31.622686918945313</v>
      </c>
      <c r="G762">
        <v>26.633325195313034</v>
      </c>
      <c r="H762" s="11">
        <f t="shared" si="35"/>
        <v>31.682691064453714</v>
      </c>
    </row>
    <row r="763" spans="1:8">
      <c r="A763">
        <v>2069</v>
      </c>
      <c r="B763">
        <v>6</v>
      </c>
      <c r="C763" s="5">
        <v>29.142755126953126</v>
      </c>
      <c r="D763" s="11">
        <f t="shared" si="33"/>
        <v>35.603657749023441</v>
      </c>
      <c r="E763">
        <v>32.588586425781251</v>
      </c>
      <c r="F763" s="11">
        <f t="shared" si="34"/>
        <v>38.098188334960938</v>
      </c>
      <c r="G763">
        <v>32.389764404297011</v>
      </c>
      <c r="H763" s="11">
        <f t="shared" si="35"/>
        <v>38.003261315918124</v>
      </c>
    </row>
    <row r="764" spans="1:8">
      <c r="A764">
        <v>2069</v>
      </c>
      <c r="B764">
        <v>7</v>
      </c>
      <c r="C764" s="5">
        <v>33.285821533203126</v>
      </c>
      <c r="D764" s="11">
        <f t="shared" si="33"/>
        <v>41.380749545898439</v>
      </c>
      <c r="E764">
        <v>34.560205078125001</v>
      </c>
      <c r="F764" s="11">
        <f t="shared" si="34"/>
        <v>40.245675371093746</v>
      </c>
      <c r="G764">
        <v>34.529779052734</v>
      </c>
      <c r="H764" s="11">
        <f t="shared" si="35"/>
        <v>40.352997399901938</v>
      </c>
    </row>
    <row r="765" spans="1:8">
      <c r="A765">
        <v>2069</v>
      </c>
      <c r="B765">
        <v>8</v>
      </c>
      <c r="C765" s="5">
        <v>30.484613037109376</v>
      </c>
      <c r="D765" s="11">
        <f t="shared" si="33"/>
        <v>37.474744418945313</v>
      </c>
      <c r="E765">
        <v>30.253594970703126</v>
      </c>
      <c r="F765" s="11">
        <f t="shared" si="34"/>
        <v>35.554915642089846</v>
      </c>
      <c r="G765">
        <v>30.093011474609</v>
      </c>
      <c r="H765" s="11">
        <f t="shared" si="35"/>
        <v>35.481426599120688</v>
      </c>
    </row>
    <row r="766" spans="1:8">
      <c r="A766">
        <v>2069</v>
      </c>
      <c r="B766">
        <v>9</v>
      </c>
      <c r="C766" s="5">
        <v>24.226556396484376</v>
      </c>
      <c r="D766" s="11">
        <f t="shared" si="33"/>
        <v>28.748510239257818</v>
      </c>
      <c r="E766">
        <v>22.414117431640626</v>
      </c>
      <c r="F766" s="11">
        <f t="shared" si="34"/>
        <v>27.016156706542969</v>
      </c>
      <c r="G766">
        <v>22.508416748047011</v>
      </c>
      <c r="H766" s="11">
        <f t="shared" si="35"/>
        <v>27.153541589355619</v>
      </c>
    </row>
    <row r="767" spans="1:8">
      <c r="A767">
        <v>2069</v>
      </c>
      <c r="B767">
        <v>10</v>
      </c>
      <c r="C767" s="5">
        <v>14.885247802734375</v>
      </c>
      <c r="D767" s="11">
        <f t="shared" si="33"/>
        <v>15.722989536132811</v>
      </c>
      <c r="E767">
        <v>12.427972412109375</v>
      </c>
      <c r="F767" s="11">
        <f t="shared" si="34"/>
        <v>16.139247551269531</v>
      </c>
      <c r="G767">
        <v>12.567651367188034</v>
      </c>
      <c r="H767" s="11">
        <f t="shared" si="35"/>
        <v>16.238581201172462</v>
      </c>
    </row>
    <row r="768" spans="1:8">
      <c r="A768">
        <v>2069</v>
      </c>
      <c r="B768">
        <v>11</v>
      </c>
      <c r="C768" s="5">
        <v>7.3722778320312496</v>
      </c>
      <c r="D768" s="11">
        <f t="shared" si="33"/>
        <v>5.2469042089843745</v>
      </c>
      <c r="E768">
        <v>3.9833618164062501</v>
      </c>
      <c r="F768" s="11">
        <f t="shared" si="34"/>
        <v>6.9413776904296878</v>
      </c>
      <c r="G768">
        <v>4.1791931152339998</v>
      </c>
      <c r="H768" s="11">
        <f t="shared" si="35"/>
        <v>7.0280540405269321</v>
      </c>
    </row>
    <row r="769" spans="1:8">
      <c r="A769">
        <v>2069</v>
      </c>
      <c r="B769">
        <v>12</v>
      </c>
      <c r="C769" s="5">
        <v>2.4891296386718751</v>
      </c>
      <c r="D769" s="11">
        <f t="shared" si="33"/>
        <v>-1.5621576318359374</v>
      </c>
      <c r="E769">
        <v>-6.0021728515625004</v>
      </c>
      <c r="F769" s="11">
        <f t="shared" si="34"/>
        <v>-3.9348666699218753</v>
      </c>
      <c r="G769">
        <v>-5.7625793457029886</v>
      </c>
      <c r="H769" s="11">
        <f t="shared" si="35"/>
        <v>-3.8880121215818826</v>
      </c>
    </row>
    <row r="770" spans="1:8">
      <c r="A770">
        <v>2070</v>
      </c>
      <c r="B770">
        <v>1</v>
      </c>
      <c r="C770" s="5">
        <v>1.7841125488281251</v>
      </c>
      <c r="D770" s="11">
        <f t="shared" si="33"/>
        <v>-2.5452334619140626</v>
      </c>
      <c r="E770">
        <v>-6.0496276855468754</v>
      </c>
      <c r="F770" s="11">
        <f t="shared" si="34"/>
        <v>-3.9865544750976567</v>
      </c>
      <c r="G770">
        <v>-5.8244689941410002</v>
      </c>
      <c r="H770" s="11">
        <f t="shared" si="35"/>
        <v>-3.9559669555668191</v>
      </c>
    </row>
    <row r="771" spans="1:8">
      <c r="A771">
        <v>2070</v>
      </c>
      <c r="B771">
        <v>2</v>
      </c>
      <c r="C771" s="5">
        <v>4.8316894531249996</v>
      </c>
      <c r="D771" s="11">
        <f t="shared" ref="D771:D834" si="36">C771*1.3944-5.033</f>
        <v>1.7043077734374998</v>
      </c>
      <c r="E771">
        <v>-1.2240661621093749</v>
      </c>
      <c r="F771" s="11">
        <f t="shared" ref="F771:F834" si="37">E771*1.0892+2.6027</f>
        <v>1.2694471362304689</v>
      </c>
      <c r="G771">
        <v>-0.89874877929696595</v>
      </c>
      <c r="H771" s="11">
        <f t="shared" ref="H771:H834" si="38">G771*1.098+2.4393</f>
        <v>1.4524738403319311</v>
      </c>
    </row>
    <row r="772" spans="1:8">
      <c r="A772">
        <v>2070</v>
      </c>
      <c r="B772">
        <v>3</v>
      </c>
      <c r="C772" s="5">
        <v>12.98751220703125</v>
      </c>
      <c r="D772" s="11">
        <f t="shared" si="36"/>
        <v>13.076787021484375</v>
      </c>
      <c r="E772">
        <v>7.4235168457031246</v>
      </c>
      <c r="F772" s="11">
        <f t="shared" si="37"/>
        <v>10.688394548339843</v>
      </c>
      <c r="G772">
        <v>7.5073486328130343</v>
      </c>
      <c r="H772" s="11">
        <f t="shared" si="38"/>
        <v>10.682368798828712</v>
      </c>
    </row>
    <row r="773" spans="1:8">
      <c r="A773">
        <v>2070</v>
      </c>
      <c r="B773">
        <v>4</v>
      </c>
      <c r="C773" s="5">
        <v>18.831323242187501</v>
      </c>
      <c r="D773" s="11">
        <f t="shared" si="36"/>
        <v>21.225397128906252</v>
      </c>
      <c r="E773">
        <v>15.741876220703125</v>
      </c>
      <c r="F773" s="11">
        <f t="shared" si="37"/>
        <v>19.74875157958984</v>
      </c>
      <c r="G773">
        <v>15.887170410156045</v>
      </c>
      <c r="H773" s="11">
        <f t="shared" si="38"/>
        <v>19.883413110351338</v>
      </c>
    </row>
    <row r="774" spans="1:8">
      <c r="A774">
        <v>2070</v>
      </c>
      <c r="B774">
        <v>5</v>
      </c>
      <c r="C774" s="5">
        <v>25.597741699218751</v>
      </c>
      <c r="D774" s="11">
        <f t="shared" si="36"/>
        <v>30.660491025390627</v>
      </c>
      <c r="E774">
        <v>26.729608154296876</v>
      </c>
      <c r="F774" s="11">
        <f t="shared" si="37"/>
        <v>31.716589201660156</v>
      </c>
      <c r="G774">
        <v>26.637139892578034</v>
      </c>
      <c r="H774" s="11">
        <f t="shared" si="38"/>
        <v>31.686879602050684</v>
      </c>
    </row>
    <row r="775" spans="1:8">
      <c r="A775">
        <v>2070</v>
      </c>
      <c r="B775">
        <v>6</v>
      </c>
      <c r="C775" s="5">
        <v>29.952325439453126</v>
      </c>
      <c r="D775" s="11">
        <f t="shared" si="36"/>
        <v>36.732522592773442</v>
      </c>
      <c r="E775">
        <v>33.279168701171876</v>
      </c>
      <c r="F775" s="11">
        <f t="shared" si="37"/>
        <v>38.850370549316402</v>
      </c>
      <c r="G775">
        <v>33.799493408203034</v>
      </c>
      <c r="H775" s="11">
        <f t="shared" si="38"/>
        <v>39.551143762206934</v>
      </c>
    </row>
    <row r="776" spans="1:8">
      <c r="A776">
        <v>2070</v>
      </c>
      <c r="B776">
        <v>7</v>
      </c>
      <c r="C776" s="5">
        <v>31.821496582031251</v>
      </c>
      <c r="D776" s="11">
        <f t="shared" si="36"/>
        <v>39.338894833984376</v>
      </c>
      <c r="E776">
        <v>35.551538085937501</v>
      </c>
      <c r="F776" s="11">
        <f t="shared" si="37"/>
        <v>41.32543528320312</v>
      </c>
      <c r="G776">
        <v>35.730706787109</v>
      </c>
      <c r="H776" s="11">
        <f t="shared" si="38"/>
        <v>41.671616052245689</v>
      </c>
    </row>
    <row r="777" spans="1:8">
      <c r="A777">
        <v>2070</v>
      </c>
      <c r="B777">
        <v>8</v>
      </c>
      <c r="C777" s="5">
        <v>29.896691894531251</v>
      </c>
      <c r="D777" s="11">
        <f t="shared" si="36"/>
        <v>36.654947177734378</v>
      </c>
      <c r="E777">
        <v>31.902093505859376</v>
      </c>
      <c r="F777" s="11">
        <f t="shared" si="37"/>
        <v>37.350460246582031</v>
      </c>
      <c r="G777">
        <v>31.757684326172011</v>
      </c>
      <c r="H777" s="11">
        <f t="shared" si="38"/>
        <v>37.309237390136872</v>
      </c>
    </row>
    <row r="778" spans="1:8">
      <c r="A778">
        <v>2070</v>
      </c>
      <c r="B778">
        <v>9</v>
      </c>
      <c r="C778" s="5">
        <v>23.317681884765626</v>
      </c>
      <c r="D778" s="11">
        <f t="shared" si="36"/>
        <v>27.481175620117192</v>
      </c>
      <c r="E778">
        <v>22.685723876953126</v>
      </c>
      <c r="F778" s="11">
        <f t="shared" si="37"/>
        <v>27.311990446777344</v>
      </c>
      <c r="G778">
        <v>22.740686035156045</v>
      </c>
      <c r="H778" s="11">
        <f t="shared" si="38"/>
        <v>27.408573266601341</v>
      </c>
    </row>
    <row r="779" spans="1:8">
      <c r="A779">
        <v>2070</v>
      </c>
      <c r="B779">
        <v>10</v>
      </c>
      <c r="C779" s="5">
        <v>18.061456298828126</v>
      </c>
      <c r="D779" s="11">
        <f t="shared" si="36"/>
        <v>20.15189466308594</v>
      </c>
      <c r="E779">
        <v>13.638482666015625</v>
      </c>
      <c r="F779" s="11">
        <f t="shared" si="37"/>
        <v>17.457735319824216</v>
      </c>
      <c r="G779">
        <v>13.764733886719</v>
      </c>
      <c r="H779" s="11">
        <f t="shared" si="38"/>
        <v>17.552977807617463</v>
      </c>
    </row>
    <row r="780" spans="1:8">
      <c r="A780">
        <v>2070</v>
      </c>
      <c r="B780">
        <v>11</v>
      </c>
      <c r="C780" s="5">
        <v>10.690850830078125</v>
      </c>
      <c r="D780" s="11">
        <f t="shared" si="36"/>
        <v>9.8743223974609364</v>
      </c>
      <c r="E780">
        <v>4.9485717773437496</v>
      </c>
      <c r="F780" s="11">
        <f t="shared" si="37"/>
        <v>7.992684379882812</v>
      </c>
      <c r="G780">
        <v>5.1497436523440001</v>
      </c>
      <c r="H780" s="11">
        <f t="shared" si="38"/>
        <v>8.093718530273712</v>
      </c>
    </row>
    <row r="781" spans="1:8">
      <c r="A781">
        <v>2070</v>
      </c>
      <c r="B781">
        <v>12</v>
      </c>
      <c r="C781" s="5">
        <v>1.1270080566406251</v>
      </c>
      <c r="D781" s="11">
        <f t="shared" si="36"/>
        <v>-3.4614999658203125</v>
      </c>
      <c r="E781">
        <v>-0.79080810546875002</v>
      </c>
      <c r="F781" s="11">
        <f t="shared" si="37"/>
        <v>1.7413518115234377</v>
      </c>
      <c r="G781">
        <v>-0.71240844726600017</v>
      </c>
      <c r="H781" s="11">
        <f t="shared" si="38"/>
        <v>1.6570755249019316</v>
      </c>
    </row>
    <row r="782" spans="1:8">
      <c r="A782">
        <v>2071</v>
      </c>
      <c r="B782">
        <v>1</v>
      </c>
      <c r="C782" s="5">
        <v>-1.3508972167968749</v>
      </c>
      <c r="D782" s="11">
        <f t="shared" si="36"/>
        <v>-6.9166910791015628</v>
      </c>
      <c r="E782">
        <v>-4.4909423828125004</v>
      </c>
      <c r="F782" s="11">
        <f t="shared" si="37"/>
        <v>-2.288834443359375</v>
      </c>
      <c r="G782">
        <v>-4.3215393066410002</v>
      </c>
      <c r="H782" s="11">
        <f t="shared" si="38"/>
        <v>-2.305750158691819</v>
      </c>
    </row>
    <row r="783" spans="1:8">
      <c r="A783">
        <v>2071</v>
      </c>
      <c r="B783">
        <v>2</v>
      </c>
      <c r="C783" s="5">
        <v>8.9870849609374996</v>
      </c>
      <c r="D783" s="11">
        <f t="shared" si="36"/>
        <v>7.4985912695312491</v>
      </c>
      <c r="E783">
        <v>-2.9497131347656249</v>
      </c>
      <c r="F783" s="11">
        <f t="shared" si="37"/>
        <v>-0.6101275463867184</v>
      </c>
      <c r="G783">
        <v>-3.0573791503910002</v>
      </c>
      <c r="H783" s="11">
        <f t="shared" si="38"/>
        <v>-0.91770230712931866</v>
      </c>
    </row>
    <row r="784" spans="1:8">
      <c r="A784">
        <v>2071</v>
      </c>
      <c r="B784">
        <v>3</v>
      </c>
      <c r="C784" s="5">
        <v>13.786492919921875</v>
      </c>
      <c r="D784" s="11">
        <f t="shared" si="36"/>
        <v>14.190885727539062</v>
      </c>
      <c r="E784">
        <v>8.5718322753906246</v>
      </c>
      <c r="F784" s="11">
        <f t="shared" si="37"/>
        <v>11.939139714355468</v>
      </c>
      <c r="G784">
        <v>8.5726562500000227</v>
      </c>
      <c r="H784" s="11">
        <f t="shared" si="38"/>
        <v>11.852076562500026</v>
      </c>
    </row>
    <row r="785" spans="1:8">
      <c r="A785">
        <v>2071</v>
      </c>
      <c r="B785">
        <v>4</v>
      </c>
      <c r="C785" s="5">
        <v>20.756433105468751</v>
      </c>
      <c r="D785" s="11">
        <f t="shared" si="36"/>
        <v>23.909770322265626</v>
      </c>
      <c r="E785">
        <v>17.171655273437501</v>
      </c>
      <c r="F785" s="11">
        <f t="shared" si="37"/>
        <v>21.306066923828123</v>
      </c>
      <c r="G785">
        <v>17.362664794922011</v>
      </c>
      <c r="H785" s="11">
        <f t="shared" si="38"/>
        <v>21.503505944824369</v>
      </c>
    </row>
    <row r="786" spans="1:8">
      <c r="A786">
        <v>2071</v>
      </c>
      <c r="B786">
        <v>5</v>
      </c>
      <c r="C786" s="5">
        <v>27.743096923828126</v>
      </c>
      <c r="D786" s="11">
        <f t="shared" si="36"/>
        <v>33.651974350585938</v>
      </c>
      <c r="E786">
        <v>24.729577636718751</v>
      </c>
      <c r="F786" s="11">
        <f t="shared" si="37"/>
        <v>29.538155961914061</v>
      </c>
      <c r="G786">
        <v>24.558221435547011</v>
      </c>
      <c r="H786" s="11">
        <f t="shared" si="38"/>
        <v>29.40422713623062</v>
      </c>
    </row>
    <row r="787" spans="1:8">
      <c r="A787">
        <v>2071</v>
      </c>
      <c r="B787">
        <v>6</v>
      </c>
      <c r="C787" s="5">
        <v>32.461114501953126</v>
      </c>
      <c r="D787" s="11">
        <f t="shared" si="36"/>
        <v>40.230778061523438</v>
      </c>
      <c r="E787">
        <v>31.503594970703126</v>
      </c>
      <c r="F787" s="11">
        <f t="shared" si="37"/>
        <v>36.916415642089845</v>
      </c>
      <c r="G787">
        <v>31.345910644531045</v>
      </c>
      <c r="H787" s="11">
        <f t="shared" si="38"/>
        <v>36.857109887695096</v>
      </c>
    </row>
    <row r="788" spans="1:8">
      <c r="A788">
        <v>2071</v>
      </c>
      <c r="B788">
        <v>7</v>
      </c>
      <c r="C788" s="5">
        <v>32.344537353515626</v>
      </c>
      <c r="D788" s="11">
        <f t="shared" si="36"/>
        <v>40.068222885742188</v>
      </c>
      <c r="E788">
        <v>35.524102783203126</v>
      </c>
      <c r="F788" s="11">
        <f t="shared" si="37"/>
        <v>41.29555275146484</v>
      </c>
      <c r="G788">
        <v>35.441552734375023</v>
      </c>
      <c r="H788" s="11">
        <f t="shared" si="38"/>
        <v>41.354124902343784</v>
      </c>
    </row>
    <row r="789" spans="1:8">
      <c r="A789">
        <v>2071</v>
      </c>
      <c r="B789">
        <v>8</v>
      </c>
      <c r="C789" s="5">
        <v>30.691064453125001</v>
      </c>
      <c r="D789" s="11">
        <f t="shared" si="36"/>
        <v>37.762620273437506</v>
      </c>
      <c r="E789">
        <v>31.859918212890626</v>
      </c>
      <c r="F789" s="11">
        <f t="shared" si="37"/>
        <v>37.304522917480469</v>
      </c>
      <c r="G789">
        <v>31.782678222656045</v>
      </c>
      <c r="H789" s="11">
        <f t="shared" si="38"/>
        <v>37.336680688476342</v>
      </c>
    </row>
    <row r="790" spans="1:8">
      <c r="A790">
        <v>2071</v>
      </c>
      <c r="B790">
        <v>9</v>
      </c>
      <c r="C790" s="5">
        <v>24.273156738281251</v>
      </c>
      <c r="D790" s="11">
        <f t="shared" si="36"/>
        <v>28.813489755859379</v>
      </c>
      <c r="E790">
        <v>23.362786865234376</v>
      </c>
      <c r="F790" s="11">
        <f t="shared" si="37"/>
        <v>28.049447453613279</v>
      </c>
      <c r="G790">
        <v>23.554284667969</v>
      </c>
      <c r="H790" s="11">
        <f t="shared" si="38"/>
        <v>28.301904565429965</v>
      </c>
    </row>
    <row r="791" spans="1:8">
      <c r="A791">
        <v>2071</v>
      </c>
      <c r="B791">
        <v>10</v>
      </c>
      <c r="C791" s="5">
        <v>13.246453857421875</v>
      </c>
      <c r="D791" s="11">
        <f t="shared" si="36"/>
        <v>13.43785525878906</v>
      </c>
      <c r="E791">
        <v>12.903497314453125</v>
      </c>
      <c r="F791" s="11">
        <f t="shared" si="37"/>
        <v>16.657189274902343</v>
      </c>
      <c r="G791">
        <v>12.971551513672011</v>
      </c>
      <c r="H791" s="11">
        <f t="shared" si="38"/>
        <v>16.682063562011869</v>
      </c>
    </row>
    <row r="792" spans="1:8">
      <c r="A792">
        <v>2071</v>
      </c>
      <c r="B792">
        <v>11</v>
      </c>
      <c r="C792" s="5">
        <v>5.7226501464843746</v>
      </c>
      <c r="D792" s="11">
        <f t="shared" si="36"/>
        <v>2.9466633642578124</v>
      </c>
      <c r="E792">
        <v>4.6563964843749996</v>
      </c>
      <c r="F792" s="11">
        <f t="shared" si="37"/>
        <v>7.6744470507812501</v>
      </c>
      <c r="G792">
        <v>4.7288757324220114</v>
      </c>
      <c r="H792" s="11">
        <f t="shared" si="38"/>
        <v>7.6316055541993695</v>
      </c>
    </row>
    <row r="793" spans="1:8">
      <c r="A793">
        <v>2071</v>
      </c>
      <c r="B793">
        <v>12</v>
      </c>
      <c r="C793" s="5">
        <v>1.8102661132812501</v>
      </c>
      <c r="D793" s="11">
        <f t="shared" si="36"/>
        <v>-2.5087649316406253</v>
      </c>
      <c r="E793">
        <v>-2.7650512695312499</v>
      </c>
      <c r="F793" s="11">
        <f t="shared" si="37"/>
        <v>-0.40899384277343742</v>
      </c>
      <c r="G793">
        <v>-2.7486022949219659</v>
      </c>
      <c r="H793" s="11">
        <f t="shared" si="38"/>
        <v>-0.57866531982431901</v>
      </c>
    </row>
    <row r="794" spans="1:8">
      <c r="A794">
        <v>2072</v>
      </c>
      <c r="B794">
        <v>1</v>
      </c>
      <c r="C794" s="5">
        <v>1.2674194335937501</v>
      </c>
      <c r="D794" s="11">
        <f t="shared" si="36"/>
        <v>-3.2657103417968751</v>
      </c>
      <c r="E794">
        <v>-3.6554016113281249</v>
      </c>
      <c r="F794" s="11">
        <f t="shared" si="37"/>
        <v>-1.3787634350585933</v>
      </c>
      <c r="G794">
        <v>-3.5502990722660002</v>
      </c>
      <c r="H794" s="11">
        <f t="shared" si="38"/>
        <v>-1.4589283813480689</v>
      </c>
    </row>
    <row r="795" spans="1:8">
      <c r="A795">
        <v>2072</v>
      </c>
      <c r="B795">
        <v>2</v>
      </c>
      <c r="C795" s="5">
        <v>6.6119628906249996</v>
      </c>
      <c r="D795" s="11">
        <f t="shared" si="36"/>
        <v>4.1867210546875002</v>
      </c>
      <c r="E795">
        <v>0.44838867187499998</v>
      </c>
      <c r="F795" s="11">
        <f t="shared" si="37"/>
        <v>3.0910849414062498</v>
      </c>
      <c r="G795">
        <v>0.38521728515604536</v>
      </c>
      <c r="H795" s="11">
        <f t="shared" si="38"/>
        <v>2.8622685791013378</v>
      </c>
    </row>
    <row r="796" spans="1:8">
      <c r="A796">
        <v>2072</v>
      </c>
      <c r="B796">
        <v>3</v>
      </c>
      <c r="C796" s="5">
        <v>14.089532470703125</v>
      </c>
      <c r="D796" s="11">
        <f t="shared" si="36"/>
        <v>14.613444077148436</v>
      </c>
      <c r="E796">
        <v>5.9864135742187496</v>
      </c>
      <c r="F796" s="11">
        <f t="shared" si="37"/>
        <v>9.1231016650390622</v>
      </c>
      <c r="G796">
        <v>6.0688110351560454</v>
      </c>
      <c r="H796" s="11">
        <f t="shared" si="38"/>
        <v>9.1028545166013384</v>
      </c>
    </row>
    <row r="797" spans="1:8">
      <c r="A797">
        <v>2072</v>
      </c>
      <c r="B797">
        <v>4</v>
      </c>
      <c r="C797" s="5">
        <v>22.607537841796876</v>
      </c>
      <c r="D797" s="11">
        <f t="shared" si="36"/>
        <v>26.490950766601564</v>
      </c>
      <c r="E797">
        <v>20.222192382812501</v>
      </c>
      <c r="F797" s="11">
        <f t="shared" si="37"/>
        <v>24.628711943359374</v>
      </c>
      <c r="G797">
        <v>20.172753906250023</v>
      </c>
      <c r="H797" s="11">
        <f t="shared" si="38"/>
        <v>24.588983789062524</v>
      </c>
    </row>
    <row r="798" spans="1:8">
      <c r="A798">
        <v>2072</v>
      </c>
      <c r="B798">
        <v>5</v>
      </c>
      <c r="C798" s="5">
        <v>28.160119628906251</v>
      </c>
      <c r="D798" s="11">
        <f t="shared" si="36"/>
        <v>34.233470810546876</v>
      </c>
      <c r="E798">
        <v>23.007623291015626</v>
      </c>
      <c r="F798" s="11">
        <f t="shared" si="37"/>
        <v>27.662603288574218</v>
      </c>
      <c r="G798">
        <v>23.302636718750023</v>
      </c>
      <c r="H798" s="11">
        <f t="shared" si="38"/>
        <v>28.025595117187525</v>
      </c>
    </row>
    <row r="799" spans="1:8">
      <c r="A799">
        <v>2072</v>
      </c>
      <c r="B799">
        <v>6</v>
      </c>
      <c r="C799" s="5">
        <v>30.067285156250001</v>
      </c>
      <c r="D799" s="11">
        <f t="shared" si="36"/>
        <v>36.892822421875003</v>
      </c>
      <c r="E799">
        <v>31.483514404296876</v>
      </c>
      <c r="F799" s="11">
        <f t="shared" si="37"/>
        <v>36.894543889160154</v>
      </c>
      <c r="G799">
        <v>31.539544677734</v>
      </c>
      <c r="H799" s="11">
        <f t="shared" si="38"/>
        <v>37.069720056151937</v>
      </c>
    </row>
    <row r="800" spans="1:8">
      <c r="A800">
        <v>2072</v>
      </c>
      <c r="B800">
        <v>7</v>
      </c>
      <c r="C800" s="5">
        <v>33.599603271484376</v>
      </c>
      <c r="D800" s="11">
        <f t="shared" si="36"/>
        <v>41.818286801757814</v>
      </c>
      <c r="E800">
        <v>33.725030517578126</v>
      </c>
      <c r="F800" s="11">
        <f t="shared" si="37"/>
        <v>39.336003239746091</v>
      </c>
      <c r="G800">
        <v>33.699121093750023</v>
      </c>
      <c r="H800" s="11">
        <f t="shared" si="38"/>
        <v>39.440934960937533</v>
      </c>
    </row>
    <row r="801" spans="1:8">
      <c r="A801">
        <v>2072</v>
      </c>
      <c r="B801">
        <v>8</v>
      </c>
      <c r="C801" s="5">
        <v>30.933740234375001</v>
      </c>
      <c r="D801" s="11">
        <f t="shared" si="36"/>
        <v>38.101007382812504</v>
      </c>
      <c r="E801">
        <v>32.350335693359376</v>
      </c>
      <c r="F801" s="11">
        <f t="shared" si="37"/>
        <v>37.838685637207028</v>
      </c>
      <c r="G801">
        <v>32.155053710938034</v>
      </c>
      <c r="H801" s="11">
        <f t="shared" si="38"/>
        <v>37.745548974609967</v>
      </c>
    </row>
    <row r="802" spans="1:8">
      <c r="A802">
        <v>2072</v>
      </c>
      <c r="B802">
        <v>9</v>
      </c>
      <c r="C802" s="5">
        <v>26.670159912109376</v>
      </c>
      <c r="D802" s="11">
        <f t="shared" si="36"/>
        <v>32.155870981445318</v>
      </c>
      <c r="E802">
        <v>21.045098876953126</v>
      </c>
      <c r="F802" s="11">
        <f t="shared" si="37"/>
        <v>25.525021696777344</v>
      </c>
      <c r="G802">
        <v>21.301049804688034</v>
      </c>
      <c r="H802" s="11">
        <f t="shared" si="38"/>
        <v>25.827852685547462</v>
      </c>
    </row>
    <row r="803" spans="1:8">
      <c r="A803">
        <v>2072</v>
      </c>
      <c r="B803">
        <v>10</v>
      </c>
      <c r="C803" s="5">
        <v>16.921441650390626</v>
      </c>
      <c r="D803" s="11">
        <f t="shared" si="36"/>
        <v>18.56225823730469</v>
      </c>
      <c r="E803">
        <v>11.3994384765625</v>
      </c>
      <c r="F803" s="11">
        <f t="shared" si="37"/>
        <v>15.018968388671874</v>
      </c>
      <c r="G803">
        <v>11.574060058594</v>
      </c>
      <c r="H803" s="11">
        <f t="shared" si="38"/>
        <v>15.147617944336213</v>
      </c>
    </row>
    <row r="804" spans="1:8">
      <c r="A804">
        <v>2072</v>
      </c>
      <c r="B804">
        <v>11</v>
      </c>
      <c r="C804" s="5">
        <v>6.1964050292968746</v>
      </c>
      <c r="D804" s="11">
        <f t="shared" si="36"/>
        <v>3.6072671728515617</v>
      </c>
      <c r="E804">
        <v>3.8431030273437501</v>
      </c>
      <c r="F804" s="11">
        <f t="shared" si="37"/>
        <v>6.7886078173828128</v>
      </c>
      <c r="G804">
        <v>4.0375610351560454</v>
      </c>
      <c r="H804" s="11">
        <f t="shared" si="38"/>
        <v>6.8725420166013382</v>
      </c>
    </row>
    <row r="805" spans="1:8">
      <c r="A805">
        <v>2072</v>
      </c>
      <c r="B805">
        <v>12</v>
      </c>
      <c r="C805" s="5">
        <v>0.63399658203124998</v>
      </c>
      <c r="D805" s="11">
        <f t="shared" si="36"/>
        <v>-4.1489551660156252</v>
      </c>
      <c r="E805">
        <v>-5.3945373535156254</v>
      </c>
      <c r="F805" s="11">
        <f t="shared" si="37"/>
        <v>-3.2730300854492191</v>
      </c>
      <c r="G805">
        <v>-5.3065856933589544</v>
      </c>
      <c r="H805" s="11">
        <f t="shared" si="38"/>
        <v>-3.3873310913081327</v>
      </c>
    </row>
    <row r="806" spans="1:8">
      <c r="A806">
        <v>2073</v>
      </c>
      <c r="B806">
        <v>1</v>
      </c>
      <c r="C806" s="5">
        <v>0.57430419921874998</v>
      </c>
      <c r="D806" s="11">
        <f t="shared" si="36"/>
        <v>-4.2321902246093757</v>
      </c>
      <c r="E806">
        <v>-5.1527770996093754</v>
      </c>
      <c r="F806" s="11">
        <f t="shared" si="37"/>
        <v>-3.0097048168945313</v>
      </c>
      <c r="G806">
        <v>-5.0595458984369657</v>
      </c>
      <c r="H806" s="11">
        <f t="shared" si="38"/>
        <v>-3.1160813964837888</v>
      </c>
    </row>
    <row r="807" spans="1:8">
      <c r="A807">
        <v>2073</v>
      </c>
      <c r="B807">
        <v>2</v>
      </c>
      <c r="C807" s="5">
        <v>4.3694396972656246</v>
      </c>
      <c r="D807" s="11">
        <f t="shared" si="36"/>
        <v>1.0597467138671872</v>
      </c>
      <c r="E807">
        <v>-2.5395874023437499</v>
      </c>
      <c r="F807" s="11">
        <f t="shared" si="37"/>
        <v>-0.16341859863281227</v>
      </c>
      <c r="G807">
        <v>-2.6739257812499773</v>
      </c>
      <c r="H807" s="11">
        <f t="shared" si="38"/>
        <v>-0.49667050781247557</v>
      </c>
    </row>
    <row r="808" spans="1:8">
      <c r="A808">
        <v>2073</v>
      </c>
      <c r="B808">
        <v>3</v>
      </c>
      <c r="C808" s="5">
        <v>12.5969482421875</v>
      </c>
      <c r="D808" s="11">
        <f t="shared" si="36"/>
        <v>12.532184628906251</v>
      </c>
      <c r="E808">
        <v>10.684320068359375</v>
      </c>
      <c r="F808" s="11">
        <f t="shared" si="37"/>
        <v>14.240061418457032</v>
      </c>
      <c r="G808">
        <v>10.723748779297011</v>
      </c>
      <c r="H808" s="11">
        <f t="shared" si="38"/>
        <v>14.213976159668119</v>
      </c>
    </row>
    <row r="809" spans="1:8">
      <c r="A809">
        <v>2073</v>
      </c>
      <c r="B809">
        <v>4</v>
      </c>
      <c r="C809" s="5">
        <v>18.736657714843751</v>
      </c>
      <c r="D809" s="11">
        <f t="shared" si="36"/>
        <v>21.093395517578127</v>
      </c>
      <c r="E809">
        <v>16.123223876953126</v>
      </c>
      <c r="F809" s="11">
        <f t="shared" si="37"/>
        <v>20.164115446777345</v>
      </c>
      <c r="G809">
        <v>16.243157958984</v>
      </c>
      <c r="H809" s="11">
        <f t="shared" si="38"/>
        <v>20.274287438964432</v>
      </c>
    </row>
    <row r="810" spans="1:8">
      <c r="A810">
        <v>2073</v>
      </c>
      <c r="B810">
        <v>5</v>
      </c>
      <c r="C810" s="5">
        <v>24.554406738281251</v>
      </c>
      <c r="D810" s="11">
        <f t="shared" si="36"/>
        <v>29.205664755859381</v>
      </c>
      <c r="E810">
        <v>27.381463623046876</v>
      </c>
      <c r="F810" s="11">
        <f t="shared" si="37"/>
        <v>32.426590178222654</v>
      </c>
      <c r="G810">
        <v>27.307702636719</v>
      </c>
      <c r="H810" s="11">
        <f t="shared" si="38"/>
        <v>32.423157495117465</v>
      </c>
    </row>
    <row r="811" spans="1:8">
      <c r="A811">
        <v>2073</v>
      </c>
      <c r="B811">
        <v>6</v>
      </c>
      <c r="C811" s="5">
        <v>28.751733398437501</v>
      </c>
      <c r="D811" s="11">
        <f t="shared" si="36"/>
        <v>35.058417050781252</v>
      </c>
      <c r="E811">
        <v>32.454064941406251</v>
      </c>
      <c r="F811" s="11">
        <f t="shared" si="37"/>
        <v>37.951667534179684</v>
      </c>
      <c r="G811">
        <v>32.343713378906045</v>
      </c>
      <c r="H811" s="11">
        <f t="shared" si="38"/>
        <v>37.952697290038842</v>
      </c>
    </row>
    <row r="812" spans="1:8">
      <c r="A812">
        <v>2073</v>
      </c>
      <c r="B812">
        <v>7</v>
      </c>
      <c r="C812" s="5">
        <v>30.954156494140626</v>
      </c>
      <c r="D812" s="11">
        <f t="shared" si="36"/>
        <v>38.129475815429693</v>
      </c>
      <c r="E812">
        <v>35.361260986328126</v>
      </c>
      <c r="F812" s="11">
        <f t="shared" si="37"/>
        <v>41.118185466308589</v>
      </c>
      <c r="G812">
        <v>35.276361083984</v>
      </c>
      <c r="H812" s="11">
        <f t="shared" si="38"/>
        <v>41.17274447021444</v>
      </c>
    </row>
    <row r="813" spans="1:8">
      <c r="A813">
        <v>2073</v>
      </c>
      <c r="B813">
        <v>8</v>
      </c>
      <c r="C813" s="5">
        <v>31.282006835937501</v>
      </c>
      <c r="D813" s="11">
        <f t="shared" si="36"/>
        <v>38.586630332031255</v>
      </c>
      <c r="E813">
        <v>31.056176757812501</v>
      </c>
      <c r="F813" s="11">
        <f t="shared" si="37"/>
        <v>36.429087724609374</v>
      </c>
      <c r="G813">
        <v>30.874536132813034</v>
      </c>
      <c r="H813" s="11">
        <f t="shared" si="38"/>
        <v>36.339540673828715</v>
      </c>
    </row>
    <row r="814" spans="1:8">
      <c r="A814">
        <v>2073</v>
      </c>
      <c r="B814">
        <v>9</v>
      </c>
      <c r="C814" s="5">
        <v>23.978326416015626</v>
      </c>
      <c r="D814" s="11">
        <f t="shared" si="36"/>
        <v>28.402378354492193</v>
      </c>
      <c r="E814">
        <v>21.114923095703126</v>
      </c>
      <c r="F814" s="11">
        <f t="shared" si="37"/>
        <v>25.601074235839842</v>
      </c>
      <c r="G814">
        <v>21.147821044922011</v>
      </c>
      <c r="H814" s="11">
        <f t="shared" si="38"/>
        <v>25.65960750732437</v>
      </c>
    </row>
    <row r="815" spans="1:8">
      <c r="A815">
        <v>2073</v>
      </c>
      <c r="B815">
        <v>10</v>
      </c>
      <c r="C815" s="5">
        <v>14.556207275390625</v>
      </c>
      <c r="D815" s="11">
        <f t="shared" si="36"/>
        <v>15.264175424804687</v>
      </c>
      <c r="E815">
        <v>12.540399169921875</v>
      </c>
      <c r="F815" s="11">
        <f t="shared" si="37"/>
        <v>16.261702775878906</v>
      </c>
      <c r="G815">
        <v>12.543420410156045</v>
      </c>
      <c r="H815" s="11">
        <f t="shared" si="38"/>
        <v>16.211975610351338</v>
      </c>
    </row>
    <row r="816" spans="1:8">
      <c r="A816">
        <v>2073</v>
      </c>
      <c r="B816">
        <v>11</v>
      </c>
      <c r="C816" s="5">
        <v>5.6864562988281246</v>
      </c>
      <c r="D816" s="11">
        <f t="shared" si="36"/>
        <v>2.8961946630859368</v>
      </c>
      <c r="E816">
        <v>4.9262939453124996</v>
      </c>
      <c r="F816" s="11">
        <f t="shared" si="37"/>
        <v>7.9684193652343751</v>
      </c>
      <c r="G816">
        <v>5.0346008300780341</v>
      </c>
      <c r="H816" s="11">
        <f t="shared" si="38"/>
        <v>7.9672917114256823</v>
      </c>
    </row>
    <row r="817" spans="1:8">
      <c r="A817">
        <v>2073</v>
      </c>
      <c r="B817">
        <v>12</v>
      </c>
      <c r="C817" s="5">
        <v>-1.5570068359374994E-2</v>
      </c>
      <c r="D817" s="11">
        <f t="shared" si="36"/>
        <v>-5.0547109033203128</v>
      </c>
      <c r="E817">
        <v>-3.2011169433593749</v>
      </c>
      <c r="F817" s="11">
        <f t="shared" si="37"/>
        <v>-0.88395657470703082</v>
      </c>
      <c r="G817">
        <v>-2.9232543945309999</v>
      </c>
      <c r="H817" s="11">
        <f t="shared" si="38"/>
        <v>-0.77043332519503815</v>
      </c>
    </row>
    <row r="818" spans="1:8">
      <c r="A818">
        <v>2074</v>
      </c>
      <c r="B818">
        <v>1</v>
      </c>
      <c r="C818" s="5">
        <v>0.88778076171874998</v>
      </c>
      <c r="D818" s="11">
        <f t="shared" si="36"/>
        <v>-3.795078505859375</v>
      </c>
      <c r="E818">
        <v>-5.7143920898437504</v>
      </c>
      <c r="F818" s="11">
        <f t="shared" si="37"/>
        <v>-3.6214158642578123</v>
      </c>
      <c r="G818">
        <v>-5.4978698730469659</v>
      </c>
      <c r="H818" s="11">
        <f t="shared" si="38"/>
        <v>-3.5973611206055689</v>
      </c>
    </row>
    <row r="819" spans="1:8">
      <c r="A819">
        <v>2074</v>
      </c>
      <c r="B819">
        <v>2</v>
      </c>
      <c r="C819" s="5">
        <v>8.1291137695312496</v>
      </c>
      <c r="D819" s="11">
        <f t="shared" si="36"/>
        <v>6.3022362402343743</v>
      </c>
      <c r="E819">
        <v>0.42760620117187498</v>
      </c>
      <c r="F819" s="11">
        <f t="shared" si="37"/>
        <v>3.0684486743164063</v>
      </c>
      <c r="G819">
        <v>0.80983886718803433</v>
      </c>
      <c r="H819" s="11">
        <f t="shared" si="38"/>
        <v>3.3285030761724617</v>
      </c>
    </row>
    <row r="820" spans="1:8">
      <c r="A820">
        <v>2074</v>
      </c>
      <c r="B820">
        <v>3</v>
      </c>
      <c r="C820" s="5">
        <v>12.157037353515625</v>
      </c>
      <c r="D820" s="11">
        <f t="shared" si="36"/>
        <v>11.918772885742186</v>
      </c>
      <c r="E820">
        <v>11.83736572265625</v>
      </c>
      <c r="F820" s="11">
        <f t="shared" si="37"/>
        <v>15.495958745117187</v>
      </c>
      <c r="G820">
        <v>11.854455566406045</v>
      </c>
      <c r="H820" s="11">
        <f t="shared" si="38"/>
        <v>15.455492211913839</v>
      </c>
    </row>
    <row r="821" spans="1:8">
      <c r="A821">
        <v>2074</v>
      </c>
      <c r="B821">
        <v>4</v>
      </c>
      <c r="C821" s="5">
        <v>21.410028076171876</v>
      </c>
      <c r="D821" s="11">
        <f t="shared" si="36"/>
        <v>24.821143149414066</v>
      </c>
      <c r="E821">
        <v>16.264001464843751</v>
      </c>
      <c r="F821" s="11">
        <f t="shared" si="37"/>
        <v>20.317450395507812</v>
      </c>
      <c r="G821">
        <v>16.508691406250023</v>
      </c>
      <c r="H821" s="11">
        <f t="shared" si="38"/>
        <v>20.565843164062525</v>
      </c>
    </row>
    <row r="822" spans="1:8">
      <c r="A822">
        <v>2074</v>
      </c>
      <c r="B822">
        <v>5</v>
      </c>
      <c r="C822" s="5">
        <v>27.877252197265626</v>
      </c>
      <c r="D822" s="11">
        <f t="shared" si="36"/>
        <v>33.839040463867192</v>
      </c>
      <c r="E822">
        <v>26.545465087890626</v>
      </c>
      <c r="F822" s="11">
        <f t="shared" si="37"/>
        <v>31.516020573730469</v>
      </c>
      <c r="G822">
        <v>26.477044677734</v>
      </c>
      <c r="H822" s="11">
        <f t="shared" si="38"/>
        <v>31.511095056151934</v>
      </c>
    </row>
    <row r="823" spans="1:8">
      <c r="A823">
        <v>2074</v>
      </c>
      <c r="B823">
        <v>6</v>
      </c>
      <c r="C823" s="5">
        <v>30.201867675781251</v>
      </c>
      <c r="D823" s="11">
        <f t="shared" si="36"/>
        <v>37.080484287109378</v>
      </c>
      <c r="E823">
        <v>30.588189697265626</v>
      </c>
      <c r="F823" s="11">
        <f t="shared" si="37"/>
        <v>35.919356218261719</v>
      </c>
      <c r="G823">
        <v>30.635949707031045</v>
      </c>
      <c r="H823" s="11">
        <f t="shared" si="38"/>
        <v>36.077572778320096</v>
      </c>
    </row>
    <row r="824" spans="1:8">
      <c r="A824">
        <v>2074</v>
      </c>
      <c r="B824">
        <v>7</v>
      </c>
      <c r="C824" s="5">
        <v>32.004144287109376</v>
      </c>
      <c r="D824" s="11">
        <f t="shared" si="36"/>
        <v>39.593578793945319</v>
      </c>
      <c r="E824">
        <v>33.883721923828126</v>
      </c>
      <c r="F824" s="11">
        <f t="shared" si="37"/>
        <v>39.508849919433594</v>
      </c>
      <c r="G824">
        <v>34.043756103516046</v>
      </c>
      <c r="H824" s="11">
        <f t="shared" si="38"/>
        <v>39.819344201660627</v>
      </c>
    </row>
    <row r="825" spans="1:8">
      <c r="A825">
        <v>2074</v>
      </c>
      <c r="B825">
        <v>8</v>
      </c>
      <c r="C825" s="5">
        <v>31.583825683593751</v>
      </c>
      <c r="D825" s="11">
        <f t="shared" si="36"/>
        <v>39.007486533203128</v>
      </c>
      <c r="E825">
        <v>31.352532958984376</v>
      </c>
      <c r="F825" s="11">
        <f t="shared" si="37"/>
        <v>36.751878898925781</v>
      </c>
      <c r="G825">
        <v>31.206048583984</v>
      </c>
      <c r="H825" s="11">
        <f t="shared" si="38"/>
        <v>36.70354134521444</v>
      </c>
    </row>
    <row r="826" spans="1:8">
      <c r="A826">
        <v>2074</v>
      </c>
      <c r="B826">
        <v>9</v>
      </c>
      <c r="C826" s="5">
        <v>22.263696289062501</v>
      </c>
      <c r="D826" s="11">
        <f t="shared" si="36"/>
        <v>26.011498105468753</v>
      </c>
      <c r="E826">
        <v>22.476190185546876</v>
      </c>
      <c r="F826" s="11">
        <f t="shared" si="37"/>
        <v>27.083766350097655</v>
      </c>
      <c r="G826">
        <v>22.454217529297011</v>
      </c>
      <c r="H826" s="11">
        <f t="shared" si="38"/>
        <v>27.094030847168121</v>
      </c>
    </row>
    <row r="827" spans="1:8">
      <c r="A827">
        <v>2074</v>
      </c>
      <c r="B827">
        <v>10</v>
      </c>
      <c r="C827" s="5">
        <v>15.4826904296875</v>
      </c>
      <c r="D827" s="11">
        <f t="shared" si="36"/>
        <v>16.556063535156248</v>
      </c>
      <c r="E827">
        <v>14.47957763671875</v>
      </c>
      <c r="F827" s="11">
        <f t="shared" si="37"/>
        <v>18.37385596191406</v>
      </c>
      <c r="G827">
        <v>14.429895019531045</v>
      </c>
      <c r="H827" s="11">
        <f t="shared" si="38"/>
        <v>18.283324731445088</v>
      </c>
    </row>
    <row r="828" spans="1:8">
      <c r="A828">
        <v>2074</v>
      </c>
      <c r="B828">
        <v>11</v>
      </c>
      <c r="C828" s="5">
        <v>8.3984619140624996</v>
      </c>
      <c r="D828" s="11">
        <f t="shared" si="36"/>
        <v>6.6778152929687495</v>
      </c>
      <c r="E828">
        <v>4.8631530761718746</v>
      </c>
      <c r="F828" s="11">
        <f t="shared" si="37"/>
        <v>7.8996463305664051</v>
      </c>
      <c r="G828">
        <v>4.8745666503910456</v>
      </c>
      <c r="H828" s="11">
        <f t="shared" si="38"/>
        <v>7.7915741821293683</v>
      </c>
    </row>
    <row r="829" spans="1:8">
      <c r="A829">
        <v>2074</v>
      </c>
      <c r="B829">
        <v>12</v>
      </c>
      <c r="C829" s="5">
        <v>4.1740356445312496</v>
      </c>
      <c r="D829" s="11">
        <f t="shared" si="36"/>
        <v>0.78727530273437463</v>
      </c>
      <c r="E829">
        <v>-2.5016845703124999</v>
      </c>
      <c r="F829" s="11">
        <f t="shared" si="37"/>
        <v>-0.12213483398437486</v>
      </c>
      <c r="G829">
        <v>-2.3521179199219659</v>
      </c>
      <c r="H829" s="11">
        <f t="shared" si="38"/>
        <v>-0.143325476074319</v>
      </c>
    </row>
    <row r="830" spans="1:8">
      <c r="A830">
        <v>2075</v>
      </c>
      <c r="B830">
        <v>1</v>
      </c>
      <c r="C830" s="5">
        <v>2.3834777832031251</v>
      </c>
      <c r="D830" s="11">
        <f t="shared" si="36"/>
        <v>-1.7094785791015625</v>
      </c>
      <c r="E830">
        <v>-6.8964599609375004</v>
      </c>
      <c r="F830" s="11">
        <f t="shared" si="37"/>
        <v>-4.9089241894531241</v>
      </c>
      <c r="G830">
        <v>-6.9720214843749773</v>
      </c>
      <c r="H830" s="11">
        <f t="shared" si="38"/>
        <v>-5.2159795898437267</v>
      </c>
    </row>
    <row r="831" spans="1:8">
      <c r="A831">
        <v>2075</v>
      </c>
      <c r="B831">
        <v>2</v>
      </c>
      <c r="C831" s="5">
        <v>5.3297058105468746</v>
      </c>
      <c r="D831" s="11">
        <f t="shared" si="36"/>
        <v>2.398741782226562</v>
      </c>
      <c r="E831">
        <v>-1.5856689453124999</v>
      </c>
      <c r="F831" s="11">
        <f t="shared" si="37"/>
        <v>0.87558938476562509</v>
      </c>
      <c r="G831">
        <v>-1.8197692871089544</v>
      </c>
      <c r="H831" s="11">
        <f t="shared" si="38"/>
        <v>0.44119332275436784</v>
      </c>
    </row>
    <row r="832" spans="1:8">
      <c r="A832">
        <v>2075</v>
      </c>
      <c r="B832">
        <v>3</v>
      </c>
      <c r="C832" s="5">
        <v>14.576593017578125</v>
      </c>
      <c r="D832" s="11">
        <f t="shared" si="36"/>
        <v>15.292601303710939</v>
      </c>
      <c r="E832">
        <v>9.2733093261718746</v>
      </c>
      <c r="F832" s="11">
        <f t="shared" si="37"/>
        <v>12.703188518066407</v>
      </c>
      <c r="G832">
        <v>9.3897644042970114</v>
      </c>
      <c r="H832" s="11">
        <f t="shared" si="38"/>
        <v>12.749261315918119</v>
      </c>
    </row>
    <row r="833" spans="1:8">
      <c r="A833">
        <v>2075</v>
      </c>
      <c r="B833">
        <v>4</v>
      </c>
      <c r="C833" s="5">
        <v>21.155023193359376</v>
      </c>
      <c r="D833" s="11">
        <f t="shared" si="36"/>
        <v>24.465564340820315</v>
      </c>
      <c r="E833">
        <v>17.075646972656251</v>
      </c>
      <c r="F833" s="11">
        <f t="shared" si="37"/>
        <v>21.201494682617188</v>
      </c>
      <c r="G833">
        <v>16.985528564453034</v>
      </c>
      <c r="H833" s="11">
        <f t="shared" si="38"/>
        <v>21.089410363769431</v>
      </c>
    </row>
    <row r="834" spans="1:8">
      <c r="A834">
        <v>2075</v>
      </c>
      <c r="B834">
        <v>5</v>
      </c>
      <c r="C834" s="5">
        <v>26.075097656250001</v>
      </c>
      <c r="D834" s="11">
        <f t="shared" si="36"/>
        <v>31.326116171875</v>
      </c>
      <c r="E834">
        <v>27.645318603515626</v>
      </c>
      <c r="F834" s="11">
        <f t="shared" si="37"/>
        <v>32.71398102294922</v>
      </c>
      <c r="G834">
        <v>27.802758789063034</v>
      </c>
      <c r="H834" s="11">
        <f t="shared" si="38"/>
        <v>32.966729150391217</v>
      </c>
    </row>
    <row r="835" spans="1:8">
      <c r="A835">
        <v>2075</v>
      </c>
      <c r="B835">
        <v>6</v>
      </c>
      <c r="C835" s="5">
        <v>31.813989257812501</v>
      </c>
      <c r="D835" s="11">
        <f t="shared" ref="D835:D898" si="39">C835*1.3944-5.033</f>
        <v>39.328426621093755</v>
      </c>
      <c r="E835">
        <v>32.243188476562501</v>
      </c>
      <c r="F835" s="11">
        <f t="shared" ref="F835:F898" si="40">E835*1.0892+2.6027</f>
        <v>37.721980888671872</v>
      </c>
      <c r="G835">
        <v>32.083337402344</v>
      </c>
      <c r="H835" s="11">
        <f t="shared" ref="H835:H898" si="41">G835*1.098+2.4393</f>
        <v>37.666804467773716</v>
      </c>
    </row>
    <row r="836" spans="1:8">
      <c r="A836">
        <v>2075</v>
      </c>
      <c r="B836">
        <v>7</v>
      </c>
      <c r="C836" s="5">
        <v>34.164361572265626</v>
      </c>
      <c r="D836" s="11">
        <f t="shared" si="39"/>
        <v>42.605785776367192</v>
      </c>
      <c r="E836">
        <v>34.901330566406251</v>
      </c>
      <c r="F836" s="11">
        <f t="shared" si="40"/>
        <v>40.617229252929683</v>
      </c>
      <c r="G836">
        <v>34.935754394531045</v>
      </c>
      <c r="H836" s="11">
        <f t="shared" si="41"/>
        <v>40.798758325195095</v>
      </c>
    </row>
    <row r="837" spans="1:8">
      <c r="A837">
        <v>2075</v>
      </c>
      <c r="B837">
        <v>8</v>
      </c>
      <c r="C837" s="5">
        <v>31.299584960937501</v>
      </c>
      <c r="D837" s="11">
        <f t="shared" si="39"/>
        <v>38.611141269531252</v>
      </c>
      <c r="E837">
        <v>32.613244628906251</v>
      </c>
      <c r="F837" s="11">
        <f t="shared" si="40"/>
        <v>38.125046049804688</v>
      </c>
      <c r="G837">
        <v>32.394006347656045</v>
      </c>
      <c r="H837" s="11">
        <f t="shared" si="41"/>
        <v>38.00791896972634</v>
      </c>
    </row>
    <row r="838" spans="1:8">
      <c r="A838">
        <v>2075</v>
      </c>
      <c r="B838">
        <v>9</v>
      </c>
      <c r="C838" s="5">
        <v>24.077874755859376</v>
      </c>
      <c r="D838" s="11">
        <f t="shared" si="39"/>
        <v>28.541188559570315</v>
      </c>
      <c r="E838">
        <v>20.157647705078126</v>
      </c>
      <c r="F838" s="11">
        <f t="shared" si="40"/>
        <v>24.558409880371094</v>
      </c>
      <c r="G838">
        <v>20.078607177734</v>
      </c>
      <c r="H838" s="11">
        <f t="shared" si="41"/>
        <v>24.485610681151933</v>
      </c>
    </row>
    <row r="839" spans="1:8">
      <c r="A839">
        <v>2075</v>
      </c>
      <c r="B839">
        <v>10</v>
      </c>
      <c r="C839" s="5">
        <v>14.488397216796875</v>
      </c>
      <c r="D839" s="11">
        <f t="shared" si="39"/>
        <v>15.16962107910156</v>
      </c>
      <c r="E839">
        <v>14.249139404296875</v>
      </c>
      <c r="F839" s="11">
        <f t="shared" si="40"/>
        <v>18.122862639160154</v>
      </c>
      <c r="G839">
        <v>14.353082275391046</v>
      </c>
      <c r="H839" s="11">
        <f t="shared" si="41"/>
        <v>18.198984338379368</v>
      </c>
    </row>
    <row r="840" spans="1:8">
      <c r="A840">
        <v>2075</v>
      </c>
      <c r="B840">
        <v>11</v>
      </c>
      <c r="C840" s="5">
        <v>7.0353637695312496</v>
      </c>
      <c r="D840" s="11">
        <f t="shared" si="39"/>
        <v>4.7771112402343752</v>
      </c>
      <c r="E840">
        <v>0.70333251953124998</v>
      </c>
      <c r="F840" s="11">
        <f t="shared" si="40"/>
        <v>3.3687697802734373</v>
      </c>
      <c r="G840">
        <v>0.98040161132803405</v>
      </c>
      <c r="H840" s="11">
        <f t="shared" si="41"/>
        <v>3.5157809692381812</v>
      </c>
    </row>
    <row r="841" spans="1:8">
      <c r="A841">
        <v>2075</v>
      </c>
      <c r="B841">
        <v>12</v>
      </c>
      <c r="C841" s="5">
        <v>1.3029724121093751</v>
      </c>
      <c r="D841" s="11">
        <f t="shared" si="39"/>
        <v>-3.2161352685546873</v>
      </c>
      <c r="E841">
        <v>-4.6075500488281254</v>
      </c>
      <c r="F841" s="11">
        <f t="shared" si="40"/>
        <v>-2.4158435131835936</v>
      </c>
      <c r="G841">
        <v>-4.6372436523439546</v>
      </c>
      <c r="H841" s="11">
        <f t="shared" si="41"/>
        <v>-2.6523935302736628</v>
      </c>
    </row>
    <row r="842" spans="1:8">
      <c r="A842">
        <v>2076</v>
      </c>
      <c r="B842">
        <v>1</v>
      </c>
      <c r="C842" s="5">
        <v>1.0982604980468751</v>
      </c>
      <c r="D842" s="11">
        <f t="shared" si="39"/>
        <v>-3.5015855615234379</v>
      </c>
      <c r="E842">
        <v>-4.8696350097656254</v>
      </c>
      <c r="F842" s="11">
        <f t="shared" si="40"/>
        <v>-2.7013064526367185</v>
      </c>
      <c r="G842">
        <v>-4.7732910156249773</v>
      </c>
      <c r="H842" s="11">
        <f t="shared" si="41"/>
        <v>-2.8017735351562254</v>
      </c>
    </row>
    <row r="843" spans="1:8">
      <c r="A843">
        <v>2076</v>
      </c>
      <c r="B843">
        <v>2</v>
      </c>
      <c r="C843" s="5">
        <v>3.4879394531250001</v>
      </c>
      <c r="D843" s="11">
        <f t="shared" si="39"/>
        <v>-0.16941722656249958</v>
      </c>
      <c r="E843">
        <v>-0.63483276367187502</v>
      </c>
      <c r="F843" s="11">
        <f t="shared" si="40"/>
        <v>1.9112401538085937</v>
      </c>
      <c r="G843">
        <v>-0.65701904296895464</v>
      </c>
      <c r="H843" s="11">
        <f t="shared" si="41"/>
        <v>1.7178930908200876</v>
      </c>
    </row>
    <row r="844" spans="1:8">
      <c r="A844">
        <v>2076</v>
      </c>
      <c r="B844">
        <v>3</v>
      </c>
      <c r="C844" s="5">
        <v>12.5827880859375</v>
      </c>
      <c r="D844" s="11">
        <f t="shared" si="39"/>
        <v>12.512439707031248</v>
      </c>
      <c r="E844">
        <v>6.4877563476562496</v>
      </c>
      <c r="F844" s="11">
        <f t="shared" si="40"/>
        <v>9.6691642138671874</v>
      </c>
      <c r="G844">
        <v>6.5014587402339998</v>
      </c>
      <c r="H844" s="11">
        <f t="shared" si="41"/>
        <v>9.5779016967769319</v>
      </c>
    </row>
    <row r="845" spans="1:8">
      <c r="A845">
        <v>2076</v>
      </c>
      <c r="B845">
        <v>4</v>
      </c>
      <c r="C845" s="5">
        <v>23.086633300781251</v>
      </c>
      <c r="D845" s="11">
        <f t="shared" si="39"/>
        <v>27.159001474609376</v>
      </c>
      <c r="E845">
        <v>20.227136230468751</v>
      </c>
      <c r="F845" s="11">
        <f t="shared" si="40"/>
        <v>24.63409678222656</v>
      </c>
      <c r="G845">
        <v>20.243310546875023</v>
      </c>
      <c r="H845" s="11">
        <f t="shared" si="41"/>
        <v>24.666454980468774</v>
      </c>
    </row>
    <row r="846" spans="1:8">
      <c r="A846">
        <v>2076</v>
      </c>
      <c r="B846">
        <v>5</v>
      </c>
      <c r="C846" s="5">
        <v>25.222924804687501</v>
      </c>
      <c r="D846" s="11">
        <f t="shared" si="39"/>
        <v>30.13784634765625</v>
      </c>
      <c r="E846">
        <v>26.042230224609376</v>
      </c>
      <c r="F846" s="11">
        <f t="shared" si="40"/>
        <v>30.967897160644529</v>
      </c>
      <c r="G846">
        <v>26.219079589844</v>
      </c>
      <c r="H846" s="11">
        <f t="shared" si="41"/>
        <v>31.227849389648714</v>
      </c>
    </row>
    <row r="847" spans="1:8">
      <c r="A847">
        <v>2076</v>
      </c>
      <c r="B847">
        <v>6</v>
      </c>
      <c r="C847" s="5">
        <v>31.408349609375001</v>
      </c>
      <c r="D847" s="11">
        <f t="shared" si="39"/>
        <v>38.762802695312502</v>
      </c>
      <c r="E847">
        <v>31.842523193359376</v>
      </c>
      <c r="F847" s="11">
        <f t="shared" si="40"/>
        <v>37.28557626220703</v>
      </c>
      <c r="G847">
        <v>31.686547851563034</v>
      </c>
      <c r="H847" s="11">
        <f t="shared" si="41"/>
        <v>37.231129541016216</v>
      </c>
    </row>
    <row r="848" spans="1:8">
      <c r="A848">
        <v>2076</v>
      </c>
      <c r="B848">
        <v>7</v>
      </c>
      <c r="C848" s="5">
        <v>33.903771972656251</v>
      </c>
      <c r="D848" s="11">
        <f t="shared" si="39"/>
        <v>42.242419638671876</v>
      </c>
      <c r="E848">
        <v>36.671136474609376</v>
      </c>
      <c r="F848" s="11">
        <f t="shared" si="40"/>
        <v>42.544901848144526</v>
      </c>
      <c r="G848">
        <v>36.703332519531045</v>
      </c>
      <c r="H848" s="11">
        <f t="shared" si="41"/>
        <v>42.739559106445093</v>
      </c>
    </row>
    <row r="849" spans="1:8">
      <c r="A849">
        <v>2076</v>
      </c>
      <c r="B849">
        <v>8</v>
      </c>
      <c r="C849" s="5">
        <v>29.530145263671876</v>
      </c>
      <c r="D849" s="11">
        <f t="shared" si="39"/>
        <v>36.143834555664064</v>
      </c>
      <c r="E849">
        <v>29.072961425781251</v>
      </c>
      <c r="F849" s="11">
        <f t="shared" si="40"/>
        <v>34.268969584960935</v>
      </c>
      <c r="G849">
        <v>29.051934814453034</v>
      </c>
      <c r="H849" s="11">
        <f t="shared" si="41"/>
        <v>34.338324426269438</v>
      </c>
    </row>
    <row r="850" spans="1:8">
      <c r="A850">
        <v>2076</v>
      </c>
      <c r="B850">
        <v>9</v>
      </c>
      <c r="C850" s="5">
        <v>24.694268798828126</v>
      </c>
      <c r="D850" s="11">
        <f t="shared" si="39"/>
        <v>29.400688413085938</v>
      </c>
      <c r="E850">
        <v>22.639947509765626</v>
      </c>
      <c r="F850" s="11">
        <f t="shared" si="40"/>
        <v>27.262130827636717</v>
      </c>
      <c r="G850">
        <v>22.673333740234</v>
      </c>
      <c r="H850" s="11">
        <f t="shared" si="41"/>
        <v>27.334620446776935</v>
      </c>
    </row>
    <row r="851" spans="1:8">
      <c r="A851">
        <v>2076</v>
      </c>
      <c r="B851">
        <v>10</v>
      </c>
      <c r="C851" s="5">
        <v>12.851617431640625</v>
      </c>
      <c r="D851" s="11">
        <f t="shared" si="39"/>
        <v>12.887295346679686</v>
      </c>
      <c r="E851">
        <v>11.54378662109375</v>
      </c>
      <c r="F851" s="11">
        <f t="shared" si="40"/>
        <v>15.176192387695313</v>
      </c>
      <c r="G851">
        <v>11.630639648438034</v>
      </c>
      <c r="H851" s="11">
        <f t="shared" si="41"/>
        <v>15.209742333984963</v>
      </c>
    </row>
    <row r="852" spans="1:8">
      <c r="A852">
        <v>2076</v>
      </c>
      <c r="B852">
        <v>11</v>
      </c>
      <c r="C852" s="5">
        <v>6.0419555664062496</v>
      </c>
      <c r="D852" s="11">
        <f t="shared" si="39"/>
        <v>3.3919028417968748</v>
      </c>
      <c r="E852">
        <v>2.0015197753906251</v>
      </c>
      <c r="F852" s="11">
        <f t="shared" si="40"/>
        <v>4.7827553393554689</v>
      </c>
      <c r="G852">
        <v>2.2588134765630343</v>
      </c>
      <c r="H852" s="11">
        <f t="shared" si="41"/>
        <v>4.9194771972662119</v>
      </c>
    </row>
    <row r="853" spans="1:8">
      <c r="A853">
        <v>2076</v>
      </c>
      <c r="B853">
        <v>12</v>
      </c>
      <c r="C853" s="5">
        <v>3.4861083984375001</v>
      </c>
      <c r="D853" s="11">
        <f t="shared" si="39"/>
        <v>-0.17197044921875015</v>
      </c>
      <c r="E853">
        <v>-4.3734497070312504</v>
      </c>
      <c r="F853" s="11">
        <f t="shared" si="40"/>
        <v>-2.160861420898438</v>
      </c>
      <c r="G853">
        <v>-4.2429260253910002</v>
      </c>
      <c r="H853" s="11">
        <f t="shared" si="41"/>
        <v>-2.2194327758793189</v>
      </c>
    </row>
    <row r="854" spans="1:8">
      <c r="A854">
        <v>2077</v>
      </c>
      <c r="B854">
        <v>1</v>
      </c>
      <c r="C854" s="5">
        <v>-1.6774658203124999</v>
      </c>
      <c r="D854" s="11">
        <f t="shared" si="39"/>
        <v>-7.3720583398437505</v>
      </c>
      <c r="E854">
        <v>-7.6767639160156254</v>
      </c>
      <c r="F854" s="11">
        <f t="shared" si="40"/>
        <v>-5.7588312573242177</v>
      </c>
      <c r="G854">
        <v>-7.3218139648439546</v>
      </c>
      <c r="H854" s="11">
        <f t="shared" si="41"/>
        <v>-5.6000517333986632</v>
      </c>
    </row>
    <row r="855" spans="1:8">
      <c r="A855">
        <v>2077</v>
      </c>
      <c r="B855">
        <v>2</v>
      </c>
      <c r="C855" s="5">
        <v>7.1156860351562496</v>
      </c>
      <c r="D855" s="11">
        <f t="shared" si="39"/>
        <v>4.8891126074218745</v>
      </c>
      <c r="E855">
        <v>-3.6329711914062499</v>
      </c>
      <c r="F855" s="11">
        <f t="shared" si="40"/>
        <v>-1.3543322216796874</v>
      </c>
      <c r="G855">
        <v>-3.5670532226559999</v>
      </c>
      <c r="H855" s="11">
        <f t="shared" si="41"/>
        <v>-1.4773244384762885</v>
      </c>
    </row>
    <row r="856" spans="1:8">
      <c r="A856">
        <v>2077</v>
      </c>
      <c r="B856">
        <v>3</v>
      </c>
      <c r="C856" s="5">
        <v>11.54793701171875</v>
      </c>
      <c r="D856" s="11">
        <f t="shared" si="39"/>
        <v>11.069443369140625</v>
      </c>
      <c r="E856">
        <v>4.4901367187499996</v>
      </c>
      <c r="F856" s="11">
        <f t="shared" si="40"/>
        <v>7.4933569140624989</v>
      </c>
      <c r="G856">
        <v>4.7794738769530341</v>
      </c>
      <c r="H856" s="11">
        <f t="shared" si="41"/>
        <v>7.6871623168944314</v>
      </c>
    </row>
    <row r="857" spans="1:8">
      <c r="A857">
        <v>2077</v>
      </c>
      <c r="B857">
        <v>4</v>
      </c>
      <c r="C857" s="5">
        <v>20.424188232421876</v>
      </c>
      <c r="D857" s="11">
        <f t="shared" si="39"/>
        <v>23.446488071289064</v>
      </c>
      <c r="E857">
        <v>15.02462158203125</v>
      </c>
      <c r="F857" s="11">
        <f t="shared" si="40"/>
        <v>18.967517827148434</v>
      </c>
      <c r="G857">
        <v>15.051477050781045</v>
      </c>
      <c r="H857" s="11">
        <f t="shared" si="41"/>
        <v>18.965821801757588</v>
      </c>
    </row>
    <row r="858" spans="1:8">
      <c r="A858">
        <v>2077</v>
      </c>
      <c r="B858">
        <v>5</v>
      </c>
      <c r="C858" s="5">
        <v>30.567681884765626</v>
      </c>
      <c r="D858" s="11">
        <f t="shared" si="39"/>
        <v>37.590575620117193</v>
      </c>
      <c r="E858">
        <v>23.415185546875001</v>
      </c>
      <c r="F858" s="11">
        <f t="shared" si="40"/>
        <v>28.106520097656247</v>
      </c>
      <c r="G858">
        <v>23.322045898438034</v>
      </c>
      <c r="H858" s="11">
        <f t="shared" si="41"/>
        <v>28.046906396484964</v>
      </c>
    </row>
    <row r="859" spans="1:8">
      <c r="A859">
        <v>2077</v>
      </c>
      <c r="B859">
        <v>6</v>
      </c>
      <c r="C859" s="5">
        <v>29.506707763671876</v>
      </c>
      <c r="D859" s="11">
        <f t="shared" si="39"/>
        <v>36.111153305664068</v>
      </c>
      <c r="E859">
        <v>33.607446289062501</v>
      </c>
      <c r="F859" s="11">
        <f t="shared" si="40"/>
        <v>39.207930498046871</v>
      </c>
      <c r="G859">
        <v>33.558496093750023</v>
      </c>
      <c r="H859" s="11">
        <f t="shared" si="41"/>
        <v>39.286528710937532</v>
      </c>
    </row>
    <row r="860" spans="1:8">
      <c r="A860">
        <v>2077</v>
      </c>
      <c r="B860">
        <v>7</v>
      </c>
      <c r="C860" s="5">
        <v>32.176843261718751</v>
      </c>
      <c r="D860" s="11">
        <f t="shared" si="39"/>
        <v>39.834390244140629</v>
      </c>
      <c r="E860">
        <v>35.309960937500001</v>
      </c>
      <c r="F860" s="11">
        <f t="shared" si="40"/>
        <v>41.062309453124996</v>
      </c>
      <c r="G860">
        <v>35.330377197266046</v>
      </c>
      <c r="H860" s="11">
        <f t="shared" si="41"/>
        <v>41.232054162598125</v>
      </c>
    </row>
    <row r="861" spans="1:8">
      <c r="A861">
        <v>2077</v>
      </c>
      <c r="B861">
        <v>8</v>
      </c>
      <c r="C861" s="5">
        <v>30.480432128906251</v>
      </c>
      <c r="D861" s="11">
        <f t="shared" si="39"/>
        <v>37.468914560546878</v>
      </c>
      <c r="E861">
        <v>33.166925048828126</v>
      </c>
      <c r="F861" s="11">
        <f t="shared" si="40"/>
        <v>38.728114763183591</v>
      </c>
      <c r="G861">
        <v>33.043969726563034</v>
      </c>
      <c r="H861" s="11">
        <f t="shared" si="41"/>
        <v>38.721578759766217</v>
      </c>
    </row>
    <row r="862" spans="1:8">
      <c r="A862">
        <v>2077</v>
      </c>
      <c r="B862">
        <v>9</v>
      </c>
      <c r="C862" s="5">
        <v>24.708428955078126</v>
      </c>
      <c r="D862" s="11">
        <f t="shared" si="39"/>
        <v>29.42043333496094</v>
      </c>
      <c r="E862">
        <v>23.520104980468751</v>
      </c>
      <c r="F862" s="11">
        <f t="shared" si="40"/>
        <v>28.22079834472656</v>
      </c>
      <c r="G862">
        <v>23.469110107422011</v>
      </c>
      <c r="H862" s="11">
        <f t="shared" si="41"/>
        <v>28.20838289794937</v>
      </c>
    </row>
    <row r="863" spans="1:8">
      <c r="A863">
        <v>2077</v>
      </c>
      <c r="B863">
        <v>10</v>
      </c>
      <c r="C863" s="5">
        <v>15.04635009765625</v>
      </c>
      <c r="D863" s="11">
        <f t="shared" si="39"/>
        <v>15.947630576171875</v>
      </c>
      <c r="E863">
        <v>11.373895263671875</v>
      </c>
      <c r="F863" s="11">
        <f t="shared" si="40"/>
        <v>14.991146721191406</v>
      </c>
      <c r="G863">
        <v>11.485467529297011</v>
      </c>
      <c r="H863" s="11">
        <f t="shared" si="41"/>
        <v>15.050343347168118</v>
      </c>
    </row>
    <row r="864" spans="1:8">
      <c r="A864">
        <v>2077</v>
      </c>
      <c r="B864">
        <v>11</v>
      </c>
      <c r="C864" s="5">
        <v>7.2906433105468746</v>
      </c>
      <c r="D864" s="11">
        <f t="shared" si="39"/>
        <v>5.1330730322265614</v>
      </c>
      <c r="E864">
        <v>5.1965881347656246</v>
      </c>
      <c r="F864" s="11">
        <f t="shared" si="40"/>
        <v>8.2628237963867175</v>
      </c>
      <c r="G864">
        <v>5.3915954589839998</v>
      </c>
      <c r="H864" s="11">
        <f t="shared" si="41"/>
        <v>8.3592718139644315</v>
      </c>
    </row>
    <row r="865" spans="1:8">
      <c r="A865">
        <v>2077</v>
      </c>
      <c r="B865">
        <v>12</v>
      </c>
      <c r="C865" s="5">
        <v>2.8469787597656251</v>
      </c>
      <c r="D865" s="11">
        <f t="shared" si="39"/>
        <v>-1.0631728173828123</v>
      </c>
      <c r="E865">
        <v>-6.5595458984375004</v>
      </c>
      <c r="F865" s="11">
        <f t="shared" si="40"/>
        <v>-4.5419573925781247</v>
      </c>
      <c r="G865">
        <v>-6.4379943847660002</v>
      </c>
      <c r="H865" s="11">
        <f t="shared" si="41"/>
        <v>-4.6296178344730681</v>
      </c>
    </row>
    <row r="866" spans="1:8">
      <c r="A866">
        <v>2078</v>
      </c>
      <c r="B866">
        <v>1</v>
      </c>
      <c r="C866" s="5">
        <v>2.2821899414062501</v>
      </c>
      <c r="D866" s="11">
        <f t="shared" si="39"/>
        <v>-1.8507143457031252</v>
      </c>
      <c r="E866">
        <v>-9.5707458496093754</v>
      </c>
      <c r="F866" s="11">
        <f t="shared" si="40"/>
        <v>-7.8217563793945306</v>
      </c>
      <c r="G866">
        <v>-9.4561218261719659</v>
      </c>
      <c r="H866" s="11">
        <f t="shared" si="41"/>
        <v>-7.9435217651368202</v>
      </c>
    </row>
    <row r="867" spans="1:8">
      <c r="A867">
        <v>2078</v>
      </c>
      <c r="B867">
        <v>2</v>
      </c>
      <c r="C867" s="5">
        <v>1.9210449218750001</v>
      </c>
      <c r="D867" s="11">
        <f t="shared" si="39"/>
        <v>-2.3542949609375001</v>
      </c>
      <c r="E867">
        <v>-3.2262329101562499</v>
      </c>
      <c r="F867" s="11">
        <f t="shared" si="40"/>
        <v>-0.91131288574218727</v>
      </c>
      <c r="G867">
        <v>-3.2832092285160002</v>
      </c>
      <c r="H867" s="11">
        <f t="shared" si="41"/>
        <v>-1.1656637329105686</v>
      </c>
    </row>
    <row r="868" spans="1:8">
      <c r="A868">
        <v>2078</v>
      </c>
      <c r="B868">
        <v>3</v>
      </c>
      <c r="C868" s="5">
        <v>12.940667724609375</v>
      </c>
      <c r="D868" s="11">
        <f t="shared" si="39"/>
        <v>13.011467075195313</v>
      </c>
      <c r="E868">
        <v>9.0291381835937496</v>
      </c>
      <c r="F868" s="11">
        <f t="shared" si="40"/>
        <v>12.437237309570312</v>
      </c>
      <c r="G868">
        <v>9.1291137695310454</v>
      </c>
      <c r="H868" s="11">
        <f t="shared" si="41"/>
        <v>12.463066918945088</v>
      </c>
    </row>
    <row r="869" spans="1:8">
      <c r="A869">
        <v>2078</v>
      </c>
      <c r="B869">
        <v>4</v>
      </c>
      <c r="C869" s="5">
        <v>22.610803222656251</v>
      </c>
      <c r="D869" s="11">
        <f t="shared" si="39"/>
        <v>26.495504013671876</v>
      </c>
      <c r="E869">
        <v>17.750573730468751</v>
      </c>
      <c r="F869" s="11">
        <f t="shared" si="40"/>
        <v>21.936624907226562</v>
      </c>
      <c r="G869">
        <v>17.779809570313034</v>
      </c>
      <c r="H869" s="11">
        <f t="shared" si="41"/>
        <v>21.961530908203713</v>
      </c>
    </row>
    <row r="870" spans="1:8">
      <c r="A870">
        <v>2078</v>
      </c>
      <c r="B870">
        <v>5</v>
      </c>
      <c r="C870" s="5">
        <v>27.397363281250001</v>
      </c>
      <c r="D870" s="11">
        <f t="shared" si="39"/>
        <v>33.169883359375</v>
      </c>
      <c r="E870">
        <v>26.340234375000001</v>
      </c>
      <c r="F870" s="11">
        <f t="shared" si="40"/>
        <v>31.29248328125</v>
      </c>
      <c r="G870">
        <v>26.287255859375023</v>
      </c>
      <c r="H870" s="11">
        <f t="shared" si="41"/>
        <v>31.302706933593775</v>
      </c>
    </row>
    <row r="871" spans="1:8">
      <c r="A871">
        <v>2078</v>
      </c>
      <c r="B871">
        <v>6</v>
      </c>
      <c r="C871" s="5">
        <v>29.732598876953126</v>
      </c>
      <c r="D871" s="11">
        <f t="shared" si="39"/>
        <v>36.426135874023444</v>
      </c>
      <c r="E871">
        <v>31.801080322265626</v>
      </c>
      <c r="F871" s="11">
        <f t="shared" si="40"/>
        <v>37.240436687011716</v>
      </c>
      <c r="G871">
        <v>31.933709716797011</v>
      </c>
      <c r="H871" s="11">
        <f t="shared" si="41"/>
        <v>37.502513269043128</v>
      </c>
    </row>
    <row r="872" spans="1:8">
      <c r="A872">
        <v>2078</v>
      </c>
      <c r="B872">
        <v>7</v>
      </c>
      <c r="C872" s="5">
        <v>33.003564453125001</v>
      </c>
      <c r="D872" s="11">
        <f t="shared" si="39"/>
        <v>40.987170273437506</v>
      </c>
      <c r="E872">
        <v>35.196771240234376</v>
      </c>
      <c r="F872" s="11">
        <f t="shared" si="40"/>
        <v>40.939023234863278</v>
      </c>
      <c r="G872">
        <v>35.056970214844</v>
      </c>
      <c r="H872" s="11">
        <f t="shared" si="41"/>
        <v>40.931853295898719</v>
      </c>
    </row>
    <row r="873" spans="1:8">
      <c r="A873">
        <v>2078</v>
      </c>
      <c r="B873">
        <v>8</v>
      </c>
      <c r="C873" s="5">
        <v>30.766748046875001</v>
      </c>
      <c r="D873" s="11">
        <f t="shared" si="39"/>
        <v>37.868153476562505</v>
      </c>
      <c r="E873">
        <v>32.274896240234376</v>
      </c>
      <c r="F873" s="11">
        <f t="shared" si="40"/>
        <v>37.756516984863282</v>
      </c>
      <c r="G873">
        <v>31.939080810547011</v>
      </c>
      <c r="H873" s="11">
        <f t="shared" si="41"/>
        <v>37.508410729980625</v>
      </c>
    </row>
    <row r="874" spans="1:8">
      <c r="A874">
        <v>2078</v>
      </c>
      <c r="B874">
        <v>9</v>
      </c>
      <c r="C874" s="5">
        <v>24.720025634765626</v>
      </c>
      <c r="D874" s="11">
        <f t="shared" si="39"/>
        <v>29.436603745117189</v>
      </c>
      <c r="E874">
        <v>24.324029541015626</v>
      </c>
      <c r="F874" s="11">
        <f t="shared" si="40"/>
        <v>29.096432976074219</v>
      </c>
      <c r="G874">
        <v>24.570001220703034</v>
      </c>
      <c r="H874" s="11">
        <f t="shared" si="41"/>
        <v>29.417161340331933</v>
      </c>
    </row>
    <row r="875" spans="1:8">
      <c r="A875">
        <v>2078</v>
      </c>
      <c r="B875">
        <v>10</v>
      </c>
      <c r="C875" s="5">
        <v>14.336297607421875</v>
      </c>
      <c r="D875" s="11">
        <f t="shared" si="39"/>
        <v>14.957533383789062</v>
      </c>
      <c r="E875">
        <v>10.40419921875</v>
      </c>
      <c r="F875" s="11">
        <f t="shared" si="40"/>
        <v>13.934953789062499</v>
      </c>
      <c r="G875">
        <v>10.430780029297011</v>
      </c>
      <c r="H875" s="11">
        <f t="shared" si="41"/>
        <v>13.89229647216812</v>
      </c>
    </row>
    <row r="876" spans="1:8">
      <c r="A876">
        <v>2078</v>
      </c>
      <c r="B876">
        <v>11</v>
      </c>
      <c r="C876" s="5">
        <v>7.3396545410156246</v>
      </c>
      <c r="D876" s="11">
        <f t="shared" si="39"/>
        <v>5.2014142919921875</v>
      </c>
      <c r="E876">
        <v>2.4629150390625001</v>
      </c>
      <c r="F876" s="11">
        <f t="shared" si="40"/>
        <v>5.2853070605468755</v>
      </c>
      <c r="G876">
        <v>2.6413208007810454</v>
      </c>
      <c r="H876" s="11">
        <f t="shared" si="41"/>
        <v>5.3394702392575883</v>
      </c>
    </row>
    <row r="877" spans="1:8">
      <c r="A877">
        <v>2078</v>
      </c>
      <c r="B877">
        <v>12</v>
      </c>
      <c r="C877" s="5">
        <v>-6.0888671874999994E-2</v>
      </c>
      <c r="D877" s="11">
        <f t="shared" si="39"/>
        <v>-5.1179031640625006</v>
      </c>
      <c r="E877">
        <v>-6.6194519042968754</v>
      </c>
      <c r="F877" s="11">
        <f t="shared" si="40"/>
        <v>-4.6072070141601564</v>
      </c>
      <c r="G877">
        <v>-6.3162902832029886</v>
      </c>
      <c r="H877" s="11">
        <f t="shared" si="41"/>
        <v>-4.4959867309568828</v>
      </c>
    </row>
    <row r="878" spans="1:8">
      <c r="A878">
        <v>2079</v>
      </c>
      <c r="B878">
        <v>1</v>
      </c>
      <c r="C878" s="5">
        <v>0.75493774414062498</v>
      </c>
      <c r="D878" s="11">
        <f t="shared" si="39"/>
        <v>-3.9803148095703129</v>
      </c>
      <c r="E878">
        <v>-4.4439147949218754</v>
      </c>
      <c r="F878" s="11">
        <f t="shared" si="40"/>
        <v>-2.2376119946289061</v>
      </c>
      <c r="G878">
        <v>-4.3516906738279886</v>
      </c>
      <c r="H878" s="11">
        <f t="shared" si="41"/>
        <v>-2.3388563598631325</v>
      </c>
    </row>
    <row r="879" spans="1:8">
      <c r="A879">
        <v>2079</v>
      </c>
      <c r="B879">
        <v>2</v>
      </c>
      <c r="C879" s="5">
        <v>5.5978027343749996</v>
      </c>
      <c r="D879" s="11">
        <f t="shared" si="39"/>
        <v>2.7725761328124996</v>
      </c>
      <c r="E879">
        <v>1.1484008789062501</v>
      </c>
      <c r="F879" s="11">
        <f t="shared" si="40"/>
        <v>3.8535382373046874</v>
      </c>
      <c r="G879">
        <v>1.1327148437500227</v>
      </c>
      <c r="H879" s="11">
        <f t="shared" si="41"/>
        <v>3.6830208984375248</v>
      </c>
    </row>
    <row r="880" spans="1:8">
      <c r="A880">
        <v>2079</v>
      </c>
      <c r="B880">
        <v>3</v>
      </c>
      <c r="C880" s="5">
        <v>10.94521484375</v>
      </c>
      <c r="D880" s="11">
        <f t="shared" si="39"/>
        <v>10.229007578125</v>
      </c>
      <c r="E880">
        <v>9.4671264648437496</v>
      </c>
      <c r="F880" s="11">
        <f t="shared" si="40"/>
        <v>12.914294145507812</v>
      </c>
      <c r="G880">
        <v>9.6357055664060454</v>
      </c>
      <c r="H880" s="11">
        <f t="shared" si="41"/>
        <v>13.019304711913838</v>
      </c>
    </row>
    <row r="881" spans="1:8">
      <c r="A881">
        <v>2079</v>
      </c>
      <c r="B881">
        <v>4</v>
      </c>
      <c r="C881" s="5">
        <v>20.664300537109376</v>
      </c>
      <c r="D881" s="11">
        <f t="shared" si="39"/>
        <v>23.781300668945313</v>
      </c>
      <c r="E881">
        <v>14.819879150390625</v>
      </c>
      <c r="F881" s="11">
        <f t="shared" si="40"/>
        <v>18.744512370605467</v>
      </c>
      <c r="G881">
        <v>15.104669189453034</v>
      </c>
      <c r="H881" s="11">
        <f t="shared" si="41"/>
        <v>19.024226770019432</v>
      </c>
    </row>
    <row r="882" spans="1:8">
      <c r="A882">
        <v>2079</v>
      </c>
      <c r="B882">
        <v>5</v>
      </c>
      <c r="C882" s="5">
        <v>26.942102050781251</v>
      </c>
      <c r="D882" s="11">
        <f t="shared" si="39"/>
        <v>32.535067099609378</v>
      </c>
      <c r="E882">
        <v>23.034539794921876</v>
      </c>
      <c r="F882" s="11">
        <f t="shared" si="40"/>
        <v>27.691920744628906</v>
      </c>
      <c r="G882">
        <v>22.921166992188034</v>
      </c>
      <c r="H882" s="11">
        <f t="shared" si="41"/>
        <v>27.606741357422464</v>
      </c>
    </row>
    <row r="883" spans="1:8">
      <c r="A883">
        <v>2079</v>
      </c>
      <c r="B883">
        <v>6</v>
      </c>
      <c r="C883" s="5">
        <v>30.426660156250001</v>
      </c>
      <c r="D883" s="11">
        <f t="shared" si="39"/>
        <v>37.393934921875001</v>
      </c>
      <c r="E883">
        <v>33.428399658203126</v>
      </c>
      <c r="F883" s="11">
        <f t="shared" si="40"/>
        <v>39.012912907714842</v>
      </c>
      <c r="G883">
        <v>33.257745361328034</v>
      </c>
      <c r="H883" s="11">
        <f t="shared" si="41"/>
        <v>38.956304406738184</v>
      </c>
    </row>
    <row r="884" spans="1:8">
      <c r="A884">
        <v>2079</v>
      </c>
      <c r="B884">
        <v>7</v>
      </c>
      <c r="C884" s="5">
        <v>34.042871093750001</v>
      </c>
      <c r="D884" s="11">
        <f t="shared" si="39"/>
        <v>42.436379453125006</v>
      </c>
      <c r="E884">
        <v>35.536859130859376</v>
      </c>
      <c r="F884" s="11">
        <f t="shared" si="40"/>
        <v>41.309446965332029</v>
      </c>
      <c r="G884">
        <v>35.261743164063034</v>
      </c>
      <c r="H884" s="11">
        <f t="shared" si="41"/>
        <v>41.156693994141214</v>
      </c>
    </row>
    <row r="885" spans="1:8">
      <c r="A885">
        <v>2079</v>
      </c>
      <c r="B885">
        <v>8</v>
      </c>
      <c r="C885" s="5">
        <v>32.340905761718751</v>
      </c>
      <c r="D885" s="11">
        <f t="shared" si="39"/>
        <v>40.063158994140629</v>
      </c>
      <c r="E885">
        <v>34.216668701171876</v>
      </c>
      <c r="F885" s="11">
        <f t="shared" si="40"/>
        <v>39.871495549316407</v>
      </c>
      <c r="G885">
        <v>33.951623535156045</v>
      </c>
      <c r="H885" s="11">
        <f t="shared" si="41"/>
        <v>39.718182641601345</v>
      </c>
    </row>
    <row r="886" spans="1:8">
      <c r="A886">
        <v>2079</v>
      </c>
      <c r="B886">
        <v>9</v>
      </c>
      <c r="C886" s="5">
        <v>23.938684082031251</v>
      </c>
      <c r="D886" s="11">
        <f t="shared" si="39"/>
        <v>28.347101083984377</v>
      </c>
      <c r="E886">
        <v>21.738824462890626</v>
      </c>
      <c r="F886" s="11">
        <f t="shared" si="40"/>
        <v>26.280627604980467</v>
      </c>
      <c r="G886">
        <v>21.716455078125023</v>
      </c>
      <c r="H886" s="11">
        <f t="shared" si="41"/>
        <v>26.283967675781277</v>
      </c>
    </row>
    <row r="887" spans="1:8">
      <c r="A887">
        <v>2079</v>
      </c>
      <c r="B887">
        <v>10</v>
      </c>
      <c r="C887" s="5">
        <v>12.64913330078125</v>
      </c>
      <c r="D887" s="11">
        <f t="shared" si="39"/>
        <v>12.604951474609376</v>
      </c>
      <c r="E887">
        <v>13.043359375</v>
      </c>
      <c r="F887" s="11">
        <f t="shared" si="40"/>
        <v>16.809527031249999</v>
      </c>
      <c r="G887">
        <v>13.065454101563034</v>
      </c>
      <c r="H887" s="11">
        <f t="shared" si="41"/>
        <v>16.785168603516212</v>
      </c>
    </row>
    <row r="888" spans="1:8">
      <c r="A888">
        <v>2079</v>
      </c>
      <c r="B888">
        <v>11</v>
      </c>
      <c r="C888" s="5">
        <v>5.6768737792968746</v>
      </c>
      <c r="D888" s="11">
        <f t="shared" si="39"/>
        <v>2.8828327978515622</v>
      </c>
      <c r="E888">
        <v>3.7690979003906251</v>
      </c>
      <c r="F888" s="11">
        <f t="shared" si="40"/>
        <v>6.7080014331054691</v>
      </c>
      <c r="G888">
        <v>3.9973999023440001</v>
      </c>
      <c r="H888" s="11">
        <f t="shared" si="41"/>
        <v>6.8284450927737126</v>
      </c>
    </row>
    <row r="889" spans="1:8">
      <c r="A889">
        <v>2079</v>
      </c>
      <c r="B889">
        <v>12</v>
      </c>
      <c r="C889" s="5">
        <v>0.35057983398437498</v>
      </c>
      <c r="D889" s="11">
        <f t="shared" si="39"/>
        <v>-4.5441514794921876</v>
      </c>
      <c r="E889">
        <v>-5.9286865234375004</v>
      </c>
      <c r="F889" s="11">
        <f t="shared" si="40"/>
        <v>-3.8548253613281251</v>
      </c>
      <c r="G889">
        <v>-5.7511352539059999</v>
      </c>
      <c r="H889" s="11">
        <f t="shared" si="41"/>
        <v>-3.8754465087887886</v>
      </c>
    </row>
    <row r="890" spans="1:8">
      <c r="A890">
        <v>2080</v>
      </c>
      <c r="B890">
        <v>1</v>
      </c>
      <c r="C890" s="5">
        <v>1.8984924316406251</v>
      </c>
      <c r="D890" s="11">
        <f t="shared" si="39"/>
        <v>-2.3857421533203125</v>
      </c>
      <c r="E890">
        <v>-2.1684936523437499</v>
      </c>
      <c r="F890" s="11">
        <f t="shared" si="40"/>
        <v>0.24077671386718791</v>
      </c>
      <c r="G890">
        <v>-2.0488342285160002</v>
      </c>
      <c r="H890" s="11">
        <f t="shared" si="41"/>
        <v>0.18968001708943127</v>
      </c>
    </row>
    <row r="891" spans="1:8">
      <c r="A891">
        <v>2080</v>
      </c>
      <c r="B891">
        <v>2</v>
      </c>
      <c r="C891" s="5">
        <v>5.7978759765624996</v>
      </c>
      <c r="D891" s="11">
        <f t="shared" si="39"/>
        <v>3.0515582617187489</v>
      </c>
      <c r="E891">
        <v>2.7116027832031251</v>
      </c>
      <c r="F891" s="11">
        <f t="shared" si="40"/>
        <v>5.5561777514648441</v>
      </c>
      <c r="G891">
        <v>2.7390075683589998</v>
      </c>
      <c r="H891" s="11">
        <f t="shared" si="41"/>
        <v>5.4467303100581823</v>
      </c>
    </row>
    <row r="892" spans="1:8">
      <c r="A892">
        <v>2080</v>
      </c>
      <c r="B892">
        <v>3</v>
      </c>
      <c r="C892" s="5">
        <v>13.926507568359375</v>
      </c>
      <c r="D892" s="11">
        <f t="shared" si="39"/>
        <v>14.386122153320311</v>
      </c>
      <c r="E892">
        <v>7.6193481445312496</v>
      </c>
      <c r="F892" s="11">
        <f t="shared" si="40"/>
        <v>10.901693999023436</v>
      </c>
      <c r="G892">
        <v>7.6440063476560454</v>
      </c>
      <c r="H892" s="11">
        <f t="shared" si="41"/>
        <v>10.832418969726337</v>
      </c>
    </row>
    <row r="893" spans="1:8">
      <c r="A893">
        <v>2080</v>
      </c>
      <c r="B893">
        <v>4</v>
      </c>
      <c r="C893" s="5">
        <v>20.948175048828126</v>
      </c>
      <c r="D893" s="11">
        <f t="shared" si="39"/>
        <v>24.177135288085939</v>
      </c>
      <c r="E893">
        <v>14.194818115234375</v>
      </c>
      <c r="F893" s="11">
        <f t="shared" si="40"/>
        <v>18.06369589111328</v>
      </c>
      <c r="G893">
        <v>14.406060791016046</v>
      </c>
      <c r="H893" s="11">
        <f t="shared" si="41"/>
        <v>18.257154748535619</v>
      </c>
    </row>
    <row r="894" spans="1:8">
      <c r="A894">
        <v>2080</v>
      </c>
      <c r="B894">
        <v>5</v>
      </c>
      <c r="C894" s="5">
        <v>24.812463378906251</v>
      </c>
      <c r="D894" s="11">
        <f t="shared" si="39"/>
        <v>29.565498935546877</v>
      </c>
      <c r="E894">
        <v>26.022210693359376</v>
      </c>
      <c r="F894" s="11">
        <f t="shared" si="40"/>
        <v>30.946091887207029</v>
      </c>
      <c r="G894">
        <v>26.143670654297011</v>
      </c>
      <c r="H894" s="11">
        <f t="shared" si="41"/>
        <v>31.145050378418119</v>
      </c>
    </row>
    <row r="895" spans="1:8">
      <c r="A895">
        <v>2080</v>
      </c>
      <c r="B895">
        <v>6</v>
      </c>
      <c r="C895" s="5">
        <v>30.649316406250001</v>
      </c>
      <c r="D895" s="11">
        <f t="shared" si="39"/>
        <v>37.704406796875006</v>
      </c>
      <c r="E895">
        <v>30.630883789062501</v>
      </c>
      <c r="F895" s="11">
        <f t="shared" si="40"/>
        <v>35.965858623046877</v>
      </c>
      <c r="G895">
        <v>30.505303955078034</v>
      </c>
      <c r="H895" s="11">
        <f t="shared" si="41"/>
        <v>35.934123742675688</v>
      </c>
    </row>
    <row r="896" spans="1:8">
      <c r="A896">
        <v>2080</v>
      </c>
      <c r="B896">
        <v>7</v>
      </c>
      <c r="C896" s="5">
        <v>34.705865478515626</v>
      </c>
      <c r="D896" s="11">
        <f t="shared" si="39"/>
        <v>43.360858823242189</v>
      </c>
      <c r="E896">
        <v>34.233056640625001</v>
      </c>
      <c r="F896" s="11">
        <f t="shared" si="40"/>
        <v>39.889345292968748</v>
      </c>
      <c r="G896">
        <v>34.178155517578034</v>
      </c>
      <c r="H896" s="11">
        <f t="shared" si="41"/>
        <v>39.966914758300689</v>
      </c>
    </row>
    <row r="897" spans="1:8">
      <c r="A897">
        <v>2080</v>
      </c>
      <c r="B897">
        <v>8</v>
      </c>
      <c r="C897" s="5">
        <v>30.156732177734376</v>
      </c>
      <c r="D897" s="11">
        <f t="shared" si="39"/>
        <v>37.017547348632817</v>
      </c>
      <c r="E897">
        <v>32.681665039062501</v>
      </c>
      <c r="F897" s="11">
        <f t="shared" si="40"/>
        <v>38.199569560546877</v>
      </c>
      <c r="G897">
        <v>32.546807861328034</v>
      </c>
      <c r="H897" s="11">
        <f t="shared" si="41"/>
        <v>38.175695031738186</v>
      </c>
    </row>
    <row r="898" spans="1:8">
      <c r="A898">
        <v>2080</v>
      </c>
      <c r="B898">
        <v>9</v>
      </c>
      <c r="C898" s="5">
        <v>24.249139404296876</v>
      </c>
      <c r="D898" s="11">
        <f t="shared" si="39"/>
        <v>28.779999985351566</v>
      </c>
      <c r="E898">
        <v>22.521020507812501</v>
      </c>
      <c r="F898" s="11">
        <f t="shared" si="40"/>
        <v>27.132595537109374</v>
      </c>
      <c r="G898">
        <v>22.542932128906045</v>
      </c>
      <c r="H898" s="11">
        <f t="shared" si="41"/>
        <v>27.191439477538839</v>
      </c>
    </row>
    <row r="899" spans="1:8">
      <c r="A899">
        <v>2080</v>
      </c>
      <c r="B899">
        <v>10</v>
      </c>
      <c r="C899" s="5">
        <v>13.67647705078125</v>
      </c>
      <c r="D899" s="11">
        <f t="shared" ref="D899:D962" si="42">C899*1.3944-5.033</f>
        <v>14.037479599609373</v>
      </c>
      <c r="E899">
        <v>14.56112060546875</v>
      </c>
      <c r="F899" s="11">
        <f t="shared" ref="F899:F962" si="43">E899*1.0892+2.6027</f>
        <v>18.462672563476559</v>
      </c>
      <c r="G899">
        <v>14.725274658203034</v>
      </c>
      <c r="H899" s="11">
        <f t="shared" ref="H899:H962" si="44">G899*1.098+2.4393</f>
        <v>18.607651574706932</v>
      </c>
    </row>
    <row r="900" spans="1:8">
      <c r="A900">
        <v>2080</v>
      </c>
      <c r="B900">
        <v>11</v>
      </c>
      <c r="C900" s="5">
        <v>6.6535888671874996</v>
      </c>
      <c r="D900" s="11">
        <f t="shared" si="42"/>
        <v>4.2447643164062496</v>
      </c>
      <c r="E900">
        <v>3.1286254882812501</v>
      </c>
      <c r="F900" s="11">
        <f t="shared" si="43"/>
        <v>6.010398881835938</v>
      </c>
      <c r="G900">
        <v>3.2982116699220114</v>
      </c>
      <c r="H900" s="11">
        <f t="shared" si="44"/>
        <v>6.060736413574368</v>
      </c>
    </row>
    <row r="901" spans="1:8">
      <c r="A901">
        <v>2080</v>
      </c>
      <c r="B901">
        <v>12</v>
      </c>
      <c r="C901" s="5">
        <v>1.5727478027343751</v>
      </c>
      <c r="D901" s="11">
        <f t="shared" si="42"/>
        <v>-2.8399604638671878</v>
      </c>
      <c r="E901">
        <v>-3.8320678710937499</v>
      </c>
      <c r="F901" s="11">
        <f t="shared" si="43"/>
        <v>-1.5711883251953123</v>
      </c>
      <c r="G901">
        <v>-3.4979614257809999</v>
      </c>
      <c r="H901" s="11">
        <f t="shared" si="44"/>
        <v>-1.4014616455075384</v>
      </c>
    </row>
    <row r="902" spans="1:8">
      <c r="A902">
        <v>2081</v>
      </c>
      <c r="B902">
        <v>1</v>
      </c>
      <c r="C902" s="5">
        <v>1.0499206542968751</v>
      </c>
      <c r="D902" s="11">
        <f t="shared" si="42"/>
        <v>-3.5689906396484377</v>
      </c>
      <c r="E902">
        <v>-9.6572937011718754</v>
      </c>
      <c r="F902" s="11">
        <f t="shared" si="43"/>
        <v>-7.9160242993164065</v>
      </c>
      <c r="G902">
        <v>-9.5051330566410002</v>
      </c>
      <c r="H902" s="11">
        <f t="shared" si="44"/>
        <v>-7.9973360961918196</v>
      </c>
    </row>
    <row r="903" spans="1:8">
      <c r="A903">
        <v>2081</v>
      </c>
      <c r="B903">
        <v>2</v>
      </c>
      <c r="C903" s="5">
        <v>4.7907958984374996</v>
      </c>
      <c r="D903" s="11">
        <f t="shared" si="42"/>
        <v>1.6472858007812494</v>
      </c>
      <c r="E903">
        <v>-2.9503234863281249</v>
      </c>
      <c r="F903" s="11">
        <f t="shared" si="43"/>
        <v>-0.61079234130859339</v>
      </c>
      <c r="G903">
        <v>-2.7963623046869657</v>
      </c>
      <c r="H903" s="11">
        <f t="shared" si="44"/>
        <v>-0.63110581054628856</v>
      </c>
    </row>
    <row r="904" spans="1:8">
      <c r="A904">
        <v>2081</v>
      </c>
      <c r="B904">
        <v>3</v>
      </c>
      <c r="C904" s="5">
        <v>14.1621337890625</v>
      </c>
      <c r="D904" s="11">
        <f t="shared" si="42"/>
        <v>14.71467935546875</v>
      </c>
      <c r="E904">
        <v>7.4287353515624996</v>
      </c>
      <c r="F904" s="11">
        <f t="shared" si="43"/>
        <v>10.694078544921874</v>
      </c>
      <c r="G904">
        <v>7.5731140136720114</v>
      </c>
      <c r="H904" s="11">
        <f t="shared" si="44"/>
        <v>10.754579187011869</v>
      </c>
    </row>
    <row r="905" spans="1:8">
      <c r="A905">
        <v>2081</v>
      </c>
      <c r="B905">
        <v>4</v>
      </c>
      <c r="C905" s="5">
        <v>21.505242919921876</v>
      </c>
      <c r="D905" s="11">
        <f t="shared" si="42"/>
        <v>24.953910727539064</v>
      </c>
      <c r="E905">
        <v>16.279718017578126</v>
      </c>
      <c r="F905" s="11">
        <f t="shared" si="43"/>
        <v>20.334568864746092</v>
      </c>
      <c r="G905">
        <v>16.190881347656045</v>
      </c>
      <c r="H905" s="11">
        <f t="shared" si="44"/>
        <v>20.216887719726337</v>
      </c>
    </row>
    <row r="906" spans="1:8">
      <c r="A906">
        <v>2081</v>
      </c>
      <c r="B906">
        <v>5</v>
      </c>
      <c r="C906" s="5">
        <v>25.862420654296876</v>
      </c>
      <c r="D906" s="11">
        <f t="shared" si="42"/>
        <v>31.029559360351563</v>
      </c>
      <c r="E906">
        <v>27.043481445312501</v>
      </c>
      <c r="F906" s="11">
        <f t="shared" si="43"/>
        <v>32.058459990234375</v>
      </c>
      <c r="G906">
        <v>26.919671630859</v>
      </c>
      <c r="H906" s="11">
        <f t="shared" si="44"/>
        <v>31.997099450683184</v>
      </c>
    </row>
    <row r="907" spans="1:8">
      <c r="A907">
        <v>2081</v>
      </c>
      <c r="B907">
        <v>6</v>
      </c>
      <c r="C907" s="5">
        <v>31.062860107421876</v>
      </c>
      <c r="D907" s="11">
        <f t="shared" si="42"/>
        <v>38.281052133789068</v>
      </c>
      <c r="E907">
        <v>31.782739257812501</v>
      </c>
      <c r="F907" s="11">
        <f t="shared" si="43"/>
        <v>37.22045959960937</v>
      </c>
      <c r="G907">
        <v>31.390740966797011</v>
      </c>
      <c r="H907" s="11">
        <f t="shared" si="44"/>
        <v>36.906333581543123</v>
      </c>
    </row>
    <row r="908" spans="1:8">
      <c r="A908">
        <v>2081</v>
      </c>
      <c r="B908">
        <v>7</v>
      </c>
      <c r="C908" s="5">
        <v>35.310357666015626</v>
      </c>
      <c r="D908" s="11">
        <f t="shared" si="42"/>
        <v>44.20376272949219</v>
      </c>
      <c r="E908">
        <v>34.171624755859376</v>
      </c>
      <c r="F908" s="11">
        <f t="shared" si="43"/>
        <v>39.822433684082029</v>
      </c>
      <c r="G908">
        <v>34.367028808594</v>
      </c>
      <c r="H908" s="11">
        <f t="shared" si="44"/>
        <v>40.174297631836218</v>
      </c>
    </row>
    <row r="909" spans="1:8">
      <c r="A909">
        <v>2081</v>
      </c>
      <c r="B909">
        <v>8</v>
      </c>
      <c r="C909" s="5">
        <v>30.645593261718751</v>
      </c>
      <c r="D909" s="11">
        <f t="shared" si="42"/>
        <v>37.699215244140632</v>
      </c>
      <c r="E909">
        <v>31.431634521484376</v>
      </c>
      <c r="F909" s="11">
        <f t="shared" si="43"/>
        <v>36.838036320800782</v>
      </c>
      <c r="G909">
        <v>31.488519287109</v>
      </c>
      <c r="H909" s="11">
        <f t="shared" si="44"/>
        <v>37.013694177245689</v>
      </c>
    </row>
    <row r="910" spans="1:8">
      <c r="A910">
        <v>2081</v>
      </c>
      <c r="B910">
        <v>9</v>
      </c>
      <c r="C910" s="5">
        <v>24.086602783203126</v>
      </c>
      <c r="D910" s="11">
        <f t="shared" si="42"/>
        <v>28.55335892089844</v>
      </c>
      <c r="E910">
        <v>23.023980712890626</v>
      </c>
      <c r="F910" s="11">
        <f t="shared" si="43"/>
        <v>27.680419792480468</v>
      </c>
      <c r="G910">
        <v>22.869989013672011</v>
      </c>
      <c r="H910" s="11">
        <f t="shared" si="44"/>
        <v>27.550547937011871</v>
      </c>
    </row>
    <row r="911" spans="1:8">
      <c r="A911">
        <v>2081</v>
      </c>
      <c r="B911">
        <v>10</v>
      </c>
      <c r="C911" s="5">
        <v>13.5830322265625</v>
      </c>
      <c r="D911" s="11">
        <f t="shared" si="42"/>
        <v>13.90718013671875</v>
      </c>
      <c r="E911">
        <v>12.274835205078125</v>
      </c>
      <c r="F911" s="11">
        <f t="shared" si="43"/>
        <v>15.972450505371093</v>
      </c>
      <c r="G911">
        <v>12.416162109375023</v>
      </c>
      <c r="H911" s="11">
        <f t="shared" si="44"/>
        <v>16.072245996093777</v>
      </c>
    </row>
    <row r="912" spans="1:8">
      <c r="A912">
        <v>2081</v>
      </c>
      <c r="B912">
        <v>11</v>
      </c>
      <c r="C912" s="5">
        <v>8.3904052734374996</v>
      </c>
      <c r="D912" s="11">
        <f t="shared" si="42"/>
        <v>6.6665811132812491</v>
      </c>
      <c r="E912">
        <v>4.6843200683593746</v>
      </c>
      <c r="F912" s="11">
        <f t="shared" si="43"/>
        <v>7.7048614184570301</v>
      </c>
      <c r="G912">
        <v>4.9334045410160456</v>
      </c>
      <c r="H912" s="11">
        <f t="shared" si="44"/>
        <v>7.8561781860356188</v>
      </c>
    </row>
    <row r="913" spans="1:8">
      <c r="A913">
        <v>2081</v>
      </c>
      <c r="B913">
        <v>12</v>
      </c>
      <c r="C913" s="5">
        <v>3.2140441894531251</v>
      </c>
      <c r="D913" s="11">
        <f t="shared" si="42"/>
        <v>-0.55133678222656268</v>
      </c>
      <c r="E913">
        <v>-3.5936645507812499</v>
      </c>
      <c r="F913" s="11">
        <f t="shared" si="43"/>
        <v>-1.3115194287109371</v>
      </c>
      <c r="G913">
        <v>-3.7896484374999773</v>
      </c>
      <c r="H913" s="11">
        <f t="shared" si="44"/>
        <v>-1.7217339843749753</v>
      </c>
    </row>
    <row r="914" spans="1:8">
      <c r="A914">
        <v>2082</v>
      </c>
      <c r="B914">
        <v>1</v>
      </c>
      <c r="C914" s="5">
        <v>-0.98880615234375002</v>
      </c>
      <c r="D914" s="11">
        <f t="shared" si="42"/>
        <v>-6.4117912988281258</v>
      </c>
      <c r="E914">
        <v>-4.3140930175781254</v>
      </c>
      <c r="F914" s="11">
        <f t="shared" si="43"/>
        <v>-2.0962101147460941</v>
      </c>
      <c r="G914">
        <v>-4.8587707519529886</v>
      </c>
      <c r="H914" s="11">
        <f t="shared" si="44"/>
        <v>-2.8956302856443821</v>
      </c>
    </row>
    <row r="915" spans="1:8">
      <c r="A915">
        <v>2082</v>
      </c>
      <c r="B915">
        <v>2</v>
      </c>
      <c r="C915" s="5">
        <v>4.0511718749999996</v>
      </c>
      <c r="D915" s="11">
        <f t="shared" si="42"/>
        <v>0.61595406249999929</v>
      </c>
      <c r="E915">
        <v>1.7755126953125006E-2</v>
      </c>
      <c r="F915" s="11">
        <f t="shared" si="43"/>
        <v>2.6220388842773437</v>
      </c>
      <c r="G915">
        <v>-0.10846557617196595</v>
      </c>
      <c r="H915" s="11">
        <f t="shared" si="44"/>
        <v>2.3202047973631812</v>
      </c>
    </row>
    <row r="916" spans="1:8">
      <c r="A916">
        <v>2082</v>
      </c>
      <c r="B916">
        <v>3</v>
      </c>
      <c r="C916" s="5">
        <v>12.042962646484375</v>
      </c>
      <c r="D916" s="11">
        <f t="shared" si="42"/>
        <v>11.759707114257811</v>
      </c>
      <c r="E916">
        <v>10.97615966796875</v>
      </c>
      <c r="F916" s="11">
        <f t="shared" si="43"/>
        <v>14.557933110351563</v>
      </c>
      <c r="G916">
        <v>10.988671875000023</v>
      </c>
      <c r="H916" s="11">
        <f t="shared" si="44"/>
        <v>14.504861718750025</v>
      </c>
    </row>
    <row r="917" spans="1:8">
      <c r="A917">
        <v>2082</v>
      </c>
      <c r="B917">
        <v>4</v>
      </c>
      <c r="C917" s="5">
        <v>20.788415527343751</v>
      </c>
      <c r="D917" s="11">
        <f t="shared" si="42"/>
        <v>23.954366611328126</v>
      </c>
      <c r="E917">
        <v>19.707177734375001</v>
      </c>
      <c r="F917" s="11">
        <f t="shared" si="43"/>
        <v>24.067757988281251</v>
      </c>
      <c r="G917">
        <v>19.730645751953034</v>
      </c>
      <c r="H917" s="11">
        <f t="shared" si="44"/>
        <v>24.103549035644434</v>
      </c>
    </row>
    <row r="918" spans="1:8">
      <c r="A918">
        <v>2082</v>
      </c>
      <c r="B918">
        <v>5</v>
      </c>
      <c r="C918" s="5">
        <v>26.951715087890626</v>
      </c>
      <c r="D918" s="11">
        <f t="shared" si="42"/>
        <v>32.548471518554692</v>
      </c>
      <c r="E918">
        <v>26.443109130859376</v>
      </c>
      <c r="F918" s="11">
        <f t="shared" si="43"/>
        <v>31.404534465332031</v>
      </c>
      <c r="G918">
        <v>26.391503906250023</v>
      </c>
      <c r="H918" s="11">
        <f t="shared" si="44"/>
        <v>31.417171289062527</v>
      </c>
    </row>
    <row r="919" spans="1:8">
      <c r="A919">
        <v>2082</v>
      </c>
      <c r="B919">
        <v>6</v>
      </c>
      <c r="C919" s="5">
        <v>30.616204833984376</v>
      </c>
      <c r="D919" s="11">
        <f t="shared" si="42"/>
        <v>37.658236020507815</v>
      </c>
      <c r="E919">
        <v>30.738854980468751</v>
      </c>
      <c r="F919" s="11">
        <f t="shared" si="43"/>
        <v>36.083460844726559</v>
      </c>
      <c r="G919">
        <v>30.795434570313034</v>
      </c>
      <c r="H919" s="11">
        <f t="shared" si="44"/>
        <v>36.25268715820372</v>
      </c>
    </row>
    <row r="920" spans="1:8">
      <c r="A920">
        <v>2082</v>
      </c>
      <c r="B920">
        <v>7</v>
      </c>
      <c r="C920" s="5">
        <v>32.799432373046876</v>
      </c>
      <c r="D920" s="11">
        <f t="shared" si="42"/>
        <v>40.702528500976562</v>
      </c>
      <c r="E920">
        <v>32.381402587890626</v>
      </c>
      <c r="F920" s="11">
        <f t="shared" si="43"/>
        <v>37.872523698730468</v>
      </c>
      <c r="G920">
        <v>32.101281738281045</v>
      </c>
      <c r="H920" s="11">
        <f t="shared" si="44"/>
        <v>37.686507348632595</v>
      </c>
    </row>
    <row r="921" spans="1:8">
      <c r="A921">
        <v>2082</v>
      </c>
      <c r="B921">
        <v>8</v>
      </c>
      <c r="C921" s="5">
        <v>30.780603027343751</v>
      </c>
      <c r="D921" s="11">
        <f t="shared" si="42"/>
        <v>37.887472861328128</v>
      </c>
      <c r="E921">
        <v>30.693139648437501</v>
      </c>
      <c r="F921" s="11">
        <f t="shared" si="43"/>
        <v>36.033667705078123</v>
      </c>
      <c r="G921">
        <v>30.922387695313034</v>
      </c>
      <c r="H921" s="11">
        <f t="shared" si="44"/>
        <v>36.392081689453718</v>
      </c>
    </row>
    <row r="922" spans="1:8">
      <c r="A922">
        <v>2082</v>
      </c>
      <c r="B922">
        <v>9</v>
      </c>
      <c r="C922" s="5">
        <v>24.680505371093751</v>
      </c>
      <c r="D922" s="11">
        <f t="shared" si="42"/>
        <v>29.38149668945313</v>
      </c>
      <c r="E922">
        <v>19.911706542968751</v>
      </c>
      <c r="F922" s="11">
        <f t="shared" si="43"/>
        <v>24.290530766601563</v>
      </c>
      <c r="G922">
        <v>19.962030029297011</v>
      </c>
      <c r="H922" s="11">
        <f t="shared" si="44"/>
        <v>24.357608972168119</v>
      </c>
    </row>
    <row r="923" spans="1:8">
      <c r="A923">
        <v>2082</v>
      </c>
      <c r="B923">
        <v>10</v>
      </c>
      <c r="C923" s="5">
        <v>13.831048583984375</v>
      </c>
      <c r="D923" s="11">
        <f t="shared" si="42"/>
        <v>14.253014145507812</v>
      </c>
      <c r="E923">
        <v>14.08297119140625</v>
      </c>
      <c r="F923" s="11">
        <f t="shared" si="43"/>
        <v>17.941872221679684</v>
      </c>
      <c r="G923">
        <v>14.149346923828034</v>
      </c>
      <c r="H923" s="11">
        <f t="shared" si="44"/>
        <v>17.975282922363181</v>
      </c>
    </row>
    <row r="924" spans="1:8">
      <c r="A924">
        <v>2082</v>
      </c>
      <c r="B924">
        <v>11</v>
      </c>
      <c r="C924" s="5">
        <v>6.6537414550781246</v>
      </c>
      <c r="D924" s="11">
        <f t="shared" si="42"/>
        <v>4.2449770849609374</v>
      </c>
      <c r="E924">
        <v>5.4512573242187496</v>
      </c>
      <c r="F924" s="11">
        <f t="shared" si="43"/>
        <v>8.5402094775390616</v>
      </c>
      <c r="G924">
        <v>5.6479431152339998</v>
      </c>
      <c r="H924" s="11">
        <f t="shared" si="44"/>
        <v>8.6407415405269319</v>
      </c>
    </row>
    <row r="925" spans="1:8">
      <c r="A925">
        <v>2082</v>
      </c>
      <c r="B925">
        <v>12</v>
      </c>
      <c r="C925" s="5">
        <v>0.64425048828124998</v>
      </c>
      <c r="D925" s="11">
        <f t="shared" si="42"/>
        <v>-4.1346571191406252</v>
      </c>
      <c r="E925">
        <v>-7.7078308105468754</v>
      </c>
      <c r="F925" s="11">
        <f t="shared" si="43"/>
        <v>-5.7926693188476559</v>
      </c>
      <c r="G925">
        <v>-7.2998107910160002</v>
      </c>
      <c r="H925" s="11">
        <f t="shared" si="44"/>
        <v>-5.5758922485355686</v>
      </c>
    </row>
    <row r="926" spans="1:8">
      <c r="A926">
        <v>2083</v>
      </c>
      <c r="B926">
        <v>1</v>
      </c>
      <c r="C926" s="5">
        <v>-2.2794555664062499</v>
      </c>
      <c r="D926" s="11">
        <f t="shared" si="42"/>
        <v>-8.2114728417968763</v>
      </c>
      <c r="E926">
        <v>-9.8564819335937504</v>
      </c>
      <c r="F926" s="11">
        <f t="shared" si="43"/>
        <v>-8.1329801220703111</v>
      </c>
      <c r="G926">
        <v>-9.5269226074219659</v>
      </c>
      <c r="H926" s="11">
        <f t="shared" si="44"/>
        <v>-8.0212610229493198</v>
      </c>
    </row>
    <row r="927" spans="1:8">
      <c r="A927">
        <v>2083</v>
      </c>
      <c r="B927">
        <v>2</v>
      </c>
      <c r="C927" s="5">
        <v>4.7488647460937496</v>
      </c>
      <c r="D927" s="11">
        <f t="shared" si="42"/>
        <v>1.5888170019531245</v>
      </c>
      <c r="E927">
        <v>-3.2726196289062499</v>
      </c>
      <c r="F927" s="11">
        <f t="shared" si="43"/>
        <v>-0.96183729980468735</v>
      </c>
      <c r="G927">
        <v>-3.5287841796869657</v>
      </c>
      <c r="H927" s="11">
        <f t="shared" si="44"/>
        <v>-1.435305029296289</v>
      </c>
    </row>
    <row r="928" spans="1:8">
      <c r="A928">
        <v>2083</v>
      </c>
      <c r="B928">
        <v>3</v>
      </c>
      <c r="C928" s="5">
        <v>11.433953857421875</v>
      </c>
      <c r="D928" s="11">
        <f t="shared" si="42"/>
        <v>10.910505258789062</v>
      </c>
      <c r="E928">
        <v>9.5850769042968746</v>
      </c>
      <c r="F928" s="11">
        <f t="shared" si="43"/>
        <v>13.042765764160157</v>
      </c>
      <c r="G928">
        <v>9.5401245117190001</v>
      </c>
      <c r="H928" s="11">
        <f t="shared" si="44"/>
        <v>12.914356713867463</v>
      </c>
    </row>
    <row r="929" spans="1:8">
      <c r="A929">
        <v>2083</v>
      </c>
      <c r="B929">
        <v>4</v>
      </c>
      <c r="C929" s="5">
        <v>18.105371093750001</v>
      </c>
      <c r="D929" s="11">
        <f t="shared" si="42"/>
        <v>20.213129453125003</v>
      </c>
      <c r="E929">
        <v>15.578424072265625</v>
      </c>
      <c r="F929" s="11">
        <f t="shared" si="43"/>
        <v>19.570719499511718</v>
      </c>
      <c r="G929">
        <v>15.416192626953034</v>
      </c>
      <c r="H929" s="11">
        <f t="shared" si="44"/>
        <v>19.366279504394431</v>
      </c>
    </row>
    <row r="930" spans="1:8">
      <c r="A930">
        <v>2083</v>
      </c>
      <c r="B930">
        <v>5</v>
      </c>
      <c r="C930" s="5">
        <v>26.196710205078126</v>
      </c>
      <c r="D930" s="11">
        <f t="shared" si="42"/>
        <v>31.495692709960942</v>
      </c>
      <c r="E930">
        <v>24.447167968750001</v>
      </c>
      <c r="F930" s="11">
        <f t="shared" si="43"/>
        <v>29.230555351562497</v>
      </c>
      <c r="G930">
        <v>24.404901123047011</v>
      </c>
      <c r="H930" s="11">
        <f t="shared" si="44"/>
        <v>29.235881433105622</v>
      </c>
    </row>
    <row r="931" spans="1:8">
      <c r="A931">
        <v>2083</v>
      </c>
      <c r="B931">
        <v>6</v>
      </c>
      <c r="C931" s="5">
        <v>33.457208251953126</v>
      </c>
      <c r="D931" s="11">
        <f t="shared" si="42"/>
        <v>41.619731186523438</v>
      </c>
      <c r="E931">
        <v>33.055993652343751</v>
      </c>
      <c r="F931" s="11">
        <f t="shared" si="43"/>
        <v>38.607288286132814</v>
      </c>
      <c r="G931">
        <v>33.273217773438034</v>
      </c>
      <c r="H931" s="11">
        <f t="shared" si="44"/>
        <v>38.973293115234966</v>
      </c>
    </row>
    <row r="932" spans="1:8">
      <c r="A932">
        <v>2083</v>
      </c>
      <c r="B932">
        <v>7</v>
      </c>
      <c r="C932" s="5">
        <v>34.872827148437501</v>
      </c>
      <c r="D932" s="11">
        <f t="shared" si="42"/>
        <v>43.593670175781256</v>
      </c>
      <c r="E932">
        <v>34.533990478515626</v>
      </c>
      <c r="F932" s="11">
        <f t="shared" si="43"/>
        <v>40.217122429199215</v>
      </c>
      <c r="G932">
        <v>34.497705078125023</v>
      </c>
      <c r="H932" s="11">
        <f t="shared" si="44"/>
        <v>40.31778017578128</v>
      </c>
    </row>
    <row r="933" spans="1:8">
      <c r="A933">
        <v>2083</v>
      </c>
      <c r="B933">
        <v>8</v>
      </c>
      <c r="C933" s="5">
        <v>33.274133300781251</v>
      </c>
      <c r="D933" s="11">
        <f t="shared" si="42"/>
        <v>41.364451474609382</v>
      </c>
      <c r="E933">
        <v>33.763421630859376</v>
      </c>
      <c r="F933" s="11">
        <f t="shared" si="43"/>
        <v>39.377818840332033</v>
      </c>
      <c r="G933">
        <v>33.846032714844</v>
      </c>
      <c r="H933" s="11">
        <f t="shared" si="44"/>
        <v>39.602243920898715</v>
      </c>
    </row>
    <row r="934" spans="1:8">
      <c r="A934">
        <v>2083</v>
      </c>
      <c r="B934">
        <v>9</v>
      </c>
      <c r="C934" s="5">
        <v>24.916345214843751</v>
      </c>
      <c r="D934" s="11">
        <f t="shared" si="42"/>
        <v>29.710351767578125</v>
      </c>
      <c r="E934">
        <v>23.322839355468751</v>
      </c>
      <c r="F934" s="11">
        <f t="shared" si="43"/>
        <v>28.005936625976563</v>
      </c>
      <c r="G934">
        <v>23.388421630859</v>
      </c>
      <c r="H934" s="11">
        <f t="shared" si="44"/>
        <v>28.119786950683181</v>
      </c>
    </row>
    <row r="935" spans="1:8">
      <c r="A935">
        <v>2083</v>
      </c>
      <c r="B935">
        <v>10</v>
      </c>
      <c r="C935" s="5">
        <v>14.6821533203125</v>
      </c>
      <c r="D935" s="11">
        <f t="shared" si="42"/>
        <v>15.43979458984375</v>
      </c>
      <c r="E935">
        <v>14.17928466796875</v>
      </c>
      <c r="F935" s="11">
        <f t="shared" si="43"/>
        <v>18.04677686035156</v>
      </c>
      <c r="G935">
        <v>14.339898681641046</v>
      </c>
      <c r="H935" s="11">
        <f t="shared" si="44"/>
        <v>18.184508752441868</v>
      </c>
    </row>
    <row r="936" spans="1:8">
      <c r="A936">
        <v>2083</v>
      </c>
      <c r="B936">
        <v>11</v>
      </c>
      <c r="C936" s="5">
        <v>6.7392517089843746</v>
      </c>
      <c r="D936" s="11">
        <f t="shared" si="42"/>
        <v>4.364212583007812</v>
      </c>
      <c r="E936">
        <v>2.3909545898437501</v>
      </c>
      <c r="F936" s="11">
        <f t="shared" si="43"/>
        <v>5.2069277392578126</v>
      </c>
      <c r="G936">
        <v>2.5161987304690001</v>
      </c>
      <c r="H936" s="11">
        <f t="shared" si="44"/>
        <v>5.202086206054962</v>
      </c>
    </row>
    <row r="937" spans="1:8">
      <c r="A937">
        <v>2083</v>
      </c>
      <c r="B937">
        <v>12</v>
      </c>
      <c r="C937" s="5">
        <v>3.3090148925781251</v>
      </c>
      <c r="D937" s="11">
        <f t="shared" si="42"/>
        <v>-0.41890963378906232</v>
      </c>
      <c r="E937">
        <v>-2.5900634765624999</v>
      </c>
      <c r="F937" s="11">
        <f t="shared" si="43"/>
        <v>-0.21839713867187482</v>
      </c>
      <c r="G937">
        <v>-2.5975708007809999</v>
      </c>
      <c r="H937" s="11">
        <f t="shared" si="44"/>
        <v>-0.41283273925753816</v>
      </c>
    </row>
    <row r="938" spans="1:8">
      <c r="A938">
        <v>2084</v>
      </c>
      <c r="B938">
        <v>1</v>
      </c>
      <c r="C938" s="5">
        <v>-4.5808166503906254</v>
      </c>
      <c r="D938" s="11">
        <f t="shared" si="42"/>
        <v>-11.420490737304689</v>
      </c>
      <c r="E938">
        <v>-4.6336120605468754</v>
      </c>
      <c r="F938" s="11">
        <f t="shared" si="43"/>
        <v>-2.4442302563476566</v>
      </c>
      <c r="G938">
        <v>-4.5390686035160002</v>
      </c>
      <c r="H938" s="11">
        <f t="shared" si="44"/>
        <v>-2.5445973266605688</v>
      </c>
    </row>
    <row r="939" spans="1:8">
      <c r="A939">
        <v>2084</v>
      </c>
      <c r="B939">
        <v>2</v>
      </c>
      <c r="C939" s="5">
        <v>5.4775329589843746</v>
      </c>
      <c r="D939" s="11">
        <f t="shared" si="42"/>
        <v>2.6048719580078119</v>
      </c>
      <c r="E939">
        <v>-1.7978271484374999</v>
      </c>
      <c r="F939" s="11">
        <f t="shared" si="43"/>
        <v>0.64450666992187511</v>
      </c>
      <c r="G939">
        <v>-2.3268798828119657</v>
      </c>
      <c r="H939" s="11">
        <f t="shared" si="44"/>
        <v>-0.11561411132753863</v>
      </c>
    </row>
    <row r="940" spans="1:8">
      <c r="A940">
        <v>2084</v>
      </c>
      <c r="B940">
        <v>3</v>
      </c>
      <c r="C940" s="5">
        <v>12.20791015625</v>
      </c>
      <c r="D940" s="11">
        <f t="shared" si="42"/>
        <v>11.989709921875001</v>
      </c>
      <c r="E940">
        <v>8.9391113281249996</v>
      </c>
      <c r="F940" s="11">
        <f t="shared" si="43"/>
        <v>12.339180058593749</v>
      </c>
      <c r="G940">
        <v>8.8515869140630343</v>
      </c>
      <c r="H940" s="11">
        <f t="shared" si="44"/>
        <v>12.158342431641211</v>
      </c>
    </row>
    <row r="941" spans="1:8">
      <c r="A941">
        <v>2084</v>
      </c>
      <c r="B941">
        <v>4</v>
      </c>
      <c r="C941" s="5">
        <v>17.824853515625001</v>
      </c>
      <c r="D941" s="11">
        <f t="shared" si="42"/>
        <v>19.821975742187501</v>
      </c>
      <c r="E941">
        <v>14.389459228515625</v>
      </c>
      <c r="F941" s="11">
        <f t="shared" si="43"/>
        <v>18.275698991699215</v>
      </c>
      <c r="G941">
        <v>14.155664062500023</v>
      </c>
      <c r="H941" s="11">
        <f t="shared" si="44"/>
        <v>17.982219140625027</v>
      </c>
    </row>
    <row r="942" spans="1:8">
      <c r="A942">
        <v>2084</v>
      </c>
      <c r="B942">
        <v>5</v>
      </c>
      <c r="C942" s="5">
        <v>27.020806884765626</v>
      </c>
      <c r="D942" s="11">
        <f t="shared" si="42"/>
        <v>32.644813120117192</v>
      </c>
      <c r="E942">
        <v>26.180169677734376</v>
      </c>
      <c r="F942" s="11">
        <f t="shared" si="43"/>
        <v>31.11814081298828</v>
      </c>
      <c r="G942">
        <v>26.149224853516046</v>
      </c>
      <c r="H942" s="11">
        <f t="shared" si="44"/>
        <v>31.15114888916062</v>
      </c>
    </row>
    <row r="943" spans="1:8">
      <c r="A943">
        <v>2084</v>
      </c>
      <c r="B943">
        <v>6</v>
      </c>
      <c r="C943" s="5">
        <v>32.947625732421876</v>
      </c>
      <c r="D943" s="11">
        <f t="shared" si="42"/>
        <v>40.909169321289063</v>
      </c>
      <c r="E943">
        <v>31.758050537109376</v>
      </c>
      <c r="F943" s="11">
        <f t="shared" si="43"/>
        <v>37.193568645019532</v>
      </c>
      <c r="G943">
        <v>31.657922363281045</v>
      </c>
      <c r="H943" s="11">
        <f t="shared" si="44"/>
        <v>37.19969875488259</v>
      </c>
    </row>
    <row r="944" spans="1:8">
      <c r="A944">
        <v>2084</v>
      </c>
      <c r="B944">
        <v>7</v>
      </c>
      <c r="C944" s="5">
        <v>33.042108154296876</v>
      </c>
      <c r="D944" s="11">
        <f t="shared" si="42"/>
        <v>41.040915610351568</v>
      </c>
      <c r="E944">
        <v>36.114190673828126</v>
      </c>
      <c r="F944" s="11">
        <f t="shared" si="43"/>
        <v>41.938276481933592</v>
      </c>
      <c r="G944">
        <v>36.077722167969</v>
      </c>
      <c r="H944" s="11">
        <f t="shared" si="44"/>
        <v>42.052638940429965</v>
      </c>
    </row>
    <row r="945" spans="1:8">
      <c r="A945">
        <v>2084</v>
      </c>
      <c r="B945">
        <v>8</v>
      </c>
      <c r="C945" s="5">
        <v>30.727380371093751</v>
      </c>
      <c r="D945" s="11">
        <f t="shared" si="42"/>
        <v>37.813259189453127</v>
      </c>
      <c r="E945">
        <v>33.737817382812501</v>
      </c>
      <c r="F945" s="11">
        <f t="shared" si="43"/>
        <v>39.349930693359376</v>
      </c>
      <c r="G945">
        <v>33.492272949219</v>
      </c>
      <c r="H945" s="11">
        <f t="shared" si="44"/>
        <v>39.21381569824247</v>
      </c>
    </row>
    <row r="946" spans="1:8">
      <c r="A946">
        <v>2084</v>
      </c>
      <c r="B946">
        <v>9</v>
      </c>
      <c r="C946" s="5">
        <v>23.459649658203126</v>
      </c>
      <c r="D946" s="11">
        <f t="shared" si="42"/>
        <v>27.67913548339844</v>
      </c>
      <c r="E946">
        <v>22.616967773437501</v>
      </c>
      <c r="F946" s="11">
        <f t="shared" si="43"/>
        <v>27.237101298828122</v>
      </c>
      <c r="G946">
        <v>22.524072265625023</v>
      </c>
      <c r="H946" s="11">
        <f t="shared" si="44"/>
        <v>27.170731347656275</v>
      </c>
    </row>
    <row r="947" spans="1:8">
      <c r="A947">
        <v>2084</v>
      </c>
      <c r="B947">
        <v>10</v>
      </c>
      <c r="C947" s="5">
        <v>14.644952392578125</v>
      </c>
      <c r="D947" s="11">
        <f t="shared" si="42"/>
        <v>15.387921616210939</v>
      </c>
      <c r="E947">
        <v>12.88253173828125</v>
      </c>
      <c r="F947" s="11">
        <f t="shared" si="43"/>
        <v>16.634353569335936</v>
      </c>
      <c r="G947">
        <v>12.806237792969</v>
      </c>
      <c r="H947" s="11">
        <f t="shared" si="44"/>
        <v>16.500549096679965</v>
      </c>
    </row>
    <row r="948" spans="1:8">
      <c r="A948">
        <v>2084</v>
      </c>
      <c r="B948">
        <v>11</v>
      </c>
      <c r="C948" s="5">
        <v>10.557489013671875</v>
      </c>
      <c r="D948" s="11">
        <f t="shared" si="42"/>
        <v>9.6883626806640635</v>
      </c>
      <c r="E948">
        <v>3.2024475097656251</v>
      </c>
      <c r="F948" s="11">
        <f t="shared" si="43"/>
        <v>6.0908058276367187</v>
      </c>
      <c r="G948">
        <v>3.3068176269530341</v>
      </c>
      <c r="H948" s="11">
        <f t="shared" si="44"/>
        <v>6.0701857543944318</v>
      </c>
    </row>
    <row r="949" spans="1:8">
      <c r="A949">
        <v>2084</v>
      </c>
      <c r="B949">
        <v>12</v>
      </c>
      <c r="C949" s="5">
        <v>4.9695678710937496</v>
      </c>
      <c r="D949" s="11">
        <f t="shared" si="42"/>
        <v>1.8965654394531244</v>
      </c>
      <c r="E949">
        <v>-4.7060913085937504</v>
      </c>
      <c r="F949" s="11">
        <f t="shared" si="43"/>
        <v>-2.523174653320313</v>
      </c>
      <c r="G949">
        <v>-4.5771240234369657</v>
      </c>
      <c r="H949" s="11">
        <f t="shared" si="44"/>
        <v>-2.5863821777337885</v>
      </c>
    </row>
    <row r="950" spans="1:8">
      <c r="A950">
        <v>2085</v>
      </c>
      <c r="B950">
        <v>1</v>
      </c>
      <c r="C950" s="5">
        <v>2.0485168457031251</v>
      </c>
      <c r="D950" s="11">
        <f t="shared" si="42"/>
        <v>-2.1765481103515625</v>
      </c>
      <c r="E950">
        <v>-5.7821411132812504</v>
      </c>
      <c r="F950" s="11">
        <f t="shared" si="43"/>
        <v>-3.6952081005859374</v>
      </c>
      <c r="G950">
        <v>-5.7058776855469659</v>
      </c>
      <c r="H950" s="11">
        <f t="shared" si="44"/>
        <v>-3.8257536987305696</v>
      </c>
    </row>
    <row r="951" spans="1:8">
      <c r="A951">
        <v>2085</v>
      </c>
      <c r="B951">
        <v>2</v>
      </c>
      <c r="C951" s="5">
        <v>7.1403137207031246</v>
      </c>
      <c r="D951" s="11">
        <f t="shared" si="42"/>
        <v>4.9234534521484372</v>
      </c>
      <c r="E951">
        <v>-0.29590454101562502</v>
      </c>
      <c r="F951" s="11">
        <f t="shared" si="43"/>
        <v>2.2804007739257814</v>
      </c>
      <c r="G951">
        <v>-0.48163452148395436</v>
      </c>
      <c r="H951" s="11">
        <f t="shared" si="44"/>
        <v>1.9104652954106178</v>
      </c>
    </row>
    <row r="952" spans="1:8">
      <c r="A952">
        <v>2085</v>
      </c>
      <c r="B952">
        <v>3</v>
      </c>
      <c r="C952" s="5">
        <v>14.51986083984375</v>
      </c>
      <c r="D952" s="11">
        <f t="shared" si="42"/>
        <v>15.213493955078125</v>
      </c>
      <c r="E952">
        <v>9.0377441406249996</v>
      </c>
      <c r="F952" s="11">
        <f t="shared" si="43"/>
        <v>12.44661091796875</v>
      </c>
      <c r="G952">
        <v>9.2953125000000227</v>
      </c>
      <c r="H952" s="11">
        <f t="shared" si="44"/>
        <v>12.645553125000026</v>
      </c>
    </row>
    <row r="953" spans="1:8">
      <c r="A953">
        <v>2085</v>
      </c>
      <c r="B953">
        <v>4</v>
      </c>
      <c r="C953" s="5">
        <v>23.463006591796876</v>
      </c>
      <c r="D953" s="11">
        <f t="shared" si="42"/>
        <v>27.683816391601567</v>
      </c>
      <c r="E953">
        <v>18.761743164062501</v>
      </c>
      <c r="F953" s="11">
        <f t="shared" si="43"/>
        <v>23.037990654296873</v>
      </c>
      <c r="G953">
        <v>18.774682617188034</v>
      </c>
      <c r="H953" s="11">
        <f t="shared" si="44"/>
        <v>23.053901513672464</v>
      </c>
    </row>
    <row r="954" spans="1:8">
      <c r="A954">
        <v>2085</v>
      </c>
      <c r="B954">
        <v>5</v>
      </c>
      <c r="C954" s="5">
        <v>27.335656738281251</v>
      </c>
      <c r="D954" s="11">
        <f t="shared" si="42"/>
        <v>33.08383975585938</v>
      </c>
      <c r="E954">
        <v>25.337274169921876</v>
      </c>
      <c r="F954" s="11">
        <f t="shared" si="43"/>
        <v>30.200059025878904</v>
      </c>
      <c r="G954">
        <v>25.139764404297011</v>
      </c>
      <c r="H954" s="11">
        <f t="shared" si="44"/>
        <v>30.042761315918121</v>
      </c>
    </row>
    <row r="955" spans="1:8">
      <c r="A955">
        <v>2085</v>
      </c>
      <c r="B955">
        <v>6</v>
      </c>
      <c r="C955" s="5">
        <v>29.818292236328126</v>
      </c>
      <c r="D955" s="11">
        <f t="shared" si="42"/>
        <v>36.545626694335944</v>
      </c>
      <c r="E955">
        <v>32.556390380859376</v>
      </c>
      <c r="F955" s="11">
        <f t="shared" si="43"/>
        <v>38.063120402832027</v>
      </c>
      <c r="G955">
        <v>32.356011962891046</v>
      </c>
      <c r="H955" s="11">
        <f t="shared" si="44"/>
        <v>37.966201135254373</v>
      </c>
    </row>
    <row r="956" spans="1:8">
      <c r="A956">
        <v>2085</v>
      </c>
      <c r="B956">
        <v>7</v>
      </c>
      <c r="C956" s="5">
        <v>36.721124267578126</v>
      </c>
      <c r="D956" s="11">
        <f t="shared" si="42"/>
        <v>46.17093567871094</v>
      </c>
      <c r="E956">
        <v>34.002252197265626</v>
      </c>
      <c r="F956" s="11">
        <f t="shared" si="43"/>
        <v>39.637953093261714</v>
      </c>
      <c r="G956">
        <v>33.967279052734</v>
      </c>
      <c r="H956" s="11">
        <f t="shared" si="44"/>
        <v>39.735372399901941</v>
      </c>
    </row>
    <row r="957" spans="1:8">
      <c r="A957">
        <v>2085</v>
      </c>
      <c r="B957">
        <v>8</v>
      </c>
      <c r="C957" s="5">
        <v>33.457025146484376</v>
      </c>
      <c r="D957" s="11">
        <f t="shared" si="42"/>
        <v>41.619475864257815</v>
      </c>
      <c r="E957">
        <v>32.549218750000001</v>
      </c>
      <c r="F957" s="11">
        <f t="shared" si="43"/>
        <v>38.055309062500001</v>
      </c>
      <c r="G957">
        <v>32.483026123047011</v>
      </c>
      <c r="H957" s="11">
        <f t="shared" si="44"/>
        <v>38.105662683105628</v>
      </c>
    </row>
    <row r="958" spans="1:8">
      <c r="A958">
        <v>2085</v>
      </c>
      <c r="B958">
        <v>9</v>
      </c>
      <c r="C958" s="5">
        <v>25.284997558593751</v>
      </c>
      <c r="D958" s="11">
        <f t="shared" si="42"/>
        <v>30.224400595703131</v>
      </c>
      <c r="E958">
        <v>22.104821777343751</v>
      </c>
      <c r="F958" s="11">
        <f t="shared" si="43"/>
        <v>26.679271879882812</v>
      </c>
      <c r="G958">
        <v>21.964318847656045</v>
      </c>
      <c r="H958" s="11">
        <f t="shared" si="44"/>
        <v>26.556122094726341</v>
      </c>
    </row>
    <row r="959" spans="1:8">
      <c r="A959">
        <v>2085</v>
      </c>
      <c r="B959">
        <v>10</v>
      </c>
      <c r="C959" s="5">
        <v>13.021112060546875</v>
      </c>
      <c r="D959" s="11">
        <f t="shared" si="42"/>
        <v>13.123638657226561</v>
      </c>
      <c r="E959">
        <v>11.193719482421875</v>
      </c>
      <c r="F959" s="11">
        <f t="shared" si="43"/>
        <v>14.794899260253906</v>
      </c>
      <c r="G959">
        <v>11.316369628906045</v>
      </c>
      <c r="H959" s="11">
        <f t="shared" si="44"/>
        <v>14.864673852538838</v>
      </c>
    </row>
    <row r="960" spans="1:8">
      <c r="A960">
        <v>2085</v>
      </c>
      <c r="B960">
        <v>11</v>
      </c>
      <c r="C960" s="5">
        <v>6.8191162109374996</v>
      </c>
      <c r="D960" s="11">
        <f t="shared" si="42"/>
        <v>4.4755756445312498</v>
      </c>
      <c r="E960">
        <v>1.0446411132812501</v>
      </c>
      <c r="F960" s="11">
        <f t="shared" si="43"/>
        <v>3.7405231005859374</v>
      </c>
      <c r="G960">
        <v>1.2929931640630343</v>
      </c>
      <c r="H960" s="11">
        <f t="shared" si="44"/>
        <v>3.8590064941412114</v>
      </c>
    </row>
    <row r="961" spans="1:8">
      <c r="A961">
        <v>2085</v>
      </c>
      <c r="B961">
        <v>12</v>
      </c>
      <c r="C961" s="5">
        <v>2.2981811523437501</v>
      </c>
      <c r="D961" s="11">
        <f t="shared" si="42"/>
        <v>-1.828416201171875</v>
      </c>
      <c r="E961">
        <v>-4.8129028320312504</v>
      </c>
      <c r="F961" s="11">
        <f t="shared" si="43"/>
        <v>-2.6395137646484375</v>
      </c>
      <c r="G961">
        <v>-4.8988403320309999</v>
      </c>
      <c r="H961" s="11">
        <f t="shared" si="44"/>
        <v>-2.9396266845700381</v>
      </c>
    </row>
    <row r="962" spans="1:8">
      <c r="A962">
        <v>2086</v>
      </c>
      <c r="B962">
        <v>1</v>
      </c>
      <c r="C962" s="5">
        <v>0.13945922851562501</v>
      </c>
      <c r="D962" s="11">
        <f t="shared" si="42"/>
        <v>-4.8385380517578129</v>
      </c>
      <c r="E962">
        <v>-4.8123229980468754</v>
      </c>
      <c r="F962" s="11">
        <f t="shared" si="43"/>
        <v>-2.6388822094726563</v>
      </c>
      <c r="G962">
        <v>-5.2986816406249773</v>
      </c>
      <c r="H962" s="11">
        <f t="shared" si="44"/>
        <v>-3.3786524414062256</v>
      </c>
    </row>
    <row r="963" spans="1:8">
      <c r="A963">
        <v>2086</v>
      </c>
      <c r="B963">
        <v>2</v>
      </c>
      <c r="C963" s="5">
        <v>3.3351379394531251</v>
      </c>
      <c r="D963" s="11">
        <f t="shared" ref="D963:D1026" si="45">C963*1.3944-5.033</f>
        <v>-0.38248365722656263</v>
      </c>
      <c r="E963">
        <v>0.96886596679687498</v>
      </c>
      <c r="F963" s="11">
        <f t="shared" ref="F963:F1026" si="46">E963*1.0892+2.6027</f>
        <v>3.6579888110351559</v>
      </c>
      <c r="G963">
        <v>0.73177490234400011</v>
      </c>
      <c r="H963" s="11">
        <f t="shared" ref="H963:H1026" si="47">G963*1.098+2.4393</f>
        <v>3.2427888427737122</v>
      </c>
    </row>
    <row r="964" spans="1:8">
      <c r="A964">
        <v>2086</v>
      </c>
      <c r="B964">
        <v>3</v>
      </c>
      <c r="C964" s="5">
        <v>16.241143798828126</v>
      </c>
      <c r="D964" s="11">
        <f t="shared" si="45"/>
        <v>17.613650913085941</v>
      </c>
      <c r="E964">
        <v>6.3593383789062496</v>
      </c>
      <c r="F964" s="11">
        <f t="shared" si="46"/>
        <v>9.5292913623046864</v>
      </c>
      <c r="G964">
        <v>6.2742553710940001</v>
      </c>
      <c r="H964" s="11">
        <f t="shared" si="47"/>
        <v>9.3284323974612118</v>
      </c>
    </row>
    <row r="965" spans="1:8">
      <c r="A965">
        <v>2086</v>
      </c>
      <c r="B965">
        <v>4</v>
      </c>
      <c r="C965" s="5">
        <v>24.248864746093751</v>
      </c>
      <c r="D965" s="11">
        <f t="shared" si="45"/>
        <v>28.779617001953127</v>
      </c>
      <c r="E965">
        <v>14.0437255859375</v>
      </c>
      <c r="F965" s="11">
        <f t="shared" si="46"/>
        <v>17.899125908203125</v>
      </c>
      <c r="G965">
        <v>14.415582275391046</v>
      </c>
      <c r="H965" s="11">
        <f t="shared" si="47"/>
        <v>18.267609338379369</v>
      </c>
    </row>
    <row r="966" spans="1:8">
      <c r="A966">
        <v>2086</v>
      </c>
      <c r="B966">
        <v>5</v>
      </c>
      <c r="C966" s="5">
        <v>24.891687011718751</v>
      </c>
      <c r="D966" s="11">
        <f t="shared" si="45"/>
        <v>29.675968369140627</v>
      </c>
      <c r="E966">
        <v>25.053643798828126</v>
      </c>
      <c r="F966" s="11">
        <f t="shared" si="46"/>
        <v>29.891128825683591</v>
      </c>
      <c r="G966">
        <v>24.932244873047011</v>
      </c>
      <c r="H966" s="11">
        <f t="shared" si="47"/>
        <v>29.81490487060562</v>
      </c>
    </row>
    <row r="967" spans="1:8">
      <c r="A967">
        <v>2086</v>
      </c>
      <c r="B967">
        <v>6</v>
      </c>
      <c r="C967" s="5">
        <v>31.516259765625001</v>
      </c>
      <c r="D967" s="11">
        <f t="shared" si="45"/>
        <v>38.913272617187502</v>
      </c>
      <c r="E967">
        <v>35.436700439453126</v>
      </c>
      <c r="F967" s="11">
        <f t="shared" si="46"/>
        <v>41.200354118652342</v>
      </c>
      <c r="G967">
        <v>35.441003417969</v>
      </c>
      <c r="H967" s="11">
        <f t="shared" si="47"/>
        <v>41.353521752929971</v>
      </c>
    </row>
    <row r="968" spans="1:8">
      <c r="A968">
        <v>2086</v>
      </c>
      <c r="B968">
        <v>7</v>
      </c>
      <c r="C968" s="5">
        <v>32.422784423828126</v>
      </c>
      <c r="D968" s="11">
        <f t="shared" si="45"/>
        <v>40.17733060058594</v>
      </c>
      <c r="E968">
        <v>36.044305419921876</v>
      </c>
      <c r="F968" s="11">
        <f t="shared" si="46"/>
        <v>41.862157463378907</v>
      </c>
      <c r="G968">
        <v>35.955438232422011</v>
      </c>
      <c r="H968" s="11">
        <f t="shared" si="47"/>
        <v>41.918371179199376</v>
      </c>
    </row>
    <row r="969" spans="1:8">
      <c r="A969">
        <v>2086</v>
      </c>
      <c r="B969">
        <v>8</v>
      </c>
      <c r="C969" s="5">
        <v>30.359460449218751</v>
      </c>
      <c r="D969" s="11">
        <f t="shared" si="45"/>
        <v>37.300231650390629</v>
      </c>
      <c r="E969">
        <v>33.700769042968751</v>
      </c>
      <c r="F969" s="11">
        <f t="shared" si="46"/>
        <v>39.309577641601564</v>
      </c>
      <c r="G969">
        <v>33.711724853516046</v>
      </c>
      <c r="H969" s="11">
        <f t="shared" si="47"/>
        <v>39.454773889160627</v>
      </c>
    </row>
    <row r="970" spans="1:8">
      <c r="A970">
        <v>2086</v>
      </c>
      <c r="B970">
        <v>9</v>
      </c>
      <c r="C970" s="5">
        <v>25.176202392578126</v>
      </c>
      <c r="D970" s="11">
        <f t="shared" si="45"/>
        <v>30.072696616210941</v>
      </c>
      <c r="E970">
        <v>24.138848876953126</v>
      </c>
      <c r="F970" s="11">
        <f t="shared" si="46"/>
        <v>28.894734196777343</v>
      </c>
      <c r="G970">
        <v>24.011895751953034</v>
      </c>
      <c r="H970" s="11">
        <f t="shared" si="47"/>
        <v>28.804361535644432</v>
      </c>
    </row>
    <row r="971" spans="1:8">
      <c r="A971">
        <v>2086</v>
      </c>
      <c r="B971">
        <v>10</v>
      </c>
      <c r="C971" s="5">
        <v>14.005792236328125</v>
      </c>
      <c r="D971" s="11">
        <f t="shared" si="45"/>
        <v>14.496676694335935</v>
      </c>
      <c r="E971">
        <v>13.041558837890625</v>
      </c>
      <c r="F971" s="11">
        <f t="shared" si="46"/>
        <v>16.807565886230467</v>
      </c>
      <c r="G971">
        <v>13.019952392578034</v>
      </c>
      <c r="H971" s="11">
        <f t="shared" si="47"/>
        <v>16.735207727050682</v>
      </c>
    </row>
    <row r="972" spans="1:8">
      <c r="A972">
        <v>2086</v>
      </c>
      <c r="B972">
        <v>11</v>
      </c>
      <c r="C972" s="5">
        <v>9.4438110351562496</v>
      </c>
      <c r="D972" s="11">
        <f t="shared" si="45"/>
        <v>8.1354501074218746</v>
      </c>
      <c r="E972">
        <v>1.8612304687500001</v>
      </c>
      <c r="F972" s="11">
        <f t="shared" si="46"/>
        <v>4.6299522265624997</v>
      </c>
      <c r="G972">
        <v>2.0035644531250227</v>
      </c>
      <c r="H972" s="11">
        <f t="shared" si="47"/>
        <v>4.639213769531275</v>
      </c>
    </row>
    <row r="973" spans="1:8">
      <c r="A973">
        <v>2086</v>
      </c>
      <c r="B973">
        <v>12</v>
      </c>
      <c r="C973" s="5">
        <v>0.38839111328124998</v>
      </c>
      <c r="D973" s="11">
        <f t="shared" si="45"/>
        <v>-4.4914274316406253</v>
      </c>
      <c r="E973">
        <v>-3.6425537109374999</v>
      </c>
      <c r="F973" s="11">
        <f t="shared" si="46"/>
        <v>-1.3647695019531247</v>
      </c>
      <c r="G973">
        <v>-3.5810913085939546</v>
      </c>
      <c r="H973" s="11">
        <f t="shared" si="47"/>
        <v>-1.4927382568361627</v>
      </c>
    </row>
    <row r="974" spans="1:8">
      <c r="A974">
        <v>2087</v>
      </c>
      <c r="B974">
        <v>1</v>
      </c>
      <c r="C974" s="5">
        <v>0.70317993164062498</v>
      </c>
      <c r="D974" s="11">
        <f t="shared" si="45"/>
        <v>-4.0524859033203127</v>
      </c>
      <c r="E974">
        <v>-7.2113708496093754</v>
      </c>
      <c r="F974" s="11">
        <f t="shared" si="46"/>
        <v>-5.2519251293945306</v>
      </c>
      <c r="G974">
        <v>-6.9549621582029886</v>
      </c>
      <c r="H974" s="11">
        <f t="shared" si="47"/>
        <v>-5.1972484497068816</v>
      </c>
    </row>
    <row r="975" spans="1:8">
      <c r="A975">
        <v>2087</v>
      </c>
      <c r="B975">
        <v>2</v>
      </c>
      <c r="C975" s="5">
        <v>7.6803222656249996</v>
      </c>
      <c r="D975" s="11">
        <f t="shared" si="45"/>
        <v>5.6764413671874996</v>
      </c>
      <c r="E975">
        <v>-5.0238037109374994E-2</v>
      </c>
      <c r="F975" s="11">
        <f t="shared" si="46"/>
        <v>2.5479807299804689</v>
      </c>
      <c r="G975">
        <v>0.58077392578104536</v>
      </c>
      <c r="H975" s="11">
        <f t="shared" si="47"/>
        <v>3.0769897705075877</v>
      </c>
    </row>
    <row r="976" spans="1:8">
      <c r="A976">
        <v>2087</v>
      </c>
      <c r="B976">
        <v>3</v>
      </c>
      <c r="C976" s="5">
        <v>12.978570556640625</v>
      </c>
      <c r="D976" s="11">
        <f t="shared" si="45"/>
        <v>13.064318784179687</v>
      </c>
      <c r="E976">
        <v>6.1072021484374996</v>
      </c>
      <c r="F976" s="11">
        <f t="shared" si="46"/>
        <v>9.2546645800781242</v>
      </c>
      <c r="G976">
        <v>6.0369201660160456</v>
      </c>
      <c r="H976" s="11">
        <f t="shared" si="47"/>
        <v>9.0678383422856186</v>
      </c>
    </row>
    <row r="977" spans="1:8">
      <c r="A977">
        <v>2087</v>
      </c>
      <c r="B977">
        <v>4</v>
      </c>
      <c r="C977" s="5">
        <v>19.511895751953126</v>
      </c>
      <c r="D977" s="11">
        <f t="shared" si="45"/>
        <v>22.174387436523439</v>
      </c>
      <c r="E977">
        <v>17.444421386718751</v>
      </c>
      <c r="F977" s="11">
        <f t="shared" si="46"/>
        <v>21.60316377441406</v>
      </c>
      <c r="G977">
        <v>17.444696044922011</v>
      </c>
      <c r="H977" s="11">
        <f t="shared" si="47"/>
        <v>21.593576257324369</v>
      </c>
    </row>
    <row r="978" spans="1:8">
      <c r="A978">
        <v>2087</v>
      </c>
      <c r="B978">
        <v>5</v>
      </c>
      <c r="C978" s="5">
        <v>27.008386230468751</v>
      </c>
      <c r="D978" s="11">
        <f t="shared" si="45"/>
        <v>32.627493759765628</v>
      </c>
      <c r="E978">
        <v>25.490991210937501</v>
      </c>
      <c r="F978" s="11">
        <f t="shared" si="46"/>
        <v>30.367487626953125</v>
      </c>
      <c r="G978">
        <v>25.467034912109</v>
      </c>
      <c r="H978" s="11">
        <f t="shared" si="47"/>
        <v>30.402104333495682</v>
      </c>
    </row>
    <row r="979" spans="1:8">
      <c r="A979">
        <v>2087</v>
      </c>
      <c r="B979">
        <v>6</v>
      </c>
      <c r="C979" s="5">
        <v>30.372094726562501</v>
      </c>
      <c r="D979" s="11">
        <f t="shared" si="45"/>
        <v>37.317848886718757</v>
      </c>
      <c r="E979">
        <v>32.190667724609376</v>
      </c>
      <c r="F979" s="11">
        <f t="shared" si="46"/>
        <v>37.664775285644531</v>
      </c>
      <c r="G979">
        <v>32.505578613281045</v>
      </c>
      <c r="H979" s="11">
        <f t="shared" si="47"/>
        <v>38.130425317382596</v>
      </c>
    </row>
    <row r="980" spans="1:8">
      <c r="A980">
        <v>2087</v>
      </c>
      <c r="B980">
        <v>7</v>
      </c>
      <c r="C980" s="5">
        <v>32.387139892578126</v>
      </c>
      <c r="D980" s="11">
        <f t="shared" si="45"/>
        <v>40.127627866210943</v>
      </c>
      <c r="E980">
        <v>35.704644775390626</v>
      </c>
      <c r="F980" s="11">
        <f t="shared" si="46"/>
        <v>41.492199089355466</v>
      </c>
      <c r="G980">
        <v>35.474786376953034</v>
      </c>
      <c r="H980" s="11">
        <f t="shared" si="47"/>
        <v>41.39061544189444</v>
      </c>
    </row>
    <row r="981" spans="1:8">
      <c r="A981">
        <v>2087</v>
      </c>
      <c r="B981">
        <v>8</v>
      </c>
      <c r="C981" s="5">
        <v>31.068383789062501</v>
      </c>
      <c r="D981" s="11">
        <f t="shared" si="45"/>
        <v>38.288754355468754</v>
      </c>
      <c r="E981">
        <v>31.510491943359376</v>
      </c>
      <c r="F981" s="11">
        <f t="shared" si="46"/>
        <v>36.923927824707029</v>
      </c>
      <c r="G981">
        <v>31.233941650391046</v>
      </c>
      <c r="H981" s="11">
        <f t="shared" si="47"/>
        <v>36.734167932129374</v>
      </c>
    </row>
    <row r="982" spans="1:8">
      <c r="A982">
        <v>2087</v>
      </c>
      <c r="B982">
        <v>9</v>
      </c>
      <c r="C982" s="5">
        <v>27.301049804687501</v>
      </c>
      <c r="D982" s="11">
        <f t="shared" si="45"/>
        <v>33.035583847656255</v>
      </c>
      <c r="E982">
        <v>23.277642822265626</v>
      </c>
      <c r="F982" s="11">
        <f t="shared" si="46"/>
        <v>27.956708562011716</v>
      </c>
      <c r="G982">
        <v>23.184197998047011</v>
      </c>
      <c r="H982" s="11">
        <f t="shared" si="47"/>
        <v>27.895549401855622</v>
      </c>
    </row>
    <row r="983" spans="1:8">
      <c r="A983">
        <v>2087</v>
      </c>
      <c r="B983">
        <v>10</v>
      </c>
      <c r="C983" s="5">
        <v>12.76729736328125</v>
      </c>
      <c r="D983" s="11">
        <f t="shared" si="45"/>
        <v>12.769719443359374</v>
      </c>
      <c r="E983">
        <v>13.225701904296875</v>
      </c>
      <c r="F983" s="11">
        <f t="shared" si="46"/>
        <v>17.008134514160155</v>
      </c>
      <c r="G983">
        <v>13.165460205078034</v>
      </c>
      <c r="H983" s="11">
        <f t="shared" si="47"/>
        <v>16.894975305175684</v>
      </c>
    </row>
    <row r="984" spans="1:8">
      <c r="A984">
        <v>2087</v>
      </c>
      <c r="B984">
        <v>11</v>
      </c>
      <c r="C984" s="5">
        <v>6.6907897949218746</v>
      </c>
      <c r="D984" s="11">
        <f t="shared" si="45"/>
        <v>4.2966372900390626</v>
      </c>
      <c r="E984">
        <v>2.9078308105468751</v>
      </c>
      <c r="F984" s="11">
        <f t="shared" si="46"/>
        <v>5.769909318847656</v>
      </c>
      <c r="G984">
        <v>3.0360351562500227</v>
      </c>
      <c r="H984" s="11">
        <f t="shared" si="47"/>
        <v>5.7728666015625247</v>
      </c>
    </row>
    <row r="985" spans="1:8">
      <c r="A985">
        <v>2087</v>
      </c>
      <c r="B985">
        <v>12</v>
      </c>
      <c r="C985" s="5">
        <v>4.5703674316406246</v>
      </c>
      <c r="D985" s="11">
        <f t="shared" si="45"/>
        <v>1.339920346679687</v>
      </c>
      <c r="E985">
        <v>-6.2511352539062504</v>
      </c>
      <c r="F985" s="11">
        <f t="shared" si="46"/>
        <v>-4.2060365185546882</v>
      </c>
      <c r="G985">
        <v>-6.0186218261719659</v>
      </c>
      <c r="H985" s="11">
        <f t="shared" si="47"/>
        <v>-4.1691467651368193</v>
      </c>
    </row>
    <row r="986" spans="1:8">
      <c r="A986">
        <v>2088</v>
      </c>
      <c r="B986">
        <v>1</v>
      </c>
      <c r="C986" s="5">
        <v>1.8290039062500001</v>
      </c>
      <c r="D986" s="11">
        <f t="shared" si="45"/>
        <v>-2.4826369531250001</v>
      </c>
      <c r="E986">
        <v>-5.4809326171875004</v>
      </c>
      <c r="F986" s="11">
        <f t="shared" si="46"/>
        <v>-3.3671318066406255</v>
      </c>
      <c r="G986">
        <v>-5.5087036132809999</v>
      </c>
      <c r="H986" s="11">
        <f t="shared" si="47"/>
        <v>-3.609256567382539</v>
      </c>
    </row>
    <row r="987" spans="1:8">
      <c r="A987">
        <v>2088</v>
      </c>
      <c r="B987">
        <v>2</v>
      </c>
      <c r="C987" s="5">
        <v>3.3822570800781251</v>
      </c>
      <c r="D987" s="11">
        <f t="shared" si="45"/>
        <v>-0.31678072753906239</v>
      </c>
      <c r="E987">
        <v>-1.0929321289062499</v>
      </c>
      <c r="F987" s="11">
        <f t="shared" si="46"/>
        <v>1.4122783251953126</v>
      </c>
      <c r="G987">
        <v>-1.1199096679689546</v>
      </c>
      <c r="H987" s="11">
        <f t="shared" si="47"/>
        <v>1.2096391845700876</v>
      </c>
    </row>
    <row r="988" spans="1:8">
      <c r="A988">
        <v>2088</v>
      </c>
      <c r="B988">
        <v>3</v>
      </c>
      <c r="C988" s="5">
        <v>10.985101318359375</v>
      </c>
      <c r="D988" s="11">
        <f t="shared" si="45"/>
        <v>10.284625278320313</v>
      </c>
      <c r="E988">
        <v>13.399072265625</v>
      </c>
      <c r="F988" s="11">
        <f t="shared" si="46"/>
        <v>17.196969511718748</v>
      </c>
      <c r="G988">
        <v>13.578271484375023</v>
      </c>
      <c r="H988" s="11">
        <f t="shared" si="47"/>
        <v>17.348242089843776</v>
      </c>
    </row>
    <row r="989" spans="1:8">
      <c r="A989">
        <v>2088</v>
      </c>
      <c r="B989">
        <v>4</v>
      </c>
      <c r="C989" s="5">
        <v>19.515527343750001</v>
      </c>
      <c r="D989" s="11">
        <f t="shared" si="45"/>
        <v>22.179451328125001</v>
      </c>
      <c r="E989">
        <v>17.297875976562501</v>
      </c>
      <c r="F989" s="11">
        <f t="shared" si="46"/>
        <v>21.443546513671873</v>
      </c>
      <c r="G989">
        <v>17.039331054688034</v>
      </c>
      <c r="H989" s="11">
        <f t="shared" si="47"/>
        <v>21.148485498047464</v>
      </c>
    </row>
    <row r="990" spans="1:8">
      <c r="A990">
        <v>2088</v>
      </c>
      <c r="B990">
        <v>5</v>
      </c>
      <c r="C990" s="5">
        <v>25.735711669921876</v>
      </c>
      <c r="D990" s="11">
        <f t="shared" si="45"/>
        <v>30.852876352539063</v>
      </c>
      <c r="E990">
        <v>25.641534423828126</v>
      </c>
      <c r="F990" s="11">
        <f t="shared" si="46"/>
        <v>30.531459294433592</v>
      </c>
      <c r="G990">
        <v>25.656427001953034</v>
      </c>
      <c r="H990" s="11">
        <f t="shared" si="47"/>
        <v>30.610056848144431</v>
      </c>
    </row>
    <row r="991" spans="1:8">
      <c r="A991">
        <v>2088</v>
      </c>
      <c r="B991">
        <v>6</v>
      </c>
      <c r="C991" s="5">
        <v>30.948754882812501</v>
      </c>
      <c r="D991" s="11">
        <f t="shared" si="45"/>
        <v>38.121943808593755</v>
      </c>
      <c r="E991">
        <v>31.606378173828126</v>
      </c>
      <c r="F991" s="11">
        <f t="shared" si="46"/>
        <v>37.028367106933594</v>
      </c>
      <c r="G991">
        <v>31.686975097656045</v>
      </c>
      <c r="H991" s="11">
        <f t="shared" si="47"/>
        <v>37.231598657226343</v>
      </c>
    </row>
    <row r="992" spans="1:8">
      <c r="A992">
        <v>2088</v>
      </c>
      <c r="B992">
        <v>7</v>
      </c>
      <c r="C992" s="5">
        <v>31.579248046875001</v>
      </c>
      <c r="D992" s="11">
        <f t="shared" si="45"/>
        <v>39.001103476562506</v>
      </c>
      <c r="E992">
        <v>34.611627197265626</v>
      </c>
      <c r="F992" s="11">
        <f t="shared" si="46"/>
        <v>40.301684343261719</v>
      </c>
      <c r="G992">
        <v>34.581689453125023</v>
      </c>
      <c r="H992" s="11">
        <f t="shared" si="47"/>
        <v>40.40999501953128</v>
      </c>
    </row>
    <row r="993" spans="1:8">
      <c r="A993">
        <v>2088</v>
      </c>
      <c r="B993">
        <v>8</v>
      </c>
      <c r="C993" s="5">
        <v>30.678186035156251</v>
      </c>
      <c r="D993" s="11">
        <f t="shared" si="45"/>
        <v>37.74466260742188</v>
      </c>
      <c r="E993">
        <v>30.889062500000001</v>
      </c>
      <c r="F993" s="11">
        <f t="shared" si="46"/>
        <v>36.247066875000002</v>
      </c>
      <c r="G993">
        <v>30.845056152344</v>
      </c>
      <c r="H993" s="11">
        <f t="shared" si="47"/>
        <v>36.30717165527372</v>
      </c>
    </row>
    <row r="994" spans="1:8">
      <c r="A994">
        <v>2088</v>
      </c>
      <c r="B994">
        <v>9</v>
      </c>
      <c r="C994" s="5">
        <v>23.094659423828126</v>
      </c>
      <c r="D994" s="11">
        <f t="shared" si="45"/>
        <v>27.170193100585941</v>
      </c>
      <c r="E994">
        <v>23.408959960937501</v>
      </c>
      <c r="F994" s="11">
        <f t="shared" si="46"/>
        <v>28.099739189453125</v>
      </c>
      <c r="G994">
        <v>23.351525878906045</v>
      </c>
      <c r="H994" s="11">
        <f t="shared" si="47"/>
        <v>28.07927541503884</v>
      </c>
    </row>
    <row r="995" spans="1:8">
      <c r="A995">
        <v>2088</v>
      </c>
      <c r="B995">
        <v>10</v>
      </c>
      <c r="C995" s="5">
        <v>13.726495361328125</v>
      </c>
      <c r="D995" s="11">
        <f t="shared" si="45"/>
        <v>14.107225131835936</v>
      </c>
      <c r="E995">
        <v>13.7881103515625</v>
      </c>
      <c r="F995" s="11">
        <f t="shared" si="46"/>
        <v>17.620709794921872</v>
      </c>
      <c r="G995">
        <v>14.008142089844</v>
      </c>
      <c r="H995" s="11">
        <f t="shared" si="47"/>
        <v>17.820240014648714</v>
      </c>
    </row>
    <row r="996" spans="1:8">
      <c r="A996">
        <v>2088</v>
      </c>
      <c r="B996">
        <v>11</v>
      </c>
      <c r="C996" s="5">
        <v>7.1020141601562496</v>
      </c>
      <c r="D996" s="11">
        <f t="shared" si="45"/>
        <v>4.8700485449218744</v>
      </c>
      <c r="E996">
        <v>2.6899658203125001</v>
      </c>
      <c r="F996" s="11">
        <f t="shared" si="46"/>
        <v>5.5326107714843751</v>
      </c>
      <c r="G996">
        <v>2.8166748046880343</v>
      </c>
      <c r="H996" s="11">
        <f t="shared" si="47"/>
        <v>5.5320089355474611</v>
      </c>
    </row>
    <row r="997" spans="1:8">
      <c r="A997">
        <v>2088</v>
      </c>
      <c r="B997">
        <v>12</v>
      </c>
      <c r="C997" s="5">
        <v>-0.62122192382812502</v>
      </c>
      <c r="D997" s="11">
        <f t="shared" si="45"/>
        <v>-5.899231850585938</v>
      </c>
      <c r="E997">
        <v>-4.6925415039062504</v>
      </c>
      <c r="F997" s="11">
        <f t="shared" si="46"/>
        <v>-2.508416206054688</v>
      </c>
      <c r="G997">
        <v>-4.3500122070309999</v>
      </c>
      <c r="H997" s="11">
        <f t="shared" si="47"/>
        <v>-2.337013403320038</v>
      </c>
    </row>
    <row r="998" spans="1:8">
      <c r="A998">
        <v>2089</v>
      </c>
      <c r="B998">
        <v>1</v>
      </c>
      <c r="C998" s="5">
        <v>-0.13745727539062499</v>
      </c>
      <c r="D998" s="11">
        <f t="shared" si="45"/>
        <v>-5.224670424804688</v>
      </c>
      <c r="E998">
        <v>-7.6032165527343754</v>
      </c>
      <c r="F998" s="11">
        <f t="shared" si="46"/>
        <v>-5.67872346923828</v>
      </c>
      <c r="G998">
        <v>-7.3651184082029886</v>
      </c>
      <c r="H998" s="11">
        <f t="shared" si="47"/>
        <v>-5.6476000122068832</v>
      </c>
    </row>
    <row r="999" spans="1:8">
      <c r="A999">
        <v>2089</v>
      </c>
      <c r="B999">
        <v>2</v>
      </c>
      <c r="C999" s="5">
        <v>5.4035583496093746</v>
      </c>
      <c r="D999" s="11">
        <f t="shared" si="45"/>
        <v>2.5017217626953121</v>
      </c>
      <c r="E999">
        <v>-2.1980651855468749</v>
      </c>
      <c r="F999" s="11">
        <f t="shared" si="46"/>
        <v>0.20856739990234408</v>
      </c>
      <c r="G999">
        <v>-2.1100830078119657</v>
      </c>
      <c r="H999" s="11">
        <f t="shared" si="47"/>
        <v>0.12242885742246123</v>
      </c>
    </row>
    <row r="1000" spans="1:8">
      <c r="A1000">
        <v>2089</v>
      </c>
      <c r="B1000">
        <v>3</v>
      </c>
      <c r="C1000" s="5">
        <v>13.00313720703125</v>
      </c>
      <c r="D1000" s="11">
        <f t="shared" si="45"/>
        <v>13.098574521484373</v>
      </c>
      <c r="E1000">
        <v>9.5012145996093746</v>
      </c>
      <c r="F1000" s="11">
        <f t="shared" si="46"/>
        <v>12.951422941894531</v>
      </c>
      <c r="G1000">
        <v>9.6852966308589998</v>
      </c>
      <c r="H1000" s="11">
        <f t="shared" si="47"/>
        <v>13.073755700683183</v>
      </c>
    </row>
    <row r="1001" spans="1:8">
      <c r="A1001">
        <v>2089</v>
      </c>
      <c r="B1001">
        <v>4</v>
      </c>
      <c r="C1001" s="5">
        <v>21.131463623046876</v>
      </c>
      <c r="D1001" s="11">
        <f t="shared" si="45"/>
        <v>24.432712875976566</v>
      </c>
      <c r="E1001">
        <v>16.672235107421876</v>
      </c>
      <c r="F1001" s="11">
        <f t="shared" si="46"/>
        <v>20.762098479003907</v>
      </c>
      <c r="G1001">
        <v>16.693078613281045</v>
      </c>
      <c r="H1001" s="11">
        <f t="shared" si="47"/>
        <v>20.76830031738259</v>
      </c>
    </row>
    <row r="1002" spans="1:8">
      <c r="A1002">
        <v>2089</v>
      </c>
      <c r="B1002">
        <v>5</v>
      </c>
      <c r="C1002" s="5">
        <v>26.488763427734376</v>
      </c>
      <c r="D1002" s="11">
        <f t="shared" si="45"/>
        <v>31.902931723632818</v>
      </c>
      <c r="E1002">
        <v>26.748254394531251</v>
      </c>
      <c r="F1002" s="11">
        <f t="shared" si="46"/>
        <v>31.736898686523435</v>
      </c>
      <c r="G1002">
        <v>26.687554931641046</v>
      </c>
      <c r="H1002" s="11">
        <f t="shared" si="47"/>
        <v>31.742235314941869</v>
      </c>
    </row>
    <row r="1003" spans="1:8">
      <c r="A1003">
        <v>2089</v>
      </c>
      <c r="B1003">
        <v>6</v>
      </c>
      <c r="C1003" s="5">
        <v>31.832849121093751</v>
      </c>
      <c r="D1003" s="11">
        <f t="shared" si="45"/>
        <v>39.354724814453128</v>
      </c>
      <c r="E1003">
        <v>33.658227539062501</v>
      </c>
      <c r="F1003" s="11">
        <f t="shared" si="46"/>
        <v>39.263241435546874</v>
      </c>
      <c r="G1003">
        <v>33.801171875000023</v>
      </c>
      <c r="H1003" s="11">
        <f t="shared" si="47"/>
        <v>39.552986718750034</v>
      </c>
    </row>
    <row r="1004" spans="1:8">
      <c r="A1004">
        <v>2089</v>
      </c>
      <c r="B1004">
        <v>7</v>
      </c>
      <c r="C1004" s="5">
        <v>31.420434570312501</v>
      </c>
      <c r="D1004" s="11">
        <f t="shared" si="45"/>
        <v>38.779653964843753</v>
      </c>
      <c r="E1004">
        <v>34.489129638671876</v>
      </c>
      <c r="F1004" s="11">
        <f t="shared" si="46"/>
        <v>40.168260002441407</v>
      </c>
      <c r="G1004">
        <v>34.475030517578034</v>
      </c>
      <c r="H1004" s="11">
        <f t="shared" si="47"/>
        <v>40.29288350830069</v>
      </c>
    </row>
    <row r="1005" spans="1:8">
      <c r="A1005">
        <v>2089</v>
      </c>
      <c r="B1005">
        <v>8</v>
      </c>
      <c r="C1005" s="5">
        <v>27.697747802734376</v>
      </c>
      <c r="D1005" s="11">
        <f t="shared" si="45"/>
        <v>33.588739536132813</v>
      </c>
      <c r="E1005">
        <v>32.134881591796876</v>
      </c>
      <c r="F1005" s="11">
        <f t="shared" si="46"/>
        <v>37.604013029785158</v>
      </c>
      <c r="G1005">
        <v>31.793420410156045</v>
      </c>
      <c r="H1005" s="11">
        <f t="shared" si="47"/>
        <v>37.348475610351343</v>
      </c>
    </row>
    <row r="1006" spans="1:8">
      <c r="A1006">
        <v>2089</v>
      </c>
      <c r="B1006">
        <v>9</v>
      </c>
      <c r="C1006" s="5">
        <v>22.785607910156251</v>
      </c>
      <c r="D1006" s="11">
        <f t="shared" si="45"/>
        <v>26.739251669921877</v>
      </c>
      <c r="E1006">
        <v>22.114373779296876</v>
      </c>
      <c r="F1006" s="11">
        <f t="shared" si="46"/>
        <v>26.689675920410156</v>
      </c>
      <c r="G1006">
        <v>22.151300048828034</v>
      </c>
      <c r="H1006" s="11">
        <f t="shared" si="47"/>
        <v>26.761427453613184</v>
      </c>
    </row>
    <row r="1007" spans="1:8">
      <c r="A1007">
        <v>2089</v>
      </c>
      <c r="B1007">
        <v>10</v>
      </c>
      <c r="C1007" s="5">
        <v>16.050012207031251</v>
      </c>
      <c r="D1007" s="11">
        <f t="shared" si="45"/>
        <v>17.347137021484379</v>
      </c>
      <c r="E1007">
        <v>13.085626220703125</v>
      </c>
      <c r="F1007" s="11">
        <f t="shared" si="46"/>
        <v>16.855564079589843</v>
      </c>
      <c r="G1007">
        <v>13.244042968750023</v>
      </c>
      <c r="H1007" s="11">
        <f t="shared" si="47"/>
        <v>16.981259179687527</v>
      </c>
    </row>
    <row r="1008" spans="1:8">
      <c r="A1008">
        <v>2089</v>
      </c>
      <c r="B1008">
        <v>11</v>
      </c>
      <c r="C1008" s="5">
        <v>7.3693481445312496</v>
      </c>
      <c r="D1008" s="11">
        <f t="shared" si="45"/>
        <v>5.242819052734375</v>
      </c>
      <c r="E1008">
        <v>1.0486389160156251</v>
      </c>
      <c r="F1008" s="11">
        <f t="shared" si="46"/>
        <v>3.7448775073242189</v>
      </c>
      <c r="G1008">
        <v>1.2356201171880343</v>
      </c>
      <c r="H1008" s="11">
        <f t="shared" si="47"/>
        <v>3.7960108886724617</v>
      </c>
    </row>
    <row r="1009" spans="1:8">
      <c r="A1009">
        <v>2089</v>
      </c>
      <c r="B1009">
        <v>12</v>
      </c>
      <c r="C1009" s="5">
        <v>3.0323425292968751</v>
      </c>
      <c r="D1009" s="11">
        <f t="shared" si="45"/>
        <v>-0.80470157714843715</v>
      </c>
      <c r="E1009">
        <v>-5.7456420898437504</v>
      </c>
      <c r="F1009" s="11">
        <f t="shared" si="46"/>
        <v>-3.6554533642578124</v>
      </c>
      <c r="G1009">
        <v>-5.3783325195309999</v>
      </c>
      <c r="H1009" s="11">
        <f t="shared" si="47"/>
        <v>-3.4661091064450384</v>
      </c>
    </row>
    <row r="1010" spans="1:8">
      <c r="A1010">
        <v>2090</v>
      </c>
      <c r="B1010">
        <v>1</v>
      </c>
      <c r="C1010" s="5">
        <v>0.56685791015624998</v>
      </c>
      <c r="D1010" s="11">
        <f t="shared" si="45"/>
        <v>-4.242573330078125</v>
      </c>
      <c r="E1010">
        <v>-8.2815917968750004</v>
      </c>
      <c r="F1010" s="11">
        <f t="shared" si="46"/>
        <v>-6.4176097851562499</v>
      </c>
      <c r="G1010">
        <v>-7.6965393066410002</v>
      </c>
      <c r="H1010" s="11">
        <f t="shared" si="47"/>
        <v>-6.0115001586918186</v>
      </c>
    </row>
    <row r="1011" spans="1:8">
      <c r="A1011">
        <v>2090</v>
      </c>
      <c r="B1011">
        <v>2</v>
      </c>
      <c r="C1011" s="5">
        <v>7.7706542968749996</v>
      </c>
      <c r="D1011" s="11">
        <f t="shared" si="45"/>
        <v>5.8024003515624996</v>
      </c>
      <c r="E1011">
        <v>-0.33972778320312502</v>
      </c>
      <c r="F1011" s="11">
        <f t="shared" si="46"/>
        <v>2.2326684985351561</v>
      </c>
      <c r="G1011">
        <v>-0.33820190429696595</v>
      </c>
      <c r="H1011" s="11">
        <f t="shared" si="47"/>
        <v>2.067954309081931</v>
      </c>
    </row>
    <row r="1012" spans="1:8">
      <c r="A1012">
        <v>2090</v>
      </c>
      <c r="B1012">
        <v>3</v>
      </c>
      <c r="C1012" s="5">
        <v>15.865106201171875</v>
      </c>
      <c r="D1012" s="11">
        <f t="shared" si="45"/>
        <v>17.089304086914062</v>
      </c>
      <c r="E1012">
        <v>9.6082702636718746</v>
      </c>
      <c r="F1012" s="11">
        <f t="shared" si="46"/>
        <v>13.068027971191405</v>
      </c>
      <c r="G1012">
        <v>9.7735839843750227</v>
      </c>
      <c r="H1012" s="11">
        <f t="shared" si="47"/>
        <v>13.170695214843775</v>
      </c>
    </row>
    <row r="1013" spans="1:8">
      <c r="A1013">
        <v>2090</v>
      </c>
      <c r="B1013">
        <v>4</v>
      </c>
      <c r="C1013" s="5">
        <v>19.234582519531251</v>
      </c>
      <c r="D1013" s="11">
        <f t="shared" si="45"/>
        <v>21.787701865234379</v>
      </c>
      <c r="E1013">
        <v>19.755242919921876</v>
      </c>
      <c r="F1013" s="11">
        <f t="shared" si="46"/>
        <v>24.120110588378907</v>
      </c>
      <c r="G1013">
        <v>19.662530517578034</v>
      </c>
      <c r="H1013" s="11">
        <f t="shared" si="47"/>
        <v>24.028758508300683</v>
      </c>
    </row>
    <row r="1014" spans="1:8">
      <c r="A1014">
        <v>2090</v>
      </c>
      <c r="B1014">
        <v>5</v>
      </c>
      <c r="C1014" s="5">
        <v>27.247308349609376</v>
      </c>
      <c r="D1014" s="11">
        <f t="shared" si="45"/>
        <v>32.960646762695319</v>
      </c>
      <c r="E1014">
        <v>26.886437988281251</v>
      </c>
      <c r="F1014" s="11">
        <f t="shared" si="46"/>
        <v>31.887408256835936</v>
      </c>
      <c r="G1014">
        <v>26.712335205078034</v>
      </c>
      <c r="H1014" s="11">
        <f t="shared" si="47"/>
        <v>31.769444055175683</v>
      </c>
    </row>
    <row r="1015" spans="1:8">
      <c r="A1015">
        <v>2090</v>
      </c>
      <c r="B1015">
        <v>6</v>
      </c>
      <c r="C1015" s="5">
        <v>29.279077148437501</v>
      </c>
      <c r="D1015" s="11">
        <f t="shared" si="45"/>
        <v>35.793745175781254</v>
      </c>
      <c r="E1015">
        <v>33.471337890625001</v>
      </c>
      <c r="F1015" s="11">
        <f t="shared" si="46"/>
        <v>39.059681230468748</v>
      </c>
      <c r="G1015">
        <v>33.207910156250023</v>
      </c>
      <c r="H1015" s="11">
        <f t="shared" si="47"/>
        <v>38.901585351562531</v>
      </c>
    </row>
    <row r="1016" spans="1:8">
      <c r="A1016">
        <v>2090</v>
      </c>
      <c r="B1016">
        <v>7</v>
      </c>
      <c r="C1016" s="5">
        <v>31.702539062500001</v>
      </c>
      <c r="D1016" s="11">
        <f t="shared" si="45"/>
        <v>39.173020468750003</v>
      </c>
      <c r="E1016">
        <v>34.405633544921876</v>
      </c>
      <c r="F1016" s="11">
        <f t="shared" si="46"/>
        <v>40.077316057128904</v>
      </c>
      <c r="G1016">
        <v>34.405725097656045</v>
      </c>
      <c r="H1016" s="11">
        <f t="shared" si="47"/>
        <v>40.216786157226345</v>
      </c>
    </row>
    <row r="1017" spans="1:8">
      <c r="A1017">
        <v>2090</v>
      </c>
      <c r="B1017">
        <v>8</v>
      </c>
      <c r="C1017" s="5">
        <v>28.858911132812501</v>
      </c>
      <c r="D1017" s="11">
        <f t="shared" si="45"/>
        <v>35.207865683593752</v>
      </c>
      <c r="E1017">
        <v>32.305932617187501</v>
      </c>
      <c r="F1017" s="11">
        <f t="shared" si="46"/>
        <v>37.790321806640627</v>
      </c>
      <c r="G1017">
        <v>32.245721435547011</v>
      </c>
      <c r="H1017" s="11">
        <f t="shared" si="47"/>
        <v>37.845102136230622</v>
      </c>
    </row>
    <row r="1018" spans="1:8">
      <c r="A1018">
        <v>2090</v>
      </c>
      <c r="B1018">
        <v>9</v>
      </c>
      <c r="C1018" s="5">
        <v>23.553735351562501</v>
      </c>
      <c r="D1018" s="11">
        <f t="shared" si="45"/>
        <v>27.810328574218751</v>
      </c>
      <c r="E1018">
        <v>22.567864990234376</v>
      </c>
      <c r="F1018" s="11">
        <f t="shared" si="46"/>
        <v>27.183618547363281</v>
      </c>
      <c r="G1018">
        <v>22.482781982422011</v>
      </c>
      <c r="H1018" s="11">
        <f t="shared" si="47"/>
        <v>27.125394616699371</v>
      </c>
    </row>
    <row r="1019" spans="1:8">
      <c r="A1019">
        <v>2090</v>
      </c>
      <c r="B1019">
        <v>10</v>
      </c>
      <c r="C1019" s="5">
        <v>15.40712890625</v>
      </c>
      <c r="D1019" s="11">
        <f t="shared" si="45"/>
        <v>16.450700546874998</v>
      </c>
      <c r="E1019">
        <v>11.372125244140625</v>
      </c>
      <c r="F1019" s="11">
        <f t="shared" si="46"/>
        <v>14.989218815917969</v>
      </c>
      <c r="G1019">
        <v>11.425775146484</v>
      </c>
      <c r="H1019" s="11">
        <f t="shared" si="47"/>
        <v>14.984801110839433</v>
      </c>
    </row>
    <row r="1020" spans="1:8">
      <c r="A1020">
        <v>2090</v>
      </c>
      <c r="B1020">
        <v>11</v>
      </c>
      <c r="C1020" s="5">
        <v>5.6086059570312496</v>
      </c>
      <c r="D1020" s="11">
        <f t="shared" si="45"/>
        <v>2.7876401464843745</v>
      </c>
      <c r="E1020">
        <v>0.59395751953124998</v>
      </c>
      <c r="F1020" s="11">
        <f t="shared" si="46"/>
        <v>3.2496385302734376</v>
      </c>
      <c r="G1020">
        <v>0.80791625976604564</v>
      </c>
      <c r="H1020" s="11">
        <f t="shared" si="47"/>
        <v>3.3263920532231182</v>
      </c>
    </row>
    <row r="1021" spans="1:8">
      <c r="A1021">
        <v>2090</v>
      </c>
      <c r="B1021">
        <v>12</v>
      </c>
      <c r="C1021" s="5">
        <v>3.1467834472656251</v>
      </c>
      <c r="D1021" s="11">
        <f t="shared" si="45"/>
        <v>-0.64512516113281215</v>
      </c>
      <c r="E1021">
        <v>-2.8820861816406249</v>
      </c>
      <c r="F1021" s="11">
        <f t="shared" si="46"/>
        <v>-0.53646826904296852</v>
      </c>
      <c r="G1021">
        <v>-2.3686279296869657</v>
      </c>
      <c r="H1021" s="11">
        <f t="shared" si="47"/>
        <v>-0.16145346679628858</v>
      </c>
    </row>
    <row r="1022" spans="1:8">
      <c r="A1022">
        <v>2091</v>
      </c>
      <c r="B1022">
        <v>1</v>
      </c>
      <c r="C1022" s="5">
        <v>-0.68042602539062502</v>
      </c>
      <c r="D1022" s="11">
        <f t="shared" si="45"/>
        <v>-5.981786049804688</v>
      </c>
      <c r="E1022">
        <v>-5.8687194824218754</v>
      </c>
      <c r="F1022" s="11">
        <f t="shared" si="46"/>
        <v>-3.7895092602539067</v>
      </c>
      <c r="G1022">
        <v>-5.6054748535160002</v>
      </c>
      <c r="H1022" s="11">
        <f t="shared" si="47"/>
        <v>-3.7155113891605684</v>
      </c>
    </row>
    <row r="1023" spans="1:8">
      <c r="A1023">
        <v>2091</v>
      </c>
      <c r="B1023">
        <v>2</v>
      </c>
      <c r="C1023" s="5">
        <v>4.0789428710937496</v>
      </c>
      <c r="D1023" s="11">
        <f t="shared" si="45"/>
        <v>0.65467793945312458</v>
      </c>
      <c r="E1023">
        <v>0.17293701171875001</v>
      </c>
      <c r="F1023" s="11">
        <f t="shared" si="46"/>
        <v>2.7910629931640627</v>
      </c>
      <c r="G1023">
        <v>0.26058349609400011</v>
      </c>
      <c r="H1023" s="11">
        <f t="shared" si="47"/>
        <v>2.7254206787112119</v>
      </c>
    </row>
    <row r="1024" spans="1:8">
      <c r="A1024">
        <v>2091</v>
      </c>
      <c r="B1024">
        <v>3</v>
      </c>
      <c r="C1024" s="5">
        <v>12.301202392578125</v>
      </c>
      <c r="D1024" s="11">
        <f t="shared" si="45"/>
        <v>12.119796616210937</v>
      </c>
      <c r="E1024">
        <v>8.1206298828124996</v>
      </c>
      <c r="F1024" s="11">
        <f t="shared" si="46"/>
        <v>11.447690068359375</v>
      </c>
      <c r="G1024">
        <v>8.2023559570310454</v>
      </c>
      <c r="H1024" s="11">
        <f t="shared" si="47"/>
        <v>11.445486840820088</v>
      </c>
    </row>
    <row r="1025" spans="1:8">
      <c r="A1025">
        <v>2091</v>
      </c>
      <c r="B1025">
        <v>4</v>
      </c>
      <c r="C1025" s="5">
        <v>21.557092285156251</v>
      </c>
      <c r="D1025" s="11">
        <f t="shared" si="45"/>
        <v>25.026209482421876</v>
      </c>
      <c r="E1025">
        <v>19.261193847656251</v>
      </c>
      <c r="F1025" s="11">
        <f t="shared" si="46"/>
        <v>23.581992338867188</v>
      </c>
      <c r="G1025">
        <v>19.058587646484</v>
      </c>
      <c r="H1025" s="11">
        <f t="shared" si="47"/>
        <v>23.365629235839432</v>
      </c>
    </row>
    <row r="1026" spans="1:8">
      <c r="A1026">
        <v>2091</v>
      </c>
      <c r="B1026">
        <v>5</v>
      </c>
      <c r="C1026" s="5">
        <v>27.705621337890626</v>
      </c>
      <c r="D1026" s="11">
        <f t="shared" si="45"/>
        <v>33.599718393554689</v>
      </c>
      <c r="E1026">
        <v>22.757562255859376</v>
      </c>
      <c r="F1026" s="11">
        <f t="shared" si="46"/>
        <v>27.39023680908203</v>
      </c>
      <c r="G1026">
        <v>22.766931152344</v>
      </c>
      <c r="H1026" s="11">
        <f t="shared" si="47"/>
        <v>27.437390405273714</v>
      </c>
    </row>
    <row r="1027" spans="1:8">
      <c r="A1027">
        <v>2091</v>
      </c>
      <c r="B1027">
        <v>6</v>
      </c>
      <c r="C1027" s="5">
        <v>31.999597167968751</v>
      </c>
      <c r="D1027" s="11">
        <f t="shared" ref="D1027:D1090" si="48">C1027*1.3944-5.033</f>
        <v>39.58723829101563</v>
      </c>
      <c r="E1027">
        <v>33.795159912109376</v>
      </c>
      <c r="F1027" s="11">
        <f t="shared" ref="F1027:F1090" si="49">E1027*1.0892+2.6027</f>
        <v>39.412388176269531</v>
      </c>
      <c r="G1027">
        <v>33.721673583984</v>
      </c>
      <c r="H1027" s="11">
        <f t="shared" ref="H1027:H1090" si="50">G1027*1.098+2.4393</f>
        <v>39.465697595214436</v>
      </c>
    </row>
    <row r="1028" spans="1:8">
      <c r="A1028">
        <v>2091</v>
      </c>
      <c r="B1028">
        <v>7</v>
      </c>
      <c r="C1028" s="5">
        <v>35.200524902343751</v>
      </c>
      <c r="D1028" s="11">
        <f t="shared" si="48"/>
        <v>44.050611923828129</v>
      </c>
      <c r="E1028">
        <v>35.420831298828126</v>
      </c>
      <c r="F1028" s="11">
        <f t="shared" si="49"/>
        <v>41.18306945068359</v>
      </c>
      <c r="G1028">
        <v>35.396569824219</v>
      </c>
      <c r="H1028" s="11">
        <f t="shared" si="50"/>
        <v>41.304733666992469</v>
      </c>
    </row>
    <row r="1029" spans="1:8">
      <c r="A1029">
        <v>2091</v>
      </c>
      <c r="B1029">
        <v>8</v>
      </c>
      <c r="C1029" s="5">
        <v>30.475885009765626</v>
      </c>
      <c r="D1029" s="11">
        <f t="shared" si="48"/>
        <v>37.462574057617189</v>
      </c>
      <c r="E1029">
        <v>31.366510009765626</v>
      </c>
      <c r="F1029" s="11">
        <f t="shared" si="49"/>
        <v>36.76710270263672</v>
      </c>
      <c r="G1029">
        <v>31.375360107422011</v>
      </c>
      <c r="H1029" s="11">
        <f t="shared" si="50"/>
        <v>36.889445397949373</v>
      </c>
    </row>
    <row r="1030" spans="1:8">
      <c r="A1030">
        <v>2091</v>
      </c>
      <c r="B1030">
        <v>9</v>
      </c>
      <c r="C1030" s="5">
        <v>24.158380126953126</v>
      </c>
      <c r="D1030" s="11">
        <f t="shared" si="48"/>
        <v>28.653445249023441</v>
      </c>
      <c r="E1030">
        <v>22.560815429687501</v>
      </c>
      <c r="F1030" s="11">
        <f t="shared" si="49"/>
        <v>27.175940166015625</v>
      </c>
      <c r="G1030">
        <v>22.415734863281045</v>
      </c>
      <c r="H1030" s="11">
        <f t="shared" si="50"/>
        <v>27.051776879882588</v>
      </c>
    </row>
    <row r="1031" spans="1:8">
      <c r="A1031">
        <v>2091</v>
      </c>
      <c r="B1031">
        <v>10</v>
      </c>
      <c r="C1031" s="5">
        <v>13.903314208984375</v>
      </c>
      <c r="D1031" s="11">
        <f t="shared" si="48"/>
        <v>14.353781333007813</v>
      </c>
      <c r="E1031">
        <v>11.904046630859375</v>
      </c>
      <c r="F1031" s="11">
        <f t="shared" si="49"/>
        <v>15.568587590332031</v>
      </c>
      <c r="G1031">
        <v>11.965447998047011</v>
      </c>
      <c r="H1031" s="11">
        <f t="shared" si="50"/>
        <v>15.577361901855619</v>
      </c>
    </row>
    <row r="1032" spans="1:8">
      <c r="A1032">
        <v>2091</v>
      </c>
      <c r="B1032">
        <v>11</v>
      </c>
      <c r="C1032" s="5">
        <v>5.7987609863281246</v>
      </c>
      <c r="D1032" s="11">
        <f t="shared" si="48"/>
        <v>3.0527923193359365</v>
      </c>
      <c r="E1032">
        <v>5.3746276855468746</v>
      </c>
      <c r="F1032" s="11">
        <f t="shared" si="49"/>
        <v>8.4567444750976559</v>
      </c>
      <c r="G1032">
        <v>5.6336914062500227</v>
      </c>
      <c r="H1032" s="11">
        <f t="shared" si="50"/>
        <v>8.625093164062525</v>
      </c>
    </row>
    <row r="1033" spans="1:8">
      <c r="A1033">
        <v>2091</v>
      </c>
      <c r="B1033">
        <v>12</v>
      </c>
      <c r="C1033" s="5">
        <v>0.39089355468749998</v>
      </c>
      <c r="D1033" s="11">
        <f t="shared" si="48"/>
        <v>-4.4879380273437501</v>
      </c>
      <c r="E1033">
        <v>-9.2691711425781254</v>
      </c>
      <c r="F1033" s="11">
        <f t="shared" si="49"/>
        <v>-7.4932812084960929</v>
      </c>
      <c r="G1033">
        <v>-8.9768432617189546</v>
      </c>
      <c r="H1033" s="11">
        <f t="shared" si="50"/>
        <v>-7.4172739013674143</v>
      </c>
    </row>
    <row r="1034" spans="1:8">
      <c r="A1034">
        <v>2092</v>
      </c>
      <c r="B1034">
        <v>1</v>
      </c>
      <c r="C1034" s="5">
        <v>-0.66235961914062502</v>
      </c>
      <c r="D1034" s="11">
        <f t="shared" si="48"/>
        <v>-5.9565942529296878</v>
      </c>
      <c r="E1034">
        <v>-7.9348510742187504</v>
      </c>
      <c r="F1034" s="11">
        <f t="shared" si="49"/>
        <v>-6.0399397900390621</v>
      </c>
      <c r="G1034">
        <v>-7.8858093261719659</v>
      </c>
      <c r="H1034" s="11">
        <f t="shared" si="50"/>
        <v>-6.2193186401368195</v>
      </c>
    </row>
    <row r="1035" spans="1:8">
      <c r="A1035">
        <v>2092</v>
      </c>
      <c r="B1035">
        <v>2</v>
      </c>
      <c r="C1035" s="5">
        <v>3.3609252929687501</v>
      </c>
      <c r="D1035" s="11">
        <f t="shared" si="48"/>
        <v>-0.3465257714843748</v>
      </c>
      <c r="E1035">
        <v>0.75679931640624998</v>
      </c>
      <c r="F1035" s="11">
        <f t="shared" si="49"/>
        <v>3.4270058154296876</v>
      </c>
      <c r="G1035">
        <v>0.89879760742201142</v>
      </c>
      <c r="H1035" s="11">
        <f t="shared" si="50"/>
        <v>3.4261797729493684</v>
      </c>
    </row>
    <row r="1036" spans="1:8">
      <c r="A1036">
        <v>2092</v>
      </c>
      <c r="B1036">
        <v>3</v>
      </c>
      <c r="C1036" s="5">
        <v>15.22310791015625</v>
      </c>
      <c r="D1036" s="11">
        <f t="shared" si="48"/>
        <v>16.194101669921874</v>
      </c>
      <c r="E1036">
        <v>9.9355407714843746</v>
      </c>
      <c r="F1036" s="11">
        <f t="shared" si="49"/>
        <v>13.42449100830078</v>
      </c>
      <c r="G1036">
        <v>10.038415527344</v>
      </c>
      <c r="H1036" s="11">
        <f t="shared" si="50"/>
        <v>13.461480249023712</v>
      </c>
    </row>
    <row r="1037" spans="1:8">
      <c r="A1037">
        <v>2092</v>
      </c>
      <c r="B1037">
        <v>4</v>
      </c>
      <c r="C1037" s="5">
        <v>20.295770263671876</v>
      </c>
      <c r="D1037" s="11">
        <f t="shared" si="48"/>
        <v>23.267422055664063</v>
      </c>
      <c r="E1037">
        <v>16.759301757812501</v>
      </c>
      <c r="F1037" s="11">
        <f t="shared" si="49"/>
        <v>20.856931474609375</v>
      </c>
      <c r="G1037">
        <v>16.780145263672011</v>
      </c>
      <c r="H1037" s="11">
        <f t="shared" si="50"/>
        <v>20.86389949951187</v>
      </c>
    </row>
    <row r="1038" spans="1:8">
      <c r="A1038">
        <v>2092</v>
      </c>
      <c r="B1038">
        <v>5</v>
      </c>
      <c r="C1038" s="5">
        <v>26.011315917968751</v>
      </c>
      <c r="D1038" s="11">
        <f t="shared" si="48"/>
        <v>31.23717891601563</v>
      </c>
      <c r="E1038">
        <v>28.454888916015626</v>
      </c>
      <c r="F1038" s="11">
        <f t="shared" si="49"/>
        <v>33.595765007324218</v>
      </c>
      <c r="G1038">
        <v>28.484368896484</v>
      </c>
      <c r="H1038" s="11">
        <f t="shared" si="50"/>
        <v>33.715137048339436</v>
      </c>
    </row>
    <row r="1039" spans="1:8">
      <c r="A1039">
        <v>2092</v>
      </c>
      <c r="B1039">
        <v>6</v>
      </c>
      <c r="C1039" s="5">
        <v>30.907128906250001</v>
      </c>
      <c r="D1039" s="11">
        <f t="shared" si="48"/>
        <v>38.063900546875004</v>
      </c>
      <c r="E1039">
        <v>32.585198974609376</v>
      </c>
      <c r="F1039" s="11">
        <f t="shared" si="49"/>
        <v>38.094498723144532</v>
      </c>
      <c r="G1039">
        <v>32.546655273438034</v>
      </c>
      <c r="H1039" s="11">
        <f t="shared" si="50"/>
        <v>38.17552749023497</v>
      </c>
    </row>
    <row r="1040" spans="1:8">
      <c r="A1040">
        <v>2092</v>
      </c>
      <c r="B1040">
        <v>7</v>
      </c>
      <c r="C1040" s="5">
        <v>32.105493164062501</v>
      </c>
      <c r="D1040" s="11">
        <f t="shared" si="48"/>
        <v>39.734899667968754</v>
      </c>
      <c r="E1040">
        <v>35.200128173828126</v>
      </c>
      <c r="F1040" s="11">
        <f t="shared" si="49"/>
        <v>40.942679606933595</v>
      </c>
      <c r="G1040">
        <v>35.118615722656045</v>
      </c>
      <c r="H1040" s="11">
        <f t="shared" si="50"/>
        <v>40.999540063476346</v>
      </c>
    </row>
    <row r="1041" spans="1:8">
      <c r="A1041">
        <v>2092</v>
      </c>
      <c r="B1041">
        <v>8</v>
      </c>
      <c r="C1041" s="5">
        <v>30.572991943359376</v>
      </c>
      <c r="D1041" s="11">
        <f t="shared" si="48"/>
        <v>37.597979965820315</v>
      </c>
      <c r="E1041">
        <v>31.678063964843751</v>
      </c>
      <c r="F1041" s="11">
        <f t="shared" si="49"/>
        <v>37.106447270507815</v>
      </c>
      <c r="G1041">
        <v>31.810174560547011</v>
      </c>
      <c r="H1041" s="11">
        <f t="shared" si="50"/>
        <v>37.366871667480623</v>
      </c>
    </row>
    <row r="1042" spans="1:8">
      <c r="A1042">
        <v>2092</v>
      </c>
      <c r="B1042">
        <v>9</v>
      </c>
      <c r="C1042" s="5">
        <v>24.493524169921876</v>
      </c>
      <c r="D1042" s="11">
        <f t="shared" si="48"/>
        <v>29.120770102539062</v>
      </c>
      <c r="E1042">
        <v>21.731378173828126</v>
      </c>
      <c r="F1042" s="11">
        <f t="shared" si="49"/>
        <v>26.272517106933591</v>
      </c>
      <c r="G1042">
        <v>21.756616210938034</v>
      </c>
      <c r="H1042" s="11">
        <f t="shared" si="50"/>
        <v>26.328064599609963</v>
      </c>
    </row>
    <row r="1043" spans="1:8">
      <c r="A1043">
        <v>2092</v>
      </c>
      <c r="B1043">
        <v>10</v>
      </c>
      <c r="C1043" s="5">
        <v>12.69356689453125</v>
      </c>
      <c r="D1043" s="11">
        <f t="shared" si="48"/>
        <v>12.666909677734374</v>
      </c>
      <c r="E1043">
        <v>12.441888427734375</v>
      </c>
      <c r="F1043" s="11">
        <f t="shared" si="49"/>
        <v>16.154404875488279</v>
      </c>
      <c r="G1043">
        <v>12.568719482422011</v>
      </c>
      <c r="H1043" s="11">
        <f t="shared" si="50"/>
        <v>16.23975399169937</v>
      </c>
    </row>
    <row r="1044" spans="1:8">
      <c r="A1044">
        <v>2092</v>
      </c>
      <c r="B1044">
        <v>11</v>
      </c>
      <c r="C1044" s="5">
        <v>7.4977966308593746</v>
      </c>
      <c r="D1044" s="11">
        <f t="shared" si="48"/>
        <v>5.4219276220703128</v>
      </c>
      <c r="E1044">
        <v>2.7676025390625001</v>
      </c>
      <c r="F1044" s="11">
        <f t="shared" si="49"/>
        <v>5.6171726855468744</v>
      </c>
      <c r="G1044">
        <v>2.7905822753910456</v>
      </c>
      <c r="H1044" s="11">
        <f t="shared" si="50"/>
        <v>5.5033593383793686</v>
      </c>
    </row>
    <row r="1045" spans="1:8">
      <c r="A1045">
        <v>2092</v>
      </c>
      <c r="B1045">
        <v>12</v>
      </c>
      <c r="C1045" s="5">
        <v>0.38582763671874998</v>
      </c>
      <c r="D1045" s="11">
        <f t="shared" si="48"/>
        <v>-4.4950019433593749</v>
      </c>
      <c r="E1045">
        <v>-5.6199401855468754</v>
      </c>
      <c r="F1045" s="11">
        <f t="shared" si="49"/>
        <v>-3.5185388500976562</v>
      </c>
      <c r="G1045">
        <v>-5.5437377929689546</v>
      </c>
      <c r="H1045" s="11">
        <f t="shared" si="50"/>
        <v>-3.6477240966799127</v>
      </c>
    </row>
    <row r="1046" spans="1:8">
      <c r="A1046">
        <v>2093</v>
      </c>
      <c r="B1046">
        <v>1</v>
      </c>
      <c r="C1046" s="5">
        <v>1.3247924804687501</v>
      </c>
      <c r="D1046" s="11">
        <f t="shared" si="48"/>
        <v>-3.1857093652343753</v>
      </c>
      <c r="E1046">
        <v>-6.5906127929687504</v>
      </c>
      <c r="F1046" s="11">
        <f t="shared" si="49"/>
        <v>-4.5757954541015629</v>
      </c>
      <c r="G1046">
        <v>-6.5725769042969659</v>
      </c>
      <c r="H1046" s="11">
        <f t="shared" si="50"/>
        <v>-4.7773894409180695</v>
      </c>
    </row>
    <row r="1047" spans="1:8">
      <c r="A1047">
        <v>2093</v>
      </c>
      <c r="B1047">
        <v>2</v>
      </c>
      <c r="C1047" s="5">
        <v>5.7179809570312496</v>
      </c>
      <c r="D1047" s="11">
        <f t="shared" si="48"/>
        <v>2.9401526464843748</v>
      </c>
      <c r="E1047">
        <v>-0.87320556640625002</v>
      </c>
      <c r="F1047" s="11">
        <f t="shared" si="49"/>
        <v>1.6516044970703125</v>
      </c>
      <c r="G1047">
        <v>-0.74231567382798858</v>
      </c>
      <c r="H1047" s="11">
        <f t="shared" si="50"/>
        <v>1.6242373901368683</v>
      </c>
    </row>
    <row r="1048" spans="1:8">
      <c r="A1048">
        <v>2093</v>
      </c>
      <c r="B1048">
        <v>3</v>
      </c>
      <c r="C1048" s="5">
        <v>12.805963134765625</v>
      </c>
      <c r="D1048" s="11">
        <f t="shared" si="48"/>
        <v>12.823634995117185</v>
      </c>
      <c r="E1048">
        <v>6.0926147460937496</v>
      </c>
      <c r="F1048" s="11">
        <f t="shared" si="49"/>
        <v>9.2387759814453112</v>
      </c>
      <c r="G1048">
        <v>6.2093750000000227</v>
      </c>
      <c r="H1048" s="11">
        <f t="shared" si="50"/>
        <v>9.2571937500000256</v>
      </c>
    </row>
    <row r="1049" spans="1:8">
      <c r="A1049">
        <v>2093</v>
      </c>
      <c r="B1049">
        <v>4</v>
      </c>
      <c r="C1049" s="5">
        <v>23.485559082031251</v>
      </c>
      <c r="D1049" s="11">
        <f t="shared" si="48"/>
        <v>27.715263583984381</v>
      </c>
      <c r="E1049">
        <v>14.003900146484375</v>
      </c>
      <c r="F1049" s="11">
        <f t="shared" si="49"/>
        <v>17.855748039550779</v>
      </c>
      <c r="G1049">
        <v>14.208581542969</v>
      </c>
      <c r="H1049" s="11">
        <f t="shared" si="50"/>
        <v>18.040322534179964</v>
      </c>
    </row>
    <row r="1050" spans="1:8">
      <c r="A1050">
        <v>2093</v>
      </c>
      <c r="B1050">
        <v>5</v>
      </c>
      <c r="C1050" s="5">
        <v>25.628961181640626</v>
      </c>
      <c r="D1050" s="11">
        <f t="shared" si="48"/>
        <v>30.70402347167969</v>
      </c>
      <c r="E1050">
        <v>24.982476806640626</v>
      </c>
      <c r="F1050" s="11">
        <f t="shared" si="49"/>
        <v>29.813613737792966</v>
      </c>
      <c r="G1050">
        <v>25.186791992188034</v>
      </c>
      <c r="H1050" s="11">
        <f t="shared" si="50"/>
        <v>30.094397607422462</v>
      </c>
    </row>
    <row r="1051" spans="1:8">
      <c r="A1051">
        <v>2093</v>
      </c>
      <c r="B1051">
        <v>6</v>
      </c>
      <c r="C1051" s="5">
        <v>31.405145263671876</v>
      </c>
      <c r="D1051" s="11">
        <f t="shared" si="48"/>
        <v>38.758334555664064</v>
      </c>
      <c r="E1051">
        <v>31.501885986328126</v>
      </c>
      <c r="F1051" s="11">
        <f t="shared" si="49"/>
        <v>36.914554216308595</v>
      </c>
      <c r="G1051">
        <v>31.451654052734</v>
      </c>
      <c r="H1051" s="11">
        <f t="shared" si="50"/>
        <v>36.973216149901937</v>
      </c>
    </row>
    <row r="1052" spans="1:8">
      <c r="A1052">
        <v>2093</v>
      </c>
      <c r="B1052">
        <v>7</v>
      </c>
      <c r="C1052" s="5">
        <v>33.553826904296876</v>
      </c>
      <c r="D1052" s="11">
        <f t="shared" si="48"/>
        <v>41.754456235351569</v>
      </c>
      <c r="E1052">
        <v>37.110070800781251</v>
      </c>
      <c r="F1052" s="11">
        <f t="shared" si="49"/>
        <v>43.022989116210937</v>
      </c>
      <c r="G1052">
        <v>37.516229248047011</v>
      </c>
      <c r="H1052" s="11">
        <f t="shared" si="50"/>
        <v>43.632119714355625</v>
      </c>
    </row>
    <row r="1053" spans="1:8">
      <c r="A1053">
        <v>2093</v>
      </c>
      <c r="B1053">
        <v>8</v>
      </c>
      <c r="C1053" s="5">
        <v>31.702661132812501</v>
      </c>
      <c r="D1053" s="11">
        <f t="shared" si="48"/>
        <v>39.173190683593752</v>
      </c>
      <c r="E1053">
        <v>32.394738769531251</v>
      </c>
      <c r="F1053" s="11">
        <f t="shared" si="49"/>
        <v>37.887049467773437</v>
      </c>
      <c r="G1053">
        <v>32.106591796875023</v>
      </c>
      <c r="H1053" s="11">
        <f t="shared" si="50"/>
        <v>37.692337792968779</v>
      </c>
    </row>
    <row r="1054" spans="1:8">
      <c r="A1054">
        <v>2093</v>
      </c>
      <c r="B1054">
        <v>9</v>
      </c>
      <c r="C1054" s="5">
        <v>26.398370361328126</v>
      </c>
      <c r="D1054" s="11">
        <f t="shared" si="48"/>
        <v>31.77688763183594</v>
      </c>
      <c r="E1054">
        <v>24.824670410156251</v>
      </c>
      <c r="F1054" s="11">
        <f t="shared" si="49"/>
        <v>29.641731010742188</v>
      </c>
      <c r="G1054">
        <v>24.774987792969</v>
      </c>
      <c r="H1054" s="11">
        <f t="shared" si="50"/>
        <v>29.642236596679965</v>
      </c>
    </row>
    <row r="1055" spans="1:8">
      <c r="A1055">
        <v>2093</v>
      </c>
      <c r="B1055">
        <v>10</v>
      </c>
      <c r="C1055" s="5">
        <v>14.9017578125</v>
      </c>
      <c r="D1055" s="11">
        <f t="shared" si="48"/>
        <v>15.746011093749999</v>
      </c>
      <c r="E1055">
        <v>12.867303466796875</v>
      </c>
      <c r="F1055" s="11">
        <f t="shared" si="49"/>
        <v>16.617766936035153</v>
      </c>
      <c r="G1055">
        <v>12.817773437500023</v>
      </c>
      <c r="H1055" s="11">
        <f t="shared" si="50"/>
        <v>16.513215234375025</v>
      </c>
    </row>
    <row r="1056" spans="1:8">
      <c r="A1056">
        <v>2093</v>
      </c>
      <c r="B1056">
        <v>11</v>
      </c>
      <c r="C1056" s="5">
        <v>7.5156188964843746</v>
      </c>
      <c r="D1056" s="11">
        <f t="shared" si="48"/>
        <v>5.4467789892578127</v>
      </c>
      <c r="E1056">
        <v>2.3477111816406251</v>
      </c>
      <c r="F1056" s="11">
        <f t="shared" si="49"/>
        <v>5.1598270190429689</v>
      </c>
      <c r="G1056">
        <v>2.4756103515630343</v>
      </c>
      <c r="H1056" s="11">
        <f t="shared" si="50"/>
        <v>5.1575201660162122</v>
      </c>
    </row>
    <row r="1057" spans="1:8">
      <c r="A1057">
        <v>2093</v>
      </c>
      <c r="B1057">
        <v>12</v>
      </c>
      <c r="C1057" s="5">
        <v>1.6020141601562501</v>
      </c>
      <c r="D1057" s="11">
        <f t="shared" si="48"/>
        <v>-2.7991514550781251</v>
      </c>
      <c r="E1057">
        <v>-4.2773498535156254</v>
      </c>
      <c r="F1057" s="11">
        <f t="shared" si="49"/>
        <v>-2.0561894604492186</v>
      </c>
      <c r="G1057">
        <v>-3.9574035644529886</v>
      </c>
      <c r="H1057" s="11">
        <f t="shared" si="50"/>
        <v>-1.9059291137693823</v>
      </c>
    </row>
    <row r="1058" spans="1:8">
      <c r="A1058">
        <v>2094</v>
      </c>
      <c r="B1058">
        <v>1</v>
      </c>
      <c r="C1058" s="5">
        <v>-1.6709045410156249</v>
      </c>
      <c r="D1058" s="11">
        <f t="shared" si="48"/>
        <v>-7.3629092919921879</v>
      </c>
      <c r="E1058">
        <v>-9.8553222656250004</v>
      </c>
      <c r="F1058" s="11">
        <f t="shared" si="49"/>
        <v>-8.1317170117187487</v>
      </c>
      <c r="G1058">
        <v>-9.5177673339839544</v>
      </c>
      <c r="H1058" s="11">
        <f t="shared" si="50"/>
        <v>-8.0112085327143827</v>
      </c>
    </row>
    <row r="1059" spans="1:8">
      <c r="A1059">
        <v>2094</v>
      </c>
      <c r="B1059">
        <v>2</v>
      </c>
      <c r="C1059" s="5">
        <v>8.8300720214843746</v>
      </c>
      <c r="D1059" s="11">
        <f t="shared" si="48"/>
        <v>7.2796524267578127</v>
      </c>
      <c r="E1059">
        <v>-5.0560363769531254</v>
      </c>
      <c r="F1059" s="11">
        <f t="shared" si="49"/>
        <v>-2.9043348217773439</v>
      </c>
      <c r="G1059">
        <v>-5.0017150878910002</v>
      </c>
      <c r="H1059" s="11">
        <f t="shared" si="50"/>
        <v>-3.0525831665043186</v>
      </c>
    </row>
    <row r="1060" spans="1:8">
      <c r="A1060">
        <v>2094</v>
      </c>
      <c r="B1060">
        <v>3</v>
      </c>
      <c r="C1060" s="5">
        <v>11.89937744140625</v>
      </c>
      <c r="D1060" s="11">
        <f t="shared" si="48"/>
        <v>11.559491904296873</v>
      </c>
      <c r="E1060">
        <v>10.018304443359375</v>
      </c>
      <c r="F1060" s="11">
        <f t="shared" si="49"/>
        <v>13.51463719970703</v>
      </c>
      <c r="G1060">
        <v>10.150018310547011</v>
      </c>
      <c r="H1060" s="11">
        <f t="shared" si="50"/>
        <v>13.584020104980619</v>
      </c>
    </row>
    <row r="1061" spans="1:8">
      <c r="A1061">
        <v>2094</v>
      </c>
      <c r="B1061">
        <v>4</v>
      </c>
      <c r="C1061" s="5">
        <v>22.143640136718751</v>
      </c>
      <c r="D1061" s="11">
        <f t="shared" si="48"/>
        <v>25.844091806640627</v>
      </c>
      <c r="E1061">
        <v>16.406152343750001</v>
      </c>
      <c r="F1061" s="11">
        <f t="shared" si="49"/>
        <v>20.472281132812498</v>
      </c>
      <c r="G1061">
        <v>16.455834960938034</v>
      </c>
      <c r="H1061" s="11">
        <f t="shared" si="50"/>
        <v>20.507806787109963</v>
      </c>
    </row>
    <row r="1062" spans="1:8">
      <c r="A1062">
        <v>2094</v>
      </c>
      <c r="B1062">
        <v>5</v>
      </c>
      <c r="C1062" s="5">
        <v>28.202691650390626</v>
      </c>
      <c r="D1062" s="11">
        <f t="shared" si="48"/>
        <v>34.292833237304691</v>
      </c>
      <c r="E1062">
        <v>24.034173583984376</v>
      </c>
      <c r="F1062" s="11">
        <f t="shared" si="49"/>
        <v>28.78072186767578</v>
      </c>
      <c r="G1062">
        <v>24.032983398438034</v>
      </c>
      <c r="H1062" s="11">
        <f t="shared" si="50"/>
        <v>28.827515771484965</v>
      </c>
    </row>
    <row r="1063" spans="1:8">
      <c r="A1063">
        <v>2094</v>
      </c>
      <c r="B1063">
        <v>6</v>
      </c>
      <c r="C1063" s="5">
        <v>31.538537597656251</v>
      </c>
      <c r="D1063" s="11">
        <f t="shared" si="48"/>
        <v>38.944336826171877</v>
      </c>
      <c r="E1063">
        <v>32.959741210937501</v>
      </c>
      <c r="F1063" s="11">
        <f t="shared" si="49"/>
        <v>38.502450126953121</v>
      </c>
      <c r="G1063">
        <v>33.106042480469</v>
      </c>
      <c r="H1063" s="11">
        <f t="shared" si="50"/>
        <v>38.789734643554965</v>
      </c>
    </row>
    <row r="1064" spans="1:8">
      <c r="A1064">
        <v>2094</v>
      </c>
      <c r="B1064">
        <v>7</v>
      </c>
      <c r="C1064" s="5">
        <v>33.688745117187501</v>
      </c>
      <c r="D1064" s="11">
        <f t="shared" si="48"/>
        <v>41.942586191406257</v>
      </c>
      <c r="E1064">
        <v>33.955773925781251</v>
      </c>
      <c r="F1064" s="11">
        <f t="shared" si="49"/>
        <v>39.587328959960935</v>
      </c>
      <c r="G1064">
        <v>33.943872070313034</v>
      </c>
      <c r="H1064" s="11">
        <f t="shared" si="50"/>
        <v>39.709671533203718</v>
      </c>
    </row>
    <row r="1065" spans="1:8">
      <c r="A1065">
        <v>2094</v>
      </c>
      <c r="B1065">
        <v>8</v>
      </c>
      <c r="C1065" s="5">
        <v>31.206750488281251</v>
      </c>
      <c r="D1065" s="11">
        <f t="shared" si="48"/>
        <v>38.481692880859377</v>
      </c>
      <c r="E1065">
        <v>32.844445800781251</v>
      </c>
      <c r="F1065" s="11">
        <f t="shared" si="49"/>
        <v>38.376870366210937</v>
      </c>
      <c r="G1065">
        <v>32.809899902344</v>
      </c>
      <c r="H1065" s="11">
        <f t="shared" si="50"/>
        <v>38.46457009277372</v>
      </c>
    </row>
    <row r="1066" spans="1:8">
      <c r="A1066">
        <v>2094</v>
      </c>
      <c r="B1066">
        <v>9</v>
      </c>
      <c r="C1066" s="5">
        <v>22.452172851562501</v>
      </c>
      <c r="D1066" s="11">
        <f t="shared" si="48"/>
        <v>26.274309824218754</v>
      </c>
      <c r="E1066">
        <v>24.037469482421876</v>
      </c>
      <c r="F1066" s="11">
        <f t="shared" si="49"/>
        <v>28.784311760253907</v>
      </c>
      <c r="G1066">
        <v>24.038842773438034</v>
      </c>
      <c r="H1066" s="11">
        <f t="shared" si="50"/>
        <v>28.833949365234965</v>
      </c>
    </row>
    <row r="1067" spans="1:8">
      <c r="A1067">
        <v>2094</v>
      </c>
      <c r="B1067">
        <v>10</v>
      </c>
      <c r="C1067" s="5">
        <v>13.15426025390625</v>
      </c>
      <c r="D1067" s="11">
        <f t="shared" si="48"/>
        <v>13.309300498046873</v>
      </c>
      <c r="E1067">
        <v>13.507073974609375</v>
      </c>
      <c r="F1067" s="11">
        <f t="shared" si="49"/>
        <v>17.31460497314453</v>
      </c>
      <c r="G1067">
        <v>13.530938720703034</v>
      </c>
      <c r="H1067" s="11">
        <f t="shared" si="50"/>
        <v>17.296270715331932</v>
      </c>
    </row>
    <row r="1068" spans="1:8">
      <c r="A1068">
        <v>2094</v>
      </c>
      <c r="B1068">
        <v>11</v>
      </c>
      <c r="C1068" s="5">
        <v>8.8984008789062496</v>
      </c>
      <c r="D1068" s="11">
        <f t="shared" si="48"/>
        <v>7.3749301855468756</v>
      </c>
      <c r="E1068">
        <v>3.6852966308593751</v>
      </c>
      <c r="F1068" s="11">
        <f t="shared" si="49"/>
        <v>6.6167250903320305</v>
      </c>
      <c r="G1068">
        <v>3.9406677246089998</v>
      </c>
      <c r="H1068" s="11">
        <f t="shared" si="50"/>
        <v>6.7661531616206823</v>
      </c>
    </row>
    <row r="1069" spans="1:8">
      <c r="A1069">
        <v>2094</v>
      </c>
      <c r="B1069">
        <v>12</v>
      </c>
      <c r="C1069" s="5">
        <v>2.3415466308593751</v>
      </c>
      <c r="D1069" s="11">
        <f t="shared" si="48"/>
        <v>-1.7679473779296875</v>
      </c>
      <c r="E1069">
        <v>-2.9322875976562499</v>
      </c>
      <c r="F1069" s="11">
        <f t="shared" si="49"/>
        <v>-0.59114765136718717</v>
      </c>
      <c r="G1069">
        <v>-2.9329589843749773</v>
      </c>
      <c r="H1069" s="11">
        <f t="shared" si="50"/>
        <v>-0.78108896484372536</v>
      </c>
    </row>
    <row r="1070" spans="1:8">
      <c r="A1070">
        <v>2095</v>
      </c>
      <c r="B1070">
        <v>1</v>
      </c>
      <c r="C1070" s="5">
        <v>2.3013244628906251</v>
      </c>
      <c r="D1070" s="11">
        <f t="shared" si="48"/>
        <v>-1.8240331689453124</v>
      </c>
      <c r="E1070">
        <v>-4.0160888671875004</v>
      </c>
      <c r="F1070" s="11">
        <f t="shared" si="49"/>
        <v>-1.7716239941406253</v>
      </c>
      <c r="G1070">
        <v>-3.6979431152339544</v>
      </c>
      <c r="H1070" s="11">
        <f t="shared" si="50"/>
        <v>-1.6210415405268823</v>
      </c>
    </row>
    <row r="1071" spans="1:8">
      <c r="A1071">
        <v>2095</v>
      </c>
      <c r="B1071">
        <v>2</v>
      </c>
      <c r="C1071" s="5">
        <v>6.7310424804687496</v>
      </c>
      <c r="D1071" s="11">
        <f t="shared" si="48"/>
        <v>4.3527656347656238</v>
      </c>
      <c r="E1071">
        <v>1.5945678710937501</v>
      </c>
      <c r="F1071" s="11">
        <f t="shared" si="49"/>
        <v>4.339503325195313</v>
      </c>
      <c r="G1071">
        <v>1.7314697265630343</v>
      </c>
      <c r="H1071" s="11">
        <f t="shared" si="50"/>
        <v>4.3404537597662118</v>
      </c>
    </row>
    <row r="1072" spans="1:8">
      <c r="A1072">
        <v>2095</v>
      </c>
      <c r="B1072">
        <v>3</v>
      </c>
      <c r="C1072" s="5">
        <v>14.737237548828125</v>
      </c>
      <c r="D1072" s="11">
        <f t="shared" si="48"/>
        <v>15.516604038085937</v>
      </c>
      <c r="E1072">
        <v>10.50325927734375</v>
      </c>
      <c r="F1072" s="11">
        <f t="shared" si="49"/>
        <v>14.042850004882812</v>
      </c>
      <c r="G1072">
        <v>10.518579101563034</v>
      </c>
      <c r="H1072" s="11">
        <f t="shared" si="50"/>
        <v>13.988699853516213</v>
      </c>
    </row>
    <row r="1073" spans="1:8">
      <c r="A1073">
        <v>2095</v>
      </c>
      <c r="B1073">
        <v>4</v>
      </c>
      <c r="C1073" s="5">
        <v>21.068994140625001</v>
      </c>
      <c r="D1073" s="11">
        <f t="shared" si="48"/>
        <v>24.345605429687502</v>
      </c>
      <c r="E1073">
        <v>19.663537597656251</v>
      </c>
      <c r="F1073" s="11">
        <f t="shared" si="49"/>
        <v>24.020225151367185</v>
      </c>
      <c r="G1073">
        <v>19.793572998047011</v>
      </c>
      <c r="H1073" s="11">
        <f t="shared" si="50"/>
        <v>24.17264315185562</v>
      </c>
    </row>
    <row r="1074" spans="1:8">
      <c r="A1074">
        <v>2095</v>
      </c>
      <c r="B1074">
        <v>5</v>
      </c>
      <c r="C1074" s="5">
        <v>26.467462158203126</v>
      </c>
      <c r="D1074" s="11">
        <f t="shared" si="48"/>
        <v>31.87322923339844</v>
      </c>
      <c r="E1074">
        <v>25.232537841796876</v>
      </c>
      <c r="F1074" s="11">
        <f t="shared" si="49"/>
        <v>30.085980217285154</v>
      </c>
      <c r="G1074">
        <v>25.091058349609</v>
      </c>
      <c r="H1074" s="11">
        <f t="shared" si="50"/>
        <v>29.989282067870683</v>
      </c>
    </row>
    <row r="1075" spans="1:8">
      <c r="A1075">
        <v>2095</v>
      </c>
      <c r="B1075">
        <v>6</v>
      </c>
      <c r="C1075" s="5">
        <v>32.110437011718751</v>
      </c>
      <c r="D1075" s="11">
        <f t="shared" si="48"/>
        <v>39.74179336914063</v>
      </c>
      <c r="E1075">
        <v>31.438653564453126</v>
      </c>
      <c r="F1075" s="11">
        <f t="shared" si="49"/>
        <v>36.845681462402339</v>
      </c>
      <c r="G1075">
        <v>31.766442871094</v>
      </c>
      <c r="H1075" s="11">
        <f t="shared" si="50"/>
        <v>37.318854272461216</v>
      </c>
    </row>
    <row r="1076" spans="1:8">
      <c r="A1076">
        <v>2095</v>
      </c>
      <c r="B1076">
        <v>7</v>
      </c>
      <c r="C1076" s="5">
        <v>31.243493652343751</v>
      </c>
      <c r="D1076" s="11">
        <f t="shared" si="48"/>
        <v>38.532927548828127</v>
      </c>
      <c r="E1076">
        <v>35.615838623046876</v>
      </c>
      <c r="F1076" s="11">
        <f t="shared" si="49"/>
        <v>41.395471428222656</v>
      </c>
      <c r="G1076">
        <v>35.605706787109</v>
      </c>
      <c r="H1076" s="11">
        <f t="shared" si="50"/>
        <v>41.534366052245687</v>
      </c>
    </row>
    <row r="1077" spans="1:8">
      <c r="A1077">
        <v>2095</v>
      </c>
      <c r="B1077">
        <v>8</v>
      </c>
      <c r="C1077" s="5">
        <v>31.936547851562501</v>
      </c>
      <c r="D1077" s="11">
        <f t="shared" si="48"/>
        <v>39.499322324218753</v>
      </c>
      <c r="E1077">
        <v>29.135797119140626</v>
      </c>
      <c r="F1077" s="11">
        <f t="shared" si="49"/>
        <v>34.337410222167968</v>
      </c>
      <c r="G1077">
        <v>29.300683593750023</v>
      </c>
      <c r="H1077" s="11">
        <f t="shared" si="50"/>
        <v>34.611450585937533</v>
      </c>
    </row>
    <row r="1078" spans="1:8">
      <c r="A1078">
        <v>2095</v>
      </c>
      <c r="B1078">
        <v>9</v>
      </c>
      <c r="C1078" s="5">
        <v>24.163018798828126</v>
      </c>
      <c r="D1078" s="11">
        <f t="shared" si="48"/>
        <v>28.659913413085938</v>
      </c>
      <c r="E1078">
        <v>24.165887451171876</v>
      </c>
      <c r="F1078" s="11">
        <f t="shared" si="49"/>
        <v>28.924184611816404</v>
      </c>
      <c r="G1078">
        <v>24.109094238281045</v>
      </c>
      <c r="H1078" s="11">
        <f t="shared" si="50"/>
        <v>28.911085473632589</v>
      </c>
    </row>
    <row r="1079" spans="1:8">
      <c r="A1079">
        <v>2095</v>
      </c>
      <c r="B1079">
        <v>10</v>
      </c>
      <c r="C1079" s="5">
        <v>15.232476806640625</v>
      </c>
      <c r="D1079" s="11">
        <f t="shared" si="48"/>
        <v>16.207165659179687</v>
      </c>
      <c r="E1079">
        <v>12.480828857421875</v>
      </c>
      <c r="F1079" s="11">
        <f t="shared" si="49"/>
        <v>16.196818791503905</v>
      </c>
      <c r="G1079">
        <v>12.593713378906045</v>
      </c>
      <c r="H1079" s="11">
        <f t="shared" si="50"/>
        <v>16.26719729003884</v>
      </c>
    </row>
    <row r="1080" spans="1:8">
      <c r="A1080">
        <v>2095</v>
      </c>
      <c r="B1080">
        <v>11</v>
      </c>
      <c r="C1080" s="5">
        <v>8.0900512695312496</v>
      </c>
      <c r="D1080" s="11">
        <f t="shared" si="48"/>
        <v>6.2477674902343745</v>
      </c>
      <c r="E1080">
        <v>-0.48685302734375002</v>
      </c>
      <c r="F1080" s="11">
        <f t="shared" si="49"/>
        <v>2.0724196826171877</v>
      </c>
      <c r="G1080">
        <v>-0.19431152343696567</v>
      </c>
      <c r="H1080" s="11">
        <f t="shared" si="50"/>
        <v>2.2259459472662115</v>
      </c>
    </row>
    <row r="1081" spans="1:8">
      <c r="A1081">
        <v>2095</v>
      </c>
      <c r="B1081">
        <v>12</v>
      </c>
      <c r="C1081" s="5">
        <v>4.3689208984374996</v>
      </c>
      <c r="D1081" s="11">
        <f t="shared" si="48"/>
        <v>1.0590233007812495</v>
      </c>
      <c r="E1081">
        <v>-5.6355957031250004</v>
      </c>
      <c r="F1081" s="11">
        <f t="shared" si="49"/>
        <v>-3.5355908398437497</v>
      </c>
      <c r="G1081">
        <v>-5.5357421874999773</v>
      </c>
      <c r="H1081" s="11">
        <f t="shared" si="50"/>
        <v>-3.6389449218749754</v>
      </c>
    </row>
    <row r="1082" spans="1:8">
      <c r="A1082">
        <v>2096</v>
      </c>
      <c r="B1082">
        <v>1</v>
      </c>
      <c r="C1082" s="5">
        <v>-1.6278747558593749</v>
      </c>
      <c r="D1082" s="11">
        <f t="shared" si="48"/>
        <v>-7.3029085595703123</v>
      </c>
      <c r="E1082">
        <v>-5.2781738281250004</v>
      </c>
      <c r="F1082" s="11">
        <f t="shared" si="49"/>
        <v>-3.1462869335937502</v>
      </c>
      <c r="G1082">
        <v>-5.1901611328119657</v>
      </c>
      <c r="H1082" s="11">
        <f t="shared" si="50"/>
        <v>-3.2594969238275389</v>
      </c>
    </row>
    <row r="1083" spans="1:8">
      <c r="A1083">
        <v>2096</v>
      </c>
      <c r="B1083">
        <v>2</v>
      </c>
      <c r="C1083" s="5">
        <v>4.7664733886718746</v>
      </c>
      <c r="D1083" s="11">
        <f t="shared" si="48"/>
        <v>1.6133704931640622</v>
      </c>
      <c r="E1083">
        <v>0.79692993164062498</v>
      </c>
      <c r="F1083" s="11">
        <f t="shared" si="49"/>
        <v>3.4707160815429687</v>
      </c>
      <c r="G1083">
        <v>0.93129882812502274</v>
      </c>
      <c r="H1083" s="11">
        <f t="shared" si="50"/>
        <v>3.4618661132812747</v>
      </c>
    </row>
    <row r="1084" spans="1:8">
      <c r="A1084">
        <v>2096</v>
      </c>
      <c r="B1084">
        <v>3</v>
      </c>
      <c r="C1084" s="5">
        <v>13.2400146484375</v>
      </c>
      <c r="D1084" s="11">
        <f t="shared" si="48"/>
        <v>13.428876425781251</v>
      </c>
      <c r="E1084">
        <v>7.5499816894531246</v>
      </c>
      <c r="F1084" s="11">
        <f t="shared" si="49"/>
        <v>10.826140056152344</v>
      </c>
      <c r="G1084">
        <v>7.5436950683589998</v>
      </c>
      <c r="H1084" s="11">
        <f t="shared" si="50"/>
        <v>10.722277185058182</v>
      </c>
    </row>
    <row r="1085" spans="1:8">
      <c r="A1085">
        <v>2096</v>
      </c>
      <c r="B1085">
        <v>4</v>
      </c>
      <c r="C1085" s="5">
        <v>20.556451416015626</v>
      </c>
      <c r="D1085" s="11">
        <f t="shared" si="48"/>
        <v>23.630915854492191</v>
      </c>
      <c r="E1085">
        <v>19.731713867187501</v>
      </c>
      <c r="F1085" s="11">
        <f t="shared" si="49"/>
        <v>24.094482744140624</v>
      </c>
      <c r="G1085">
        <v>19.802636718750023</v>
      </c>
      <c r="H1085" s="11">
        <f t="shared" si="50"/>
        <v>24.182595117187525</v>
      </c>
    </row>
    <row r="1086" spans="1:8">
      <c r="A1086">
        <v>2096</v>
      </c>
      <c r="B1086">
        <v>5</v>
      </c>
      <c r="C1086" s="5">
        <v>27.102502441406251</v>
      </c>
      <c r="D1086" s="11">
        <f t="shared" si="48"/>
        <v>32.758729404296879</v>
      </c>
      <c r="E1086">
        <v>26.449945068359376</v>
      </c>
      <c r="F1086" s="11">
        <f t="shared" si="49"/>
        <v>31.411980168457031</v>
      </c>
      <c r="G1086">
        <v>26.592248535156045</v>
      </c>
      <c r="H1086" s="11">
        <f t="shared" si="50"/>
        <v>31.637588891601339</v>
      </c>
    </row>
    <row r="1087" spans="1:8">
      <c r="A1087">
        <v>2096</v>
      </c>
      <c r="B1087">
        <v>6</v>
      </c>
      <c r="C1087" s="5">
        <v>30.606774902343751</v>
      </c>
      <c r="D1087" s="11">
        <f t="shared" si="48"/>
        <v>37.645086923828131</v>
      </c>
      <c r="E1087">
        <v>32.558160400390626</v>
      </c>
      <c r="F1087" s="11">
        <f t="shared" si="49"/>
        <v>38.065048308105467</v>
      </c>
      <c r="G1087">
        <v>32.443231201172011</v>
      </c>
      <c r="H1087" s="11">
        <f t="shared" si="50"/>
        <v>38.061967858886874</v>
      </c>
    </row>
    <row r="1088" spans="1:8">
      <c r="A1088">
        <v>2096</v>
      </c>
      <c r="B1088">
        <v>7</v>
      </c>
      <c r="C1088" s="5">
        <v>32.982446289062501</v>
      </c>
      <c r="D1088" s="11">
        <f t="shared" si="48"/>
        <v>40.957723105468752</v>
      </c>
      <c r="E1088">
        <v>35.904290771484376</v>
      </c>
      <c r="F1088" s="11">
        <f t="shared" si="49"/>
        <v>41.709653508300782</v>
      </c>
      <c r="G1088">
        <v>35.676782226563034</v>
      </c>
      <c r="H1088" s="11">
        <f t="shared" si="50"/>
        <v>41.612406884766216</v>
      </c>
    </row>
    <row r="1089" spans="1:8">
      <c r="A1089">
        <v>2096</v>
      </c>
      <c r="B1089">
        <v>8</v>
      </c>
      <c r="C1089" s="5">
        <v>28.926232910156251</v>
      </c>
      <c r="D1089" s="11">
        <f t="shared" si="48"/>
        <v>35.301739169921881</v>
      </c>
      <c r="E1089">
        <v>30.780267333984376</v>
      </c>
      <c r="F1089" s="11">
        <f t="shared" si="49"/>
        <v>36.128567180175779</v>
      </c>
      <c r="G1089">
        <v>30.808862304688034</v>
      </c>
      <c r="H1089" s="11">
        <f t="shared" si="50"/>
        <v>36.267430810547467</v>
      </c>
    </row>
    <row r="1090" spans="1:8">
      <c r="A1090">
        <v>2096</v>
      </c>
      <c r="B1090">
        <v>9</v>
      </c>
      <c r="C1090" s="5">
        <v>22.641870117187501</v>
      </c>
      <c r="D1090" s="11">
        <f t="shared" si="48"/>
        <v>26.538823691406254</v>
      </c>
      <c r="E1090">
        <v>22.782434082031251</v>
      </c>
      <c r="F1090" s="11">
        <f t="shared" si="49"/>
        <v>27.417327202148435</v>
      </c>
      <c r="G1090">
        <v>22.780389404297011</v>
      </c>
      <c r="H1090" s="11">
        <f t="shared" si="50"/>
        <v>27.452167565918121</v>
      </c>
    </row>
    <row r="1091" spans="1:8">
      <c r="A1091">
        <v>2096</v>
      </c>
      <c r="B1091">
        <v>10</v>
      </c>
      <c r="C1091" s="5">
        <v>12.942010498046875</v>
      </c>
      <c r="D1091" s="11">
        <f t="shared" ref="D1091:D1141" si="51">C1091*1.3944-5.033</f>
        <v>13.01333943847656</v>
      </c>
      <c r="E1091">
        <v>13.248651123046875</v>
      </c>
      <c r="F1091" s="11">
        <f t="shared" ref="F1091:F1141" si="52">E1091*1.0892+2.6027</f>
        <v>17.033130803222654</v>
      </c>
      <c r="G1091">
        <v>13.144738769531045</v>
      </c>
      <c r="H1091" s="11">
        <f t="shared" ref="H1091:H1141" si="53">G1091*1.098+2.4393</f>
        <v>16.872223168945091</v>
      </c>
    </row>
    <row r="1092" spans="1:8">
      <c r="A1092">
        <v>2096</v>
      </c>
      <c r="B1092">
        <v>11</v>
      </c>
      <c r="C1092" s="5">
        <v>7.6498657226562496</v>
      </c>
      <c r="D1092" s="11">
        <f t="shared" si="51"/>
        <v>5.6339727636718751</v>
      </c>
      <c r="E1092">
        <v>1.5532775878906251</v>
      </c>
      <c r="F1092" s="11">
        <f t="shared" si="52"/>
        <v>4.2945299487304691</v>
      </c>
      <c r="G1092">
        <v>1.6574645996089998</v>
      </c>
      <c r="H1092" s="11">
        <f t="shared" si="53"/>
        <v>4.2591961303706816</v>
      </c>
    </row>
    <row r="1093" spans="1:8">
      <c r="A1093">
        <v>2096</v>
      </c>
      <c r="B1093">
        <v>12</v>
      </c>
      <c r="C1093" s="5">
        <v>2.8980041503906251</v>
      </c>
      <c r="D1093" s="11">
        <f t="shared" si="51"/>
        <v>-0.9920230126953129</v>
      </c>
      <c r="E1093">
        <v>-3.8465637207031249</v>
      </c>
      <c r="F1093" s="11">
        <f t="shared" si="52"/>
        <v>-1.5869772045898434</v>
      </c>
      <c r="G1093">
        <v>-3.6690429687499773</v>
      </c>
      <c r="H1093" s="11">
        <f t="shared" si="53"/>
        <v>-1.5893091796874752</v>
      </c>
    </row>
    <row r="1094" spans="1:8">
      <c r="A1094">
        <v>2097</v>
      </c>
      <c r="B1094">
        <v>1</v>
      </c>
      <c r="C1094" s="5">
        <v>2.0864807128906251</v>
      </c>
      <c r="D1094" s="11">
        <f t="shared" si="51"/>
        <v>-2.1236112939453125</v>
      </c>
      <c r="E1094">
        <v>-3.7291931152343749</v>
      </c>
      <c r="F1094" s="11">
        <f t="shared" si="52"/>
        <v>-1.4591371411132807</v>
      </c>
      <c r="G1094">
        <v>-3.5521911621089544</v>
      </c>
      <c r="H1094" s="11">
        <f t="shared" si="53"/>
        <v>-1.4610058959956325</v>
      </c>
    </row>
    <row r="1095" spans="1:8">
      <c r="A1095">
        <v>2097</v>
      </c>
      <c r="B1095">
        <v>2</v>
      </c>
      <c r="C1095" s="5">
        <v>5.8810974121093746</v>
      </c>
      <c r="D1095" s="11">
        <f t="shared" si="51"/>
        <v>3.1676022314453123</v>
      </c>
      <c r="E1095">
        <v>-1.1705078124999999</v>
      </c>
      <c r="F1095" s="11">
        <f t="shared" si="52"/>
        <v>1.3277828906250002</v>
      </c>
      <c r="G1095">
        <v>-1.3080200195309999</v>
      </c>
      <c r="H1095" s="11">
        <f t="shared" si="53"/>
        <v>1.0030940185549617</v>
      </c>
    </row>
    <row r="1096" spans="1:8">
      <c r="A1096">
        <v>2097</v>
      </c>
      <c r="B1096">
        <v>3</v>
      </c>
      <c r="C1096" s="5">
        <v>12.65096435546875</v>
      </c>
      <c r="D1096" s="11">
        <f t="shared" si="51"/>
        <v>12.607504697265625</v>
      </c>
      <c r="E1096">
        <v>7.5458618164062496</v>
      </c>
      <c r="F1096" s="11">
        <f t="shared" si="52"/>
        <v>10.821652690429687</v>
      </c>
      <c r="G1096">
        <v>7.7154479980470114</v>
      </c>
      <c r="H1096" s="11">
        <f t="shared" si="53"/>
        <v>10.910861901855618</v>
      </c>
    </row>
    <row r="1097" spans="1:8">
      <c r="A1097">
        <v>2097</v>
      </c>
      <c r="B1097">
        <v>4</v>
      </c>
      <c r="C1097" s="5">
        <v>21.139825439453126</v>
      </c>
      <c r="D1097" s="11">
        <f t="shared" si="51"/>
        <v>24.444372592773441</v>
      </c>
      <c r="E1097">
        <v>17.582543945312501</v>
      </c>
      <c r="F1097" s="11">
        <f t="shared" si="52"/>
        <v>21.753606865234374</v>
      </c>
      <c r="G1097">
        <v>17.469293212891046</v>
      </c>
      <c r="H1097" s="11">
        <f t="shared" si="53"/>
        <v>21.620583947754369</v>
      </c>
    </row>
    <row r="1098" spans="1:8">
      <c r="A1098">
        <v>2097</v>
      </c>
      <c r="B1098">
        <v>5</v>
      </c>
      <c r="C1098" s="5">
        <v>25.852807617187501</v>
      </c>
      <c r="D1098" s="11">
        <f t="shared" si="51"/>
        <v>31.016154941406256</v>
      </c>
      <c r="E1098">
        <v>26.830987548828126</v>
      </c>
      <c r="F1098" s="11">
        <f t="shared" si="52"/>
        <v>31.827011638183592</v>
      </c>
      <c r="G1098">
        <v>26.793450927734</v>
      </c>
      <c r="H1098" s="11">
        <f t="shared" si="53"/>
        <v>31.858509118651934</v>
      </c>
    </row>
    <row r="1099" spans="1:8">
      <c r="A1099">
        <v>2097</v>
      </c>
      <c r="B1099">
        <v>6</v>
      </c>
      <c r="C1099" s="5">
        <v>31.258203125000001</v>
      </c>
      <c r="D1099" s="11">
        <f t="shared" si="51"/>
        <v>38.553438437500006</v>
      </c>
      <c r="E1099">
        <v>32.134851074218751</v>
      </c>
      <c r="F1099" s="11">
        <f t="shared" si="52"/>
        <v>37.603979790039062</v>
      </c>
      <c r="G1099">
        <v>31.998376464844</v>
      </c>
      <c r="H1099" s="11">
        <f t="shared" si="53"/>
        <v>37.573517358398718</v>
      </c>
    </row>
    <row r="1100" spans="1:8">
      <c r="A1100">
        <v>2097</v>
      </c>
      <c r="B1100">
        <v>7</v>
      </c>
      <c r="C1100" s="5">
        <v>31.156671142578126</v>
      </c>
      <c r="D1100" s="11">
        <f t="shared" si="51"/>
        <v>38.41186224121094</v>
      </c>
      <c r="E1100">
        <v>35.509210205078126</v>
      </c>
      <c r="F1100" s="11">
        <f t="shared" si="52"/>
        <v>41.279331755371089</v>
      </c>
      <c r="G1100">
        <v>35.637872314453034</v>
      </c>
      <c r="H1100" s="11">
        <f t="shared" si="53"/>
        <v>41.569683801269434</v>
      </c>
    </row>
    <row r="1101" spans="1:8">
      <c r="A1101">
        <v>2097</v>
      </c>
      <c r="B1101">
        <v>8</v>
      </c>
      <c r="C1101" s="5">
        <v>30.135705566406251</v>
      </c>
      <c r="D1101" s="11">
        <f t="shared" si="51"/>
        <v>36.988227841796878</v>
      </c>
      <c r="E1101">
        <v>31.333276367187501</v>
      </c>
      <c r="F1101" s="11">
        <f t="shared" si="52"/>
        <v>36.730904619140624</v>
      </c>
      <c r="G1101">
        <v>31.113732910156045</v>
      </c>
      <c r="H1101" s="11">
        <f t="shared" si="53"/>
        <v>36.602178735351345</v>
      </c>
    </row>
    <row r="1102" spans="1:8">
      <c r="A1102">
        <v>2097</v>
      </c>
      <c r="B1102">
        <v>9</v>
      </c>
      <c r="C1102" s="5">
        <v>24.272180175781251</v>
      </c>
      <c r="D1102" s="11">
        <f t="shared" si="51"/>
        <v>28.812128037109375</v>
      </c>
      <c r="E1102">
        <v>23.444116210937501</v>
      </c>
      <c r="F1102" s="11">
        <f t="shared" si="52"/>
        <v>28.138031376953123</v>
      </c>
      <c r="G1102">
        <v>23.449517822266046</v>
      </c>
      <c r="H1102" s="11">
        <f t="shared" si="53"/>
        <v>28.186870568848118</v>
      </c>
    </row>
    <row r="1103" spans="1:8">
      <c r="A1103">
        <v>2097</v>
      </c>
      <c r="B1103">
        <v>10</v>
      </c>
      <c r="C1103" s="5">
        <v>14.709344482421875</v>
      </c>
      <c r="D1103" s="11">
        <f t="shared" si="51"/>
        <v>15.47770994628906</v>
      </c>
      <c r="E1103">
        <v>13.282647705078125</v>
      </c>
      <c r="F1103" s="11">
        <f t="shared" si="52"/>
        <v>17.070159880371094</v>
      </c>
      <c r="G1103">
        <v>13.517999267578034</v>
      </c>
      <c r="H1103" s="11">
        <f t="shared" si="53"/>
        <v>17.282063195800681</v>
      </c>
    </row>
    <row r="1104" spans="1:8">
      <c r="A1104">
        <v>2097</v>
      </c>
      <c r="B1104">
        <v>11</v>
      </c>
      <c r="C1104" s="5">
        <v>7.2929016113281246</v>
      </c>
      <c r="D1104" s="11">
        <f t="shared" si="51"/>
        <v>5.1362220068359372</v>
      </c>
      <c r="E1104">
        <v>0.16008911132812501</v>
      </c>
      <c r="F1104" s="11">
        <f t="shared" si="52"/>
        <v>2.7770690600585937</v>
      </c>
      <c r="G1104">
        <v>0.46767578125002274</v>
      </c>
      <c r="H1104" s="11">
        <f t="shared" si="53"/>
        <v>2.9528080078125249</v>
      </c>
    </row>
    <row r="1105" spans="1:8">
      <c r="A1105">
        <v>2097</v>
      </c>
      <c r="B1105">
        <v>12</v>
      </c>
      <c r="C1105" s="5">
        <v>3.8543945312500001</v>
      </c>
      <c r="D1105" s="11">
        <f t="shared" si="51"/>
        <v>0.34156773437500032</v>
      </c>
      <c r="E1105">
        <v>-6.0604003906250004</v>
      </c>
      <c r="F1105" s="11">
        <f t="shared" si="52"/>
        <v>-3.9982881054687502</v>
      </c>
      <c r="G1105">
        <v>-6.0453247070309999</v>
      </c>
      <c r="H1105" s="11">
        <f t="shared" si="53"/>
        <v>-4.1984665283200382</v>
      </c>
    </row>
    <row r="1106" spans="1:8">
      <c r="A1106">
        <v>2098</v>
      </c>
      <c r="B1106">
        <v>1</v>
      </c>
      <c r="C1106" s="5">
        <v>3.5110717773437501</v>
      </c>
      <c r="D1106" s="11">
        <f t="shared" si="51"/>
        <v>-0.13716151367187468</v>
      </c>
      <c r="E1106">
        <v>-3.0151428222656249</v>
      </c>
      <c r="F1106" s="11">
        <f t="shared" si="52"/>
        <v>-0.68139356201171841</v>
      </c>
      <c r="G1106">
        <v>-2.8104614257809999</v>
      </c>
      <c r="H1106" s="11">
        <f t="shared" si="53"/>
        <v>-0.64658664550753819</v>
      </c>
    </row>
    <row r="1107" spans="1:8">
      <c r="A1107">
        <v>2098</v>
      </c>
      <c r="B1107">
        <v>2</v>
      </c>
      <c r="C1107" s="5">
        <v>7.5555664062499996</v>
      </c>
      <c r="D1107" s="11">
        <f t="shared" si="51"/>
        <v>5.5024817968750002</v>
      </c>
      <c r="E1107">
        <v>-0.96588745117187502</v>
      </c>
      <c r="F1107" s="11">
        <f t="shared" si="52"/>
        <v>1.5506553881835938</v>
      </c>
      <c r="G1107">
        <v>-0.46265258789100017</v>
      </c>
      <c r="H1107" s="11">
        <f t="shared" si="53"/>
        <v>1.9313074584956815</v>
      </c>
    </row>
    <row r="1108" spans="1:8">
      <c r="A1108">
        <v>2098</v>
      </c>
      <c r="B1108">
        <v>3</v>
      </c>
      <c r="C1108" s="5">
        <v>12.547479248046875</v>
      </c>
      <c r="D1108" s="11">
        <f t="shared" si="51"/>
        <v>12.463205063476561</v>
      </c>
      <c r="E1108">
        <v>7.7980590820312496</v>
      </c>
      <c r="F1108" s="11">
        <f t="shared" si="52"/>
        <v>11.096345952148438</v>
      </c>
      <c r="G1108">
        <v>7.8174682617190001</v>
      </c>
      <c r="H1108" s="11">
        <f t="shared" si="53"/>
        <v>11.022880151367461</v>
      </c>
    </row>
    <row r="1109" spans="1:8">
      <c r="A1109">
        <v>2098</v>
      </c>
      <c r="B1109">
        <v>4</v>
      </c>
      <c r="C1109" s="5">
        <v>18.518853759765626</v>
      </c>
      <c r="D1109" s="11">
        <f t="shared" si="51"/>
        <v>20.78968968261719</v>
      </c>
      <c r="E1109">
        <v>16.915399169921876</v>
      </c>
      <c r="F1109" s="11">
        <f t="shared" si="52"/>
        <v>21.026952775878904</v>
      </c>
      <c r="G1109">
        <v>17.002191162109</v>
      </c>
      <c r="H1109" s="11">
        <f t="shared" si="53"/>
        <v>21.107705895995682</v>
      </c>
    </row>
    <row r="1110" spans="1:8">
      <c r="A1110">
        <v>2098</v>
      </c>
      <c r="B1110">
        <v>5</v>
      </c>
      <c r="C1110" s="5">
        <v>25.113122558593751</v>
      </c>
      <c r="D1110" s="11">
        <f t="shared" si="51"/>
        <v>29.984738095703129</v>
      </c>
      <c r="E1110">
        <v>22.906304931640626</v>
      </c>
      <c r="F1110" s="11">
        <f t="shared" si="52"/>
        <v>27.552247331542969</v>
      </c>
      <c r="G1110">
        <v>23.062615966797011</v>
      </c>
      <c r="H1110" s="11">
        <f t="shared" si="53"/>
        <v>27.762052331543121</v>
      </c>
    </row>
    <row r="1111" spans="1:8">
      <c r="A1111">
        <v>2098</v>
      </c>
      <c r="B1111">
        <v>6</v>
      </c>
      <c r="C1111" s="5">
        <v>31.271905517578126</v>
      </c>
      <c r="D1111" s="11">
        <f t="shared" si="51"/>
        <v>38.57254505371094</v>
      </c>
      <c r="E1111">
        <v>32.464227294921876</v>
      </c>
      <c r="F1111" s="11">
        <f t="shared" si="52"/>
        <v>37.962736369628907</v>
      </c>
      <c r="G1111">
        <v>32.389794921875023</v>
      </c>
      <c r="H1111" s="11">
        <f t="shared" si="53"/>
        <v>38.003294824218784</v>
      </c>
    </row>
    <row r="1112" spans="1:8">
      <c r="A1112">
        <v>2098</v>
      </c>
      <c r="B1112">
        <v>7</v>
      </c>
      <c r="C1112" s="5">
        <v>34.622216796875001</v>
      </c>
      <c r="D1112" s="11">
        <f t="shared" si="51"/>
        <v>43.244219101562507</v>
      </c>
      <c r="E1112">
        <v>34.208032226562501</v>
      </c>
      <c r="F1112" s="11">
        <f t="shared" si="52"/>
        <v>39.862088701171871</v>
      </c>
      <c r="G1112">
        <v>34.245935058594</v>
      </c>
      <c r="H1112" s="11">
        <f t="shared" si="53"/>
        <v>40.041336694336216</v>
      </c>
    </row>
    <row r="1113" spans="1:8">
      <c r="A1113">
        <v>2098</v>
      </c>
      <c r="B1113">
        <v>8</v>
      </c>
      <c r="C1113" s="5">
        <v>31.545190429687501</v>
      </c>
      <c r="D1113" s="11">
        <f t="shared" si="51"/>
        <v>38.953613535156251</v>
      </c>
      <c r="E1113">
        <v>31.736627197265626</v>
      </c>
      <c r="F1113" s="11">
        <f t="shared" si="52"/>
        <v>37.170234343261718</v>
      </c>
      <c r="G1113">
        <v>31.535150146484</v>
      </c>
      <c r="H1113" s="11">
        <f t="shared" si="53"/>
        <v>37.064894860839438</v>
      </c>
    </row>
    <row r="1114" spans="1:8">
      <c r="A1114">
        <v>2098</v>
      </c>
      <c r="B1114">
        <v>9</v>
      </c>
      <c r="C1114" s="5">
        <v>25.627069091796876</v>
      </c>
      <c r="D1114" s="11">
        <f t="shared" si="51"/>
        <v>30.701385141601563</v>
      </c>
      <c r="E1114">
        <v>22.461541748046876</v>
      </c>
      <c r="F1114" s="11">
        <f t="shared" si="52"/>
        <v>27.067811271972655</v>
      </c>
      <c r="G1114">
        <v>22.412042236328034</v>
      </c>
      <c r="H1114" s="11">
        <f t="shared" si="53"/>
        <v>27.047722375488181</v>
      </c>
    </row>
    <row r="1115" spans="1:8">
      <c r="A1115">
        <v>2098</v>
      </c>
      <c r="B1115">
        <v>10</v>
      </c>
      <c r="C1115" s="5">
        <v>15.12630615234375</v>
      </c>
      <c r="D1115" s="11">
        <f t="shared" si="51"/>
        <v>16.059121298828124</v>
      </c>
      <c r="E1115">
        <v>14.86812744140625</v>
      </c>
      <c r="F1115" s="11">
        <f t="shared" si="52"/>
        <v>18.797064409179686</v>
      </c>
      <c r="G1115">
        <v>14.850427246094</v>
      </c>
      <c r="H1115" s="11">
        <f t="shared" si="53"/>
        <v>18.745069116211212</v>
      </c>
    </row>
    <row r="1116" spans="1:8">
      <c r="A1116">
        <v>2098</v>
      </c>
      <c r="B1116">
        <v>11</v>
      </c>
      <c r="C1116" s="5">
        <v>9.5802551269531246</v>
      </c>
      <c r="D1116" s="11">
        <f t="shared" si="51"/>
        <v>8.3257077490234366</v>
      </c>
      <c r="E1116">
        <v>2.0930725097656251</v>
      </c>
      <c r="F1116" s="11">
        <f t="shared" si="52"/>
        <v>4.8824745776367191</v>
      </c>
      <c r="G1116">
        <v>2.3039184570310454</v>
      </c>
      <c r="H1116" s="11">
        <f t="shared" si="53"/>
        <v>4.969002465820088</v>
      </c>
    </row>
    <row r="1117" spans="1:8">
      <c r="A1117">
        <v>2098</v>
      </c>
      <c r="B1117">
        <v>12</v>
      </c>
      <c r="C1117" s="5">
        <v>3.1095520019531251</v>
      </c>
      <c r="D1117" s="11">
        <f t="shared" si="51"/>
        <v>-0.69704068847656231</v>
      </c>
      <c r="E1117">
        <v>-3.0552429199218749</v>
      </c>
      <c r="F1117" s="11">
        <f t="shared" si="52"/>
        <v>-0.72507058837890614</v>
      </c>
      <c r="G1117">
        <v>-2.9329284667969659</v>
      </c>
      <c r="H1117" s="11">
        <f t="shared" si="53"/>
        <v>-0.78105545654306896</v>
      </c>
    </row>
    <row r="1118" spans="1:8">
      <c r="A1118">
        <v>2099</v>
      </c>
      <c r="B1118">
        <v>1</v>
      </c>
      <c r="C1118" s="5">
        <v>2.8324218750000001</v>
      </c>
      <c r="D1118" s="11">
        <f t="shared" si="51"/>
        <v>-1.0834709375</v>
      </c>
      <c r="E1118">
        <v>-6.3864807128906254</v>
      </c>
      <c r="F1118" s="11">
        <f t="shared" si="52"/>
        <v>-4.3534547924804681</v>
      </c>
      <c r="G1118">
        <v>-6.2794555664059999</v>
      </c>
      <c r="H1118" s="11">
        <f t="shared" si="53"/>
        <v>-4.4555422119137891</v>
      </c>
    </row>
    <row r="1119" spans="1:8">
      <c r="A1119">
        <v>2099</v>
      </c>
      <c r="B1119">
        <v>2</v>
      </c>
      <c r="C1119" s="5">
        <v>9.3395935058593746</v>
      </c>
      <c r="D1119" s="11">
        <f t="shared" si="51"/>
        <v>7.9901291845703133</v>
      </c>
      <c r="E1119">
        <v>0.32741699218749998</v>
      </c>
      <c r="F1119" s="11">
        <f t="shared" si="52"/>
        <v>2.9593225878906249</v>
      </c>
      <c r="G1119">
        <v>0.40014038085899983</v>
      </c>
      <c r="H1119" s="11">
        <f t="shared" si="53"/>
        <v>2.8786541381831818</v>
      </c>
    </row>
    <row r="1120" spans="1:8">
      <c r="A1120">
        <v>2099</v>
      </c>
      <c r="B1120">
        <v>3</v>
      </c>
      <c r="C1120" s="5">
        <v>13.5404296875</v>
      </c>
      <c r="D1120" s="11">
        <f t="shared" si="51"/>
        <v>13.847775156249998</v>
      </c>
      <c r="E1120">
        <v>9.9399963378906246</v>
      </c>
      <c r="F1120" s="11">
        <f t="shared" si="52"/>
        <v>13.429344011230468</v>
      </c>
      <c r="G1120">
        <v>10.067346191406045</v>
      </c>
      <c r="H1120" s="11">
        <f t="shared" si="53"/>
        <v>13.493246118163839</v>
      </c>
    </row>
    <row r="1121" spans="1:8">
      <c r="A1121">
        <v>2099</v>
      </c>
      <c r="B1121">
        <v>4</v>
      </c>
      <c r="C1121" s="5">
        <v>22.998803710937501</v>
      </c>
      <c r="D1121" s="11">
        <f t="shared" si="51"/>
        <v>27.036531894531251</v>
      </c>
      <c r="E1121">
        <v>17.336602783203126</v>
      </c>
      <c r="F1121" s="11">
        <f t="shared" si="52"/>
        <v>21.485727751464843</v>
      </c>
      <c r="G1121">
        <v>17.264611816406045</v>
      </c>
      <c r="H1121" s="11">
        <f t="shared" si="53"/>
        <v>21.395843774413837</v>
      </c>
    </row>
    <row r="1122" spans="1:8">
      <c r="A1122">
        <v>2099</v>
      </c>
      <c r="B1122">
        <v>5</v>
      </c>
      <c r="C1122" s="5">
        <v>25.122644042968751</v>
      </c>
      <c r="D1122" s="11">
        <f t="shared" si="51"/>
        <v>29.998014853515627</v>
      </c>
      <c r="E1122">
        <v>25.352166748046876</v>
      </c>
      <c r="F1122" s="11">
        <f t="shared" si="52"/>
        <v>30.216280021972654</v>
      </c>
      <c r="G1122">
        <v>25.429010009766046</v>
      </c>
      <c r="H1122" s="11">
        <f t="shared" si="53"/>
        <v>30.360352990723118</v>
      </c>
    </row>
    <row r="1123" spans="1:8">
      <c r="A1123">
        <v>2099</v>
      </c>
      <c r="B1123">
        <v>6</v>
      </c>
      <c r="C1123" s="5">
        <v>30.307122802734376</v>
      </c>
      <c r="D1123" s="11">
        <f t="shared" si="51"/>
        <v>37.227252036132818</v>
      </c>
      <c r="E1123">
        <v>34.727593994140626</v>
      </c>
      <c r="F1123" s="11">
        <f t="shared" si="52"/>
        <v>40.427995378417968</v>
      </c>
      <c r="G1123">
        <v>34.552270507813034</v>
      </c>
      <c r="H1123" s="11">
        <f t="shared" si="53"/>
        <v>40.377693017578714</v>
      </c>
    </row>
    <row r="1124" spans="1:8">
      <c r="A1124">
        <v>2099</v>
      </c>
      <c r="B1124">
        <v>7</v>
      </c>
      <c r="C1124" s="5">
        <v>32.209191894531251</v>
      </c>
      <c r="D1124" s="11">
        <f t="shared" si="51"/>
        <v>39.879497177734379</v>
      </c>
      <c r="E1124">
        <v>34.026544189453126</v>
      </c>
      <c r="F1124" s="11">
        <f t="shared" si="52"/>
        <v>39.664411931152344</v>
      </c>
      <c r="G1124">
        <v>33.823266601563034</v>
      </c>
      <c r="H1124" s="11">
        <f t="shared" si="53"/>
        <v>39.577246728516215</v>
      </c>
    </row>
    <row r="1125" spans="1:8">
      <c r="A1125">
        <v>2099</v>
      </c>
      <c r="B1125">
        <v>8</v>
      </c>
      <c r="C1125" s="5">
        <v>31.986962890625001</v>
      </c>
      <c r="D1125" s="11">
        <f t="shared" si="51"/>
        <v>39.569621054687502</v>
      </c>
      <c r="E1125">
        <v>31.518029785156251</v>
      </c>
      <c r="F1125" s="11">
        <f t="shared" si="52"/>
        <v>36.932138041992189</v>
      </c>
      <c r="G1125">
        <v>31.307550048828034</v>
      </c>
      <c r="H1125" s="11">
        <f t="shared" si="53"/>
        <v>36.814989953613185</v>
      </c>
    </row>
    <row r="1126" spans="1:8">
      <c r="A1126">
        <v>2099</v>
      </c>
      <c r="B1126">
        <v>9</v>
      </c>
      <c r="C1126" s="5">
        <v>24.591424560546876</v>
      </c>
      <c r="D1126" s="11">
        <f t="shared" si="51"/>
        <v>29.257282407226562</v>
      </c>
      <c r="E1126">
        <v>22.438531494140626</v>
      </c>
      <c r="F1126" s="11">
        <f t="shared" si="52"/>
        <v>27.042748503417968</v>
      </c>
      <c r="G1126">
        <v>22.549523925781045</v>
      </c>
      <c r="H1126" s="11">
        <f t="shared" si="53"/>
        <v>27.198677270507588</v>
      </c>
    </row>
    <row r="1127" spans="1:8">
      <c r="A1127">
        <v>2099</v>
      </c>
      <c r="B1127">
        <v>10</v>
      </c>
      <c r="C1127" s="5">
        <v>17.413262939453126</v>
      </c>
      <c r="D1127" s="11">
        <f t="shared" si="51"/>
        <v>19.248053842773441</v>
      </c>
      <c r="E1127">
        <v>10.58956298828125</v>
      </c>
      <c r="F1127" s="11">
        <f t="shared" si="52"/>
        <v>14.136852006835937</v>
      </c>
      <c r="G1127">
        <v>10.714868164063034</v>
      </c>
      <c r="H1127" s="11">
        <f t="shared" si="53"/>
        <v>14.204225244141211</v>
      </c>
    </row>
    <row r="1128" spans="1:8">
      <c r="A1128">
        <v>2099</v>
      </c>
      <c r="B1128">
        <v>11</v>
      </c>
      <c r="C1128" s="5">
        <v>8.3877502441406246</v>
      </c>
      <c r="D1128" s="11">
        <f t="shared" si="51"/>
        <v>6.662878940429688</v>
      </c>
      <c r="E1128">
        <v>4.3877197265624996</v>
      </c>
      <c r="F1128" s="11">
        <f t="shared" si="52"/>
        <v>7.3818043261718742</v>
      </c>
      <c r="G1128">
        <v>4.5416503906250227</v>
      </c>
      <c r="H1128" s="11">
        <f t="shared" si="53"/>
        <v>7.4260321289062752</v>
      </c>
    </row>
    <row r="1129" spans="1:8">
      <c r="A1129">
        <v>2099</v>
      </c>
      <c r="B1129">
        <v>12</v>
      </c>
      <c r="C1129" s="5">
        <v>2.2608276367187501</v>
      </c>
      <c r="D1129" s="11">
        <f t="shared" si="51"/>
        <v>-1.8805019433593753</v>
      </c>
      <c r="E1129">
        <v>-4.0273498535156254</v>
      </c>
      <c r="F1129" s="11">
        <f t="shared" si="52"/>
        <v>-1.783889460449219</v>
      </c>
      <c r="G1129">
        <v>-4.0937255859369657</v>
      </c>
      <c r="H1129" s="11">
        <f t="shared" si="53"/>
        <v>-2.0556106933587892</v>
      </c>
    </row>
    <row r="1130" spans="1:8">
      <c r="A1130">
        <v>2010</v>
      </c>
      <c r="B1130">
        <v>1</v>
      </c>
      <c r="C1130" s="5">
        <v>1.5964904785156251</v>
      </c>
      <c r="D1130" s="11">
        <f t="shared" si="51"/>
        <v>-2.8068536767578127</v>
      </c>
      <c r="E1130">
        <v>-10.4726318359375</v>
      </c>
      <c r="F1130" s="11">
        <f t="shared" si="52"/>
        <v>-8.8040905957031246</v>
      </c>
      <c r="G1130">
        <v>-10.643682861327989</v>
      </c>
      <c r="H1130" s="11">
        <f t="shared" si="53"/>
        <v>-9.2474637817381335</v>
      </c>
    </row>
    <row r="1131" spans="1:8">
      <c r="A1131">
        <v>2010</v>
      </c>
      <c r="B1131">
        <v>2</v>
      </c>
      <c r="C1131" s="5">
        <v>6.7102905273437496</v>
      </c>
      <c r="D1131" s="11">
        <f t="shared" si="51"/>
        <v>4.3238291113281244</v>
      </c>
      <c r="E1131">
        <v>-0.27359619140625002</v>
      </c>
      <c r="F1131" s="11">
        <f t="shared" si="52"/>
        <v>2.3046990283203126</v>
      </c>
      <c r="G1131">
        <v>-0.48743286132798858</v>
      </c>
      <c r="H1131" s="11">
        <f t="shared" si="53"/>
        <v>1.9040987182618683</v>
      </c>
    </row>
    <row r="1132" spans="1:8">
      <c r="A1132">
        <v>2010</v>
      </c>
      <c r="B1132">
        <v>3</v>
      </c>
      <c r="C1132" s="5">
        <v>14.653955078125</v>
      </c>
      <c r="D1132" s="11">
        <f t="shared" si="51"/>
        <v>15.400474960937501</v>
      </c>
      <c r="E1132">
        <v>10.655877685546875</v>
      </c>
      <c r="F1132" s="11">
        <f t="shared" si="52"/>
        <v>14.209081975097655</v>
      </c>
      <c r="G1132">
        <v>10.706109619141046</v>
      </c>
      <c r="H1132" s="11">
        <f t="shared" si="53"/>
        <v>14.194608361816869</v>
      </c>
    </row>
    <row r="1133" spans="1:8">
      <c r="A1133">
        <v>2010</v>
      </c>
      <c r="B1133">
        <v>4</v>
      </c>
      <c r="C1133" s="5">
        <v>21.377099609375001</v>
      </c>
      <c r="D1133" s="11">
        <f t="shared" si="51"/>
        <v>24.775227695312502</v>
      </c>
      <c r="E1133">
        <v>19.001855468750001</v>
      </c>
      <c r="F1133" s="11">
        <f t="shared" si="52"/>
        <v>23.299520976562498</v>
      </c>
      <c r="G1133">
        <v>19.093743896484</v>
      </c>
      <c r="H1133" s="11">
        <f t="shared" si="53"/>
        <v>23.404230798339434</v>
      </c>
    </row>
    <row r="1134" spans="1:8">
      <c r="A1134">
        <v>2010</v>
      </c>
      <c r="B1134">
        <v>5</v>
      </c>
      <c r="C1134" s="5">
        <v>26.554895019531251</v>
      </c>
      <c r="D1134" s="11">
        <f t="shared" si="51"/>
        <v>31.995145615234378</v>
      </c>
      <c r="E1134">
        <v>25.773614501953126</v>
      </c>
      <c r="F1134" s="11">
        <f t="shared" si="52"/>
        <v>30.675320915527344</v>
      </c>
      <c r="G1134">
        <v>25.730401611328034</v>
      </c>
      <c r="H1134" s="11">
        <f t="shared" si="53"/>
        <v>30.691280969238182</v>
      </c>
    </row>
    <row r="1135" spans="1:8">
      <c r="A1135">
        <v>2010</v>
      </c>
      <c r="B1135">
        <v>6</v>
      </c>
      <c r="C1135" s="5">
        <v>32.814355468750001</v>
      </c>
      <c r="D1135" s="11">
        <f t="shared" si="51"/>
        <v>40.723337265625005</v>
      </c>
      <c r="E1135">
        <v>33.417810058593751</v>
      </c>
      <c r="F1135" s="11">
        <f t="shared" si="52"/>
        <v>39.001378715820309</v>
      </c>
      <c r="G1135">
        <v>33.458703613281045</v>
      </c>
      <c r="H1135" s="11">
        <f t="shared" si="53"/>
        <v>39.176956567382597</v>
      </c>
    </row>
    <row r="1136" spans="1:8">
      <c r="A1136">
        <v>2010</v>
      </c>
      <c r="B1136">
        <v>7</v>
      </c>
      <c r="C1136" s="5">
        <v>34.154473876953126</v>
      </c>
      <c r="D1136" s="11">
        <f t="shared" si="51"/>
        <v>42.59199837402344</v>
      </c>
      <c r="E1136">
        <v>34.980920410156251</v>
      </c>
      <c r="F1136" s="11">
        <f t="shared" si="52"/>
        <v>40.703918510742184</v>
      </c>
      <c r="G1136">
        <v>35.051202392578034</v>
      </c>
      <c r="H1136" s="11">
        <f t="shared" si="53"/>
        <v>40.92552022705069</v>
      </c>
    </row>
    <row r="1137" spans="1:8">
      <c r="A1137">
        <v>2010</v>
      </c>
      <c r="B1137">
        <v>8</v>
      </c>
      <c r="C1137" s="5">
        <v>30.059106445312501</v>
      </c>
      <c r="D1137" s="11">
        <f t="shared" si="51"/>
        <v>36.881418027343756</v>
      </c>
      <c r="E1137">
        <v>32.578302001953126</v>
      </c>
      <c r="F1137" s="11">
        <f t="shared" si="52"/>
        <v>38.086986540527342</v>
      </c>
      <c r="G1137">
        <v>32.565576171875023</v>
      </c>
      <c r="H1137" s="11">
        <f t="shared" si="53"/>
        <v>38.196302636718784</v>
      </c>
    </row>
    <row r="1138" spans="1:8">
      <c r="A1138">
        <v>2010</v>
      </c>
      <c r="B1138">
        <v>9</v>
      </c>
      <c r="C1138" s="5">
        <v>24.892755126953126</v>
      </c>
      <c r="D1138" s="11">
        <f t="shared" si="51"/>
        <v>29.677457749023439</v>
      </c>
      <c r="E1138">
        <v>24.669549560546876</v>
      </c>
      <c r="F1138" s="11">
        <f t="shared" si="52"/>
        <v>29.472773381347654</v>
      </c>
      <c r="G1138">
        <v>24.632409667969</v>
      </c>
      <c r="H1138" s="11">
        <f t="shared" si="53"/>
        <v>29.485685815429964</v>
      </c>
    </row>
    <row r="1139" spans="1:8">
      <c r="A1139">
        <v>2010</v>
      </c>
      <c r="B1139">
        <v>10</v>
      </c>
      <c r="C1139" s="5">
        <v>15.78707275390625</v>
      </c>
      <c r="D1139" s="11">
        <f t="shared" si="51"/>
        <v>16.980494248046874</v>
      </c>
      <c r="E1139">
        <v>14.889337158203125</v>
      </c>
      <c r="F1139" s="11">
        <f t="shared" si="52"/>
        <v>18.820166032714841</v>
      </c>
      <c r="G1139">
        <v>14.884393310547011</v>
      </c>
      <c r="H1139" s="11">
        <f t="shared" si="53"/>
        <v>18.78236385498062</v>
      </c>
    </row>
    <row r="1140" spans="1:8">
      <c r="A1140">
        <v>2010</v>
      </c>
      <c r="B1140">
        <v>11</v>
      </c>
      <c r="C1140" s="5">
        <v>8.9843383789062496</v>
      </c>
      <c r="D1140" s="11">
        <f t="shared" si="51"/>
        <v>7.4947614355468746</v>
      </c>
      <c r="E1140">
        <v>4.2289367675781246</v>
      </c>
      <c r="F1140" s="11">
        <f t="shared" si="52"/>
        <v>7.2088579272460933</v>
      </c>
      <c r="G1140">
        <v>4.3837829589839998</v>
      </c>
      <c r="H1140" s="11">
        <f t="shared" si="53"/>
        <v>7.2526936889644311</v>
      </c>
    </row>
    <row r="1141" spans="1:8">
      <c r="A1141">
        <v>2010</v>
      </c>
      <c r="B1141">
        <v>12</v>
      </c>
      <c r="C1141" s="5">
        <v>5.5797973632812496</v>
      </c>
      <c r="D1141" s="11">
        <f t="shared" si="51"/>
        <v>2.7474694433593747</v>
      </c>
      <c r="E1141">
        <v>-3.9098876953124999</v>
      </c>
      <c r="F1141" s="11">
        <f t="shared" si="52"/>
        <v>-1.6559496777343745</v>
      </c>
      <c r="G1141">
        <v>-3.1757568359369657</v>
      </c>
      <c r="H1141" s="11">
        <f t="shared" si="53"/>
        <v>-1.0476810058587889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V1141"/>
  <sheetViews>
    <sheetView topLeftCell="Q1" workbookViewId="0">
      <selection activeCell="V4" sqref="V4"/>
    </sheetView>
  </sheetViews>
  <sheetFormatPr defaultRowHeight="13.5"/>
  <cols>
    <col min="1" max="1" width="18.5" customWidth="1"/>
    <col min="2" max="2" width="15.125" customWidth="1"/>
    <col min="3" max="3" width="22" customWidth="1"/>
    <col min="4" max="4" width="16.5" customWidth="1"/>
    <col min="6" max="6" width="31.5" customWidth="1"/>
    <col min="8" max="8" width="20.875" customWidth="1"/>
    <col min="9" max="9" width="12.75" customWidth="1"/>
    <col min="10" max="10" width="15" customWidth="1"/>
    <col min="16" max="16" width="37" style="14" customWidth="1"/>
    <col min="17" max="17" width="33.5" style="11" customWidth="1"/>
    <col min="18" max="18" width="18.5" customWidth="1"/>
    <col min="19" max="19" width="25.5" style="11" customWidth="1"/>
    <col min="20" max="20" width="26.5" customWidth="1"/>
    <col min="21" max="21" width="25.5" style="11" customWidth="1"/>
  </cols>
  <sheetData>
    <row r="1" spans="1:22">
      <c r="B1" s="21" t="s">
        <v>15</v>
      </c>
      <c r="C1" s="21"/>
      <c r="E1" s="21" t="s">
        <v>16</v>
      </c>
      <c r="F1" s="21"/>
      <c r="H1" s="21" t="s">
        <v>17</v>
      </c>
      <c r="I1" s="21"/>
      <c r="K1" s="21" t="s">
        <v>18</v>
      </c>
      <c r="L1" s="21"/>
      <c r="N1" t="s">
        <v>19</v>
      </c>
      <c r="O1" t="s">
        <v>20</v>
      </c>
      <c r="P1" s="14" t="s">
        <v>41</v>
      </c>
      <c r="Q1" s="11" t="s">
        <v>42</v>
      </c>
      <c r="R1" s="14" t="s">
        <v>39</v>
      </c>
      <c r="S1" s="11" t="s">
        <v>43</v>
      </c>
      <c r="T1" s="14" t="s">
        <v>40</v>
      </c>
      <c r="U1" s="11" t="s">
        <v>44</v>
      </c>
      <c r="V1" s="14"/>
    </row>
    <row r="2" spans="1:22" ht="15">
      <c r="A2" s="12" t="s">
        <v>12</v>
      </c>
      <c r="B2" s="13" t="s">
        <v>13</v>
      </c>
      <c r="C2" s="13" t="s">
        <v>14</v>
      </c>
      <c r="D2" s="12" t="s">
        <v>12</v>
      </c>
      <c r="E2" s="13" t="s">
        <v>13</v>
      </c>
      <c r="F2" s="13" t="s">
        <v>14</v>
      </c>
      <c r="G2" s="12" t="s">
        <v>12</v>
      </c>
      <c r="H2" s="13" t="s">
        <v>13</v>
      </c>
      <c r="I2" s="13" t="s">
        <v>14</v>
      </c>
      <c r="J2" s="12" t="s">
        <v>12</v>
      </c>
      <c r="K2" s="13" t="s">
        <v>13</v>
      </c>
      <c r="L2" s="13" t="s">
        <v>14</v>
      </c>
      <c r="N2">
        <v>2006</v>
      </c>
      <c r="O2">
        <v>1</v>
      </c>
      <c r="P2" s="14">
        <v>-8.0829180810546877</v>
      </c>
      <c r="Q2" s="11">
        <f>0.7817*P2+0.2163</f>
        <v>-6.1021170639604483</v>
      </c>
      <c r="R2">
        <v>-8.0537033276367183</v>
      </c>
      <c r="S2" s="11">
        <f>0.7817*R2+0.2163</f>
        <v>-6.0792798912136217</v>
      </c>
      <c r="T2">
        <v>-7.9671451171874761</v>
      </c>
      <c r="U2" s="11">
        <f>0.7817*T2+0.2163</f>
        <v>-6.0116173381054496</v>
      </c>
    </row>
    <row r="3" spans="1:22">
      <c r="A3">
        <v>200401</v>
      </c>
      <c r="B3" s="7">
        <v>-7.6584677419354898</v>
      </c>
      <c r="C3" s="7">
        <v>-6.2075268817204234</v>
      </c>
      <c r="D3">
        <v>200403</v>
      </c>
      <c r="E3" s="7">
        <v>13.255241935483856</v>
      </c>
      <c r="F3" s="7">
        <v>12.087634408602147</v>
      </c>
      <c r="G3">
        <v>200406</v>
      </c>
      <c r="H3" s="7">
        <v>32.889444444444429</v>
      </c>
      <c r="I3" s="7">
        <v>31.247083333333336</v>
      </c>
      <c r="J3">
        <v>200409</v>
      </c>
      <c r="K3" s="7">
        <v>26.528194444444399</v>
      </c>
      <c r="L3" s="7">
        <v>26.089444444444407</v>
      </c>
      <c r="N3">
        <v>2006</v>
      </c>
      <c r="O3">
        <v>2</v>
      </c>
      <c r="P3" s="14">
        <v>-0.95632044921875003</v>
      </c>
      <c r="Q3" s="11">
        <f>0.7817*P3+0.2163</f>
        <v>-0.53125569515429683</v>
      </c>
      <c r="R3">
        <v>-1.7849198925781251</v>
      </c>
      <c r="S3" s="11">
        <f>0.7817*R3+0.2163</f>
        <v>-1.1789718800283204</v>
      </c>
      <c r="T3">
        <v>-1.8556331542962892</v>
      </c>
      <c r="U3" s="11">
        <f>0.7817*T3+0.2163</f>
        <v>-1.2342484367134092</v>
      </c>
    </row>
    <row r="4" spans="1:22">
      <c r="A4">
        <v>200402</v>
      </c>
      <c r="B4" s="7">
        <v>1.5354885057471226</v>
      </c>
      <c r="C4" s="7">
        <v>1.0130747126436783</v>
      </c>
      <c r="D4">
        <v>200404</v>
      </c>
      <c r="E4" s="7">
        <v>24.372638888888886</v>
      </c>
      <c r="F4" s="7">
        <v>21.746666666666652</v>
      </c>
      <c r="G4">
        <v>200407</v>
      </c>
      <c r="H4" s="7">
        <v>34.68669354838709</v>
      </c>
      <c r="I4" s="7">
        <v>32.747311827956963</v>
      </c>
      <c r="J4">
        <v>200410</v>
      </c>
      <c r="K4" s="7">
        <v>14.028360215053779</v>
      </c>
      <c r="L4" s="7">
        <v>14.737903225806447</v>
      </c>
      <c r="N4">
        <v>2006</v>
      </c>
      <c r="O4">
        <v>3</v>
      </c>
      <c r="P4" s="14">
        <v>8.8713739843750012</v>
      </c>
      <c r="Q4" s="11">
        <f>0.9534*P4-0.7929</f>
        <v>7.6650679567031252</v>
      </c>
      <c r="R4">
        <v>4.8885906909179688</v>
      </c>
      <c r="S4" s="11">
        <f>0.9534*R4-0.7929</f>
        <v>3.8678823647211913</v>
      </c>
      <c r="T4">
        <v>4.756961938476338</v>
      </c>
      <c r="U4" s="11">
        <f>0.9534*T4-0.7929</f>
        <v>3.7423875121433405</v>
      </c>
    </row>
    <row r="5" spans="1:22">
      <c r="A5">
        <v>200412</v>
      </c>
      <c r="B5" s="7">
        <v>-5.9638440860215107</v>
      </c>
      <c r="C5" s="7">
        <v>-3.4802419354838738</v>
      </c>
      <c r="D5">
        <v>200405</v>
      </c>
      <c r="E5" s="7">
        <v>27.88387096774192</v>
      </c>
      <c r="F5" s="7">
        <v>26.178091397849443</v>
      </c>
      <c r="G5">
        <v>200408</v>
      </c>
      <c r="H5" s="7">
        <v>33.424865591397797</v>
      </c>
      <c r="I5" s="7">
        <v>31.96733870967741</v>
      </c>
      <c r="J5">
        <v>200411</v>
      </c>
      <c r="K5" s="7">
        <v>3.8336111111111122</v>
      </c>
      <c r="L5" s="7">
        <v>5.4466666666666708</v>
      </c>
      <c r="N5">
        <v>2006</v>
      </c>
      <c r="O5">
        <v>4</v>
      </c>
      <c r="P5" s="14">
        <v>19.097030722656253</v>
      </c>
      <c r="Q5" s="11">
        <f>0.9534*P5-0.7929</f>
        <v>17.414209090980474</v>
      </c>
      <c r="R5">
        <v>21.946630070800779</v>
      </c>
      <c r="S5" s="11">
        <f>0.9534*R5-0.7929</f>
        <v>20.131017109501464</v>
      </c>
      <c r="T5">
        <v>22.176118066406275</v>
      </c>
      <c r="U5" s="11">
        <f>0.9534*T5-0.7929</f>
        <v>20.349810964511743</v>
      </c>
    </row>
    <row r="6" spans="1:22">
      <c r="A6">
        <v>200501</v>
      </c>
      <c r="B6" s="7">
        <v>-7.2563172043010749</v>
      </c>
      <c r="C6" s="7">
        <v>-5.6130376344086113</v>
      </c>
      <c r="D6">
        <v>200503</v>
      </c>
      <c r="E6" s="7">
        <v>13.467607526881711</v>
      </c>
      <c r="F6" s="7">
        <v>11.78198924731184</v>
      </c>
      <c r="G6">
        <v>200506</v>
      </c>
      <c r="H6" s="7">
        <v>34.589305555555526</v>
      </c>
      <c r="I6" s="7">
        <v>31.62791666666666</v>
      </c>
      <c r="J6">
        <v>200509</v>
      </c>
      <c r="K6" s="7">
        <v>27.460416666666621</v>
      </c>
      <c r="L6" s="7">
        <v>27.036388888888901</v>
      </c>
      <c r="N6">
        <v>2006</v>
      </c>
      <c r="O6">
        <v>5</v>
      </c>
      <c r="P6" s="14">
        <v>27.602496250000002</v>
      </c>
      <c r="Q6" s="11">
        <f>0.9534*P6-0.7929</f>
        <v>25.523319924750002</v>
      </c>
      <c r="R6">
        <v>30.258893376464844</v>
      </c>
      <c r="S6" s="11">
        <f>0.9534*R6-0.7929</f>
        <v>28.055928945121583</v>
      </c>
      <c r="T6">
        <v>30.393593225098119</v>
      </c>
      <c r="U6" s="11">
        <f>0.9534*T6-0.7929</f>
        <v>28.184351780808548</v>
      </c>
    </row>
    <row r="7" spans="1:22">
      <c r="A7">
        <v>200502</v>
      </c>
      <c r="B7" s="7">
        <v>-1.4343750000000013</v>
      </c>
      <c r="C7" s="7">
        <v>-1.2977678571428544</v>
      </c>
      <c r="D7">
        <v>200504</v>
      </c>
      <c r="E7" s="7">
        <v>21.834583333333313</v>
      </c>
      <c r="F7" s="7">
        <v>19.276249999999976</v>
      </c>
      <c r="G7">
        <v>200507</v>
      </c>
      <c r="H7" s="7">
        <v>35.617204301075262</v>
      </c>
      <c r="I7" s="7">
        <v>32.71155913978496</v>
      </c>
      <c r="J7">
        <v>200510</v>
      </c>
      <c r="K7" s="7">
        <v>15.013037634408615</v>
      </c>
      <c r="L7" s="7">
        <v>16.00981182795698</v>
      </c>
      <c r="N7">
        <v>2006</v>
      </c>
      <c r="O7">
        <v>6</v>
      </c>
      <c r="P7" s="14">
        <v>35.81455394042969</v>
      </c>
      <c r="Q7" s="11">
        <f>0.814*P7+4.4613</f>
        <v>33.614346907509763</v>
      </c>
      <c r="R7">
        <v>36.251055644531249</v>
      </c>
      <c r="S7" s="11">
        <f>0.814*R7+4.4613</f>
        <v>33.969659294648437</v>
      </c>
      <c r="T7">
        <v>36.236033532714437</v>
      </c>
      <c r="U7" s="11">
        <f>0.814*T7+4.4613</f>
        <v>33.957431295629547</v>
      </c>
    </row>
    <row r="8" spans="1:22">
      <c r="A8">
        <v>200512</v>
      </c>
      <c r="B8" s="7">
        <v>-8.3061827956989109</v>
      </c>
      <c r="C8" s="7">
        <v>-5.5029569892473038</v>
      </c>
      <c r="D8">
        <v>200505</v>
      </c>
      <c r="E8" s="7">
        <v>27.745161290322567</v>
      </c>
      <c r="F8" s="7">
        <v>25.164516129032247</v>
      </c>
      <c r="G8">
        <v>200508</v>
      </c>
      <c r="H8" s="7">
        <v>31.761155913978488</v>
      </c>
      <c r="I8" s="7">
        <v>30.14852150537633</v>
      </c>
      <c r="J8">
        <v>200511</v>
      </c>
      <c r="K8" s="7">
        <v>2.361388888888893</v>
      </c>
      <c r="L8" s="7">
        <v>4.75277777777778</v>
      </c>
      <c r="N8">
        <v>2006</v>
      </c>
      <c r="O8">
        <v>7</v>
      </c>
      <c r="P8" s="14">
        <v>35.446166464843756</v>
      </c>
      <c r="Q8" s="11">
        <f>0.814*P8+4.4613</f>
        <v>33.314479502382817</v>
      </c>
      <c r="R8">
        <v>36.495700175781252</v>
      </c>
      <c r="S8" s="11">
        <f>0.814*R8+4.4613</f>
        <v>34.168799943085936</v>
      </c>
      <c r="T8">
        <v>36.405485009766217</v>
      </c>
      <c r="U8" s="11">
        <f>0.814*T8+4.4613</f>
        <v>34.095364797949699</v>
      </c>
    </row>
    <row r="9" spans="1:22">
      <c r="A9">
        <v>200601</v>
      </c>
      <c r="B9" s="7">
        <v>-9.7930107526881773</v>
      </c>
      <c r="C9" s="7">
        <v>-7.6638440860215207</v>
      </c>
      <c r="D9">
        <v>200603</v>
      </c>
      <c r="E9" s="7">
        <v>11.698521505376348</v>
      </c>
      <c r="F9" s="7">
        <v>10.077284946236567</v>
      </c>
      <c r="G9">
        <v>200606</v>
      </c>
      <c r="H9" s="7">
        <v>34.388055555555539</v>
      </c>
      <c r="I9" s="7">
        <v>31.614444444444402</v>
      </c>
      <c r="J9">
        <v>200609</v>
      </c>
      <c r="K9" s="7">
        <v>27.256944444444439</v>
      </c>
      <c r="L9" s="7">
        <v>26.840972222222263</v>
      </c>
      <c r="N9">
        <v>2006</v>
      </c>
      <c r="O9">
        <v>8</v>
      </c>
      <c r="P9" s="14">
        <v>35.832766928710939</v>
      </c>
      <c r="Q9" s="11">
        <f>0.814*P9+4.4613</f>
        <v>33.629172279970703</v>
      </c>
      <c r="R9">
        <v>33.922279033203125</v>
      </c>
      <c r="S9" s="11">
        <f>0.814*R9+4.4613</f>
        <v>32.074035133027344</v>
      </c>
      <c r="T9">
        <v>33.870582055663839</v>
      </c>
      <c r="U9" s="11">
        <f>0.814*T9+4.4613</f>
        <v>32.031953793310365</v>
      </c>
    </row>
    <row r="10" spans="1:22">
      <c r="A10">
        <v>200602</v>
      </c>
      <c r="B10" s="7">
        <v>2.4163690476190487</v>
      </c>
      <c r="C10" s="7">
        <v>1.7616071428571427</v>
      </c>
      <c r="D10">
        <v>200604</v>
      </c>
      <c r="E10" s="7">
        <v>22.246944444444441</v>
      </c>
      <c r="F10" s="7">
        <v>19.577500000000004</v>
      </c>
      <c r="G10">
        <v>200607</v>
      </c>
      <c r="H10" s="7">
        <v>35.803897849462402</v>
      </c>
      <c r="I10" s="7">
        <v>32.967204301075263</v>
      </c>
      <c r="J10">
        <v>200610</v>
      </c>
      <c r="K10" s="7">
        <v>18.316263440860208</v>
      </c>
      <c r="L10" s="7">
        <v>18.741666666666642</v>
      </c>
      <c r="N10">
        <v>2006</v>
      </c>
      <c r="O10">
        <v>9</v>
      </c>
      <c r="P10" s="14">
        <v>26.534355551757816</v>
      </c>
      <c r="Q10" s="11">
        <f>0.9014*P10+2.3973</f>
        <v>26.315368094354497</v>
      </c>
      <c r="R10">
        <v>23.707372661132812</v>
      </c>
      <c r="S10" s="11">
        <f>0.9014*R10+2.3973</f>
        <v>23.767125716745117</v>
      </c>
      <c r="T10">
        <v>23.770141442870681</v>
      </c>
      <c r="U10" s="11">
        <f>0.9014*T10+2.3973</f>
        <v>23.823705496603633</v>
      </c>
    </row>
    <row r="11" spans="1:22">
      <c r="A11">
        <v>200612</v>
      </c>
      <c r="B11" s="7">
        <v>-6.8096774193548404</v>
      </c>
      <c r="C11" s="7">
        <v>-4.4721774193548418</v>
      </c>
      <c r="D11">
        <v>200605</v>
      </c>
      <c r="E11" s="7">
        <v>30.521102150537626</v>
      </c>
      <c r="F11" s="7">
        <v>27.559946236559131</v>
      </c>
      <c r="G11">
        <v>200608</v>
      </c>
      <c r="H11" s="7">
        <v>36.08991935483872</v>
      </c>
      <c r="I11" s="7">
        <v>34.292876344086025</v>
      </c>
      <c r="J11">
        <v>200611</v>
      </c>
      <c r="K11" s="7">
        <v>5.692361111111115</v>
      </c>
      <c r="L11" s="7">
        <v>7.4772222222222329</v>
      </c>
      <c r="N11">
        <v>2006</v>
      </c>
      <c r="O11">
        <v>10</v>
      </c>
      <c r="P11" s="14">
        <v>12.994403037109375</v>
      </c>
      <c r="Q11" s="11">
        <f>0.9014*P11+2.3973</f>
        <v>14.11045489765039</v>
      </c>
      <c r="R11">
        <v>13.152124528808594</v>
      </c>
      <c r="S11" s="11">
        <f>0.9014*R11+2.3973</f>
        <v>14.252625050268065</v>
      </c>
      <c r="T11">
        <v>13.284154321288838</v>
      </c>
      <c r="U11" s="11">
        <f>0.9014*T11+2.3973</f>
        <v>14.371636705209758</v>
      </c>
    </row>
    <row r="12" spans="1:22">
      <c r="A12">
        <v>200701</v>
      </c>
      <c r="B12" s="7">
        <v>-8.273252688172045</v>
      </c>
      <c r="C12" s="7">
        <v>-6.7168010752688154</v>
      </c>
      <c r="D12">
        <v>200703</v>
      </c>
      <c r="E12" s="7">
        <v>11.742741935483876</v>
      </c>
      <c r="F12" s="7">
        <v>10.899462365591397</v>
      </c>
      <c r="G12">
        <v>200706</v>
      </c>
      <c r="H12" s="7">
        <v>35.177500000000016</v>
      </c>
      <c r="I12" s="7">
        <v>32.399027777777739</v>
      </c>
      <c r="J12">
        <v>200709</v>
      </c>
      <c r="K12" s="7">
        <v>26.879305555555533</v>
      </c>
      <c r="L12" s="7">
        <v>26.309583333333315</v>
      </c>
      <c r="N12">
        <v>2006</v>
      </c>
      <c r="O12">
        <v>11</v>
      </c>
      <c r="P12" s="14">
        <v>1.8757141210937496</v>
      </c>
      <c r="Q12" s="11">
        <f>0.9014*P12+2.3973</f>
        <v>4.088068708753906</v>
      </c>
      <c r="R12">
        <v>3.3066114550781247</v>
      </c>
      <c r="S12" s="11">
        <f>0.9014*R12+2.3973</f>
        <v>5.3778795656074214</v>
      </c>
      <c r="T12">
        <v>3.3787655273437749</v>
      </c>
      <c r="U12" s="11">
        <f>0.9014*T12+2.3973</f>
        <v>5.4429192463476781</v>
      </c>
    </row>
    <row r="13" spans="1:22">
      <c r="A13">
        <v>200702</v>
      </c>
      <c r="B13" s="7">
        <v>3.5962797619047624</v>
      </c>
      <c r="C13" s="7">
        <v>3.0266369047619044</v>
      </c>
      <c r="D13">
        <v>200704</v>
      </c>
      <c r="E13" s="7">
        <v>24.238333333333312</v>
      </c>
      <c r="F13" s="7">
        <v>22.019861111111105</v>
      </c>
      <c r="G13">
        <v>200707</v>
      </c>
      <c r="H13" s="7">
        <v>36.861424731182801</v>
      </c>
      <c r="I13" s="7">
        <v>34.634677419354816</v>
      </c>
      <c r="J13">
        <v>200710</v>
      </c>
      <c r="K13" s="7">
        <v>14.834139784946252</v>
      </c>
      <c r="L13" s="7">
        <v>15.507392473118282</v>
      </c>
      <c r="N13">
        <v>2006</v>
      </c>
      <c r="O13">
        <v>12</v>
      </c>
      <c r="P13" s="14">
        <v>-6.4577493066406255</v>
      </c>
      <c r="Q13" s="11">
        <f>0.7817*P13+0.2163</f>
        <v>-4.8317226330009762</v>
      </c>
      <c r="R13">
        <v>-5.9566742260742185</v>
      </c>
      <c r="S13" s="11">
        <f>0.7817*R13+0.2163</f>
        <v>-4.4400322425222161</v>
      </c>
      <c r="T13">
        <v>-6.1126282104493193</v>
      </c>
      <c r="U13" s="11">
        <f>0.7817*T13+0.2163</f>
        <v>-4.5619414721082325</v>
      </c>
    </row>
    <row r="14" spans="1:22">
      <c r="A14">
        <v>200712</v>
      </c>
      <c r="B14" s="7">
        <v>-5.4969086021505413</v>
      </c>
      <c r="C14" s="7">
        <v>-3.5147849462365532</v>
      </c>
      <c r="D14">
        <v>200705</v>
      </c>
      <c r="E14" s="7">
        <v>31.062768817204297</v>
      </c>
      <c r="F14" s="7">
        <v>28.836021505376372</v>
      </c>
      <c r="G14">
        <v>200708</v>
      </c>
      <c r="H14" s="7">
        <v>35.500403225806409</v>
      </c>
      <c r="I14" s="7">
        <v>33.914516129032229</v>
      </c>
      <c r="J14">
        <v>200711</v>
      </c>
      <c r="K14" s="7">
        <v>3.6815277777777826</v>
      </c>
      <c r="L14" s="7">
        <v>5.1315277777777801</v>
      </c>
      <c r="N14">
        <v>2007</v>
      </c>
      <c r="O14">
        <v>1</v>
      </c>
      <c r="P14" s="14">
        <v>-10.397584633789062</v>
      </c>
      <c r="Q14" s="11">
        <f>0.7817*P14+0.2163</f>
        <v>-7.9114919082329092</v>
      </c>
      <c r="R14">
        <v>-6.7613087597656243</v>
      </c>
      <c r="S14" s="11">
        <f>0.7817*R14+0.2163</f>
        <v>-5.0690150575087882</v>
      </c>
      <c r="T14">
        <v>-6.6003750366206333</v>
      </c>
      <c r="U14" s="11">
        <f>0.7817*T14+0.2163</f>
        <v>-4.9432131661263483</v>
      </c>
    </row>
    <row r="15" spans="1:22">
      <c r="A15">
        <v>200801</v>
      </c>
      <c r="B15" s="7">
        <v>-11.258198924731182</v>
      </c>
      <c r="C15" s="7">
        <v>-8.7280913978494663</v>
      </c>
      <c r="D15">
        <v>200803</v>
      </c>
      <c r="E15" s="7">
        <v>14.872580645161278</v>
      </c>
      <c r="F15" s="7">
        <v>12.881586021505376</v>
      </c>
      <c r="G15">
        <v>200806</v>
      </c>
      <c r="H15" s="7">
        <v>36.253611111111134</v>
      </c>
      <c r="I15" s="7">
        <v>33.433333333333309</v>
      </c>
      <c r="J15">
        <v>200809</v>
      </c>
      <c r="K15" s="7">
        <v>27.030277777777755</v>
      </c>
      <c r="L15" s="7">
        <v>26.783750000000005</v>
      </c>
      <c r="N15">
        <v>2007</v>
      </c>
      <c r="O15">
        <v>2</v>
      </c>
      <c r="P15" s="14">
        <v>-1.2434303369140625</v>
      </c>
      <c r="Q15" s="11">
        <f>0.7817*P15+0.2163</f>
        <v>-0.75568949436572264</v>
      </c>
      <c r="R15">
        <v>2.5026749560546877</v>
      </c>
      <c r="S15" s="11">
        <f>0.7817*R15+0.2163</f>
        <v>2.1726410131479494</v>
      </c>
      <c r="T15">
        <v>2.4224721313481181</v>
      </c>
      <c r="U15" s="11">
        <f>0.7817*T15+0.2163</f>
        <v>2.1099464650748239</v>
      </c>
    </row>
    <row r="16" spans="1:22">
      <c r="A16">
        <v>200802</v>
      </c>
      <c r="B16" s="7">
        <v>-7.1685344827586182</v>
      </c>
      <c r="C16" s="7">
        <v>-6.5775862068965507</v>
      </c>
      <c r="D16">
        <v>200804</v>
      </c>
      <c r="E16" s="7">
        <v>22.376666666666665</v>
      </c>
      <c r="F16" s="7">
        <v>19.877638888888875</v>
      </c>
      <c r="G16">
        <v>200807</v>
      </c>
      <c r="H16" s="7">
        <v>36.76572580645157</v>
      </c>
      <c r="I16" s="7">
        <v>34.351075268817198</v>
      </c>
      <c r="J16">
        <v>200810</v>
      </c>
      <c r="K16" s="7">
        <v>14.996908602150528</v>
      </c>
      <c r="L16" s="7">
        <v>16.689919354838722</v>
      </c>
      <c r="N16">
        <v>2007</v>
      </c>
      <c r="O16">
        <v>3</v>
      </c>
      <c r="P16" s="14">
        <v>10.367562460937499</v>
      </c>
      <c r="Q16" s="11">
        <f>0.9534*P16-0.7929</f>
        <v>9.0915340502578132</v>
      </c>
      <c r="R16">
        <v>9.75189794189453</v>
      </c>
      <c r="S16" s="11">
        <f>0.9534*R16-0.7929</f>
        <v>8.5045594978022461</v>
      </c>
      <c r="T16">
        <v>9.779990258788839</v>
      </c>
      <c r="U16" s="11">
        <f>0.9534*T16-0.7929</f>
        <v>8.5313427127292805</v>
      </c>
    </row>
    <row r="17" spans="1:21">
      <c r="A17">
        <v>200812</v>
      </c>
      <c r="B17" s="7">
        <v>-5.4983870967741932</v>
      </c>
      <c r="C17" s="7">
        <v>-2.8032258064516129</v>
      </c>
      <c r="D17">
        <v>200805</v>
      </c>
      <c r="E17" s="7">
        <v>31.614247311827945</v>
      </c>
      <c r="F17" s="7">
        <v>29.228897849462363</v>
      </c>
      <c r="G17">
        <v>200808</v>
      </c>
      <c r="H17" s="7">
        <v>33.407123655913978</v>
      </c>
      <c r="I17" s="7">
        <v>32.269354838709695</v>
      </c>
      <c r="J17">
        <v>200811</v>
      </c>
      <c r="K17" s="7">
        <v>2.4319444444444396</v>
      </c>
      <c r="L17" s="7">
        <v>4.7034722222222181</v>
      </c>
      <c r="N17">
        <v>2007</v>
      </c>
      <c r="O17">
        <v>4</v>
      </c>
      <c r="P17" s="14">
        <v>21.487783310546877</v>
      </c>
      <c r="Q17" s="11">
        <f>0.9534*P17-0.7929</f>
        <v>19.693552608275393</v>
      </c>
      <c r="R17">
        <v>19.376001066894528</v>
      </c>
      <c r="S17" s="11">
        <f>0.9534*R17-0.7929</f>
        <v>17.680179417177243</v>
      </c>
      <c r="T17">
        <v>19.309013818359961</v>
      </c>
      <c r="U17" s="11">
        <f>0.9534*T17-0.7929</f>
        <v>17.616313774424388</v>
      </c>
    </row>
    <row r="18" spans="1:21">
      <c r="A18">
        <v>200901</v>
      </c>
      <c r="B18" s="7">
        <v>-7.1951612903225852</v>
      </c>
      <c r="C18" s="7">
        <v>-5.4559139784946247</v>
      </c>
      <c r="D18">
        <v>200903</v>
      </c>
      <c r="E18" s="7">
        <v>13.150000000000025</v>
      </c>
      <c r="F18" s="7">
        <v>11.857930107526888</v>
      </c>
      <c r="G18">
        <v>200906</v>
      </c>
      <c r="H18" s="7">
        <v>34.673333333333325</v>
      </c>
      <c r="I18" s="7">
        <v>32.274861111111086</v>
      </c>
      <c r="J18">
        <v>200909</v>
      </c>
      <c r="K18" s="7">
        <v>27.399861111111122</v>
      </c>
      <c r="L18" s="7">
        <v>27.168055555555554</v>
      </c>
      <c r="N18">
        <v>2007</v>
      </c>
      <c r="O18">
        <v>5</v>
      </c>
      <c r="P18" s="14">
        <v>29.038343564453129</v>
      </c>
      <c r="Q18" s="11">
        <f>0.9534*P18-0.7929</f>
        <v>26.892256754349614</v>
      </c>
      <c r="R18">
        <v>26.650585979003907</v>
      </c>
      <c r="S18" s="11">
        <f>0.9534*R18-0.7929</f>
        <v>24.615768672382327</v>
      </c>
      <c r="T18">
        <v>26.725137963867464</v>
      </c>
      <c r="U18" s="11">
        <f>0.9534*T18-0.7929</f>
        <v>24.68684653475124</v>
      </c>
    </row>
    <row r="19" spans="1:21">
      <c r="A19">
        <v>200902</v>
      </c>
      <c r="B19" s="7">
        <v>3.2729166666666654</v>
      </c>
      <c r="C19" s="7">
        <v>3.2418154761904776</v>
      </c>
      <c r="D19">
        <v>200904</v>
      </c>
      <c r="E19" s="7">
        <v>24.051111111111116</v>
      </c>
      <c r="F19" s="7">
        <v>22.082083333333323</v>
      </c>
      <c r="G19">
        <v>200907</v>
      </c>
      <c r="H19" s="7">
        <v>35.820295698924703</v>
      </c>
      <c r="I19" s="7">
        <v>33.85577956989242</v>
      </c>
      <c r="J19">
        <v>200910</v>
      </c>
      <c r="K19" s="7">
        <v>15.757795698924708</v>
      </c>
      <c r="L19" s="7">
        <v>17.081720430107534</v>
      </c>
      <c r="N19">
        <v>2007</v>
      </c>
      <c r="O19">
        <v>6</v>
      </c>
      <c r="P19" s="14">
        <v>33.771848154296876</v>
      </c>
      <c r="Q19" s="11">
        <f>0.814*P19+4.4613</f>
        <v>31.951584397597657</v>
      </c>
      <c r="R19">
        <v>35.625716301269527</v>
      </c>
      <c r="S19" s="11">
        <f>0.814*R19+4.4613</f>
        <v>33.460633069233396</v>
      </c>
      <c r="T19">
        <v>35.816141015625028</v>
      </c>
      <c r="U19" s="11">
        <f>0.814*T19+4.4613</f>
        <v>33.615638786718769</v>
      </c>
    </row>
    <row r="20" spans="1:21">
      <c r="A20">
        <v>200912</v>
      </c>
      <c r="B20" s="7">
        <v>-6.5153225806451731</v>
      </c>
      <c r="C20" s="7">
        <v>-4.2428763440860191</v>
      </c>
      <c r="D20">
        <v>200905</v>
      </c>
      <c r="E20" s="7">
        <v>29.760349462365564</v>
      </c>
      <c r="F20" s="7">
        <v>27.322715053763464</v>
      </c>
      <c r="G20">
        <v>200908</v>
      </c>
      <c r="H20" s="7">
        <v>34.310752688171974</v>
      </c>
      <c r="I20" s="7">
        <v>33.134677419354844</v>
      </c>
      <c r="J20">
        <v>200911</v>
      </c>
      <c r="K20" s="7">
        <v>1.085555555555558</v>
      </c>
      <c r="L20" s="7">
        <v>3.1912500000000046</v>
      </c>
      <c r="N20">
        <v>2007</v>
      </c>
      <c r="O20">
        <v>7</v>
      </c>
      <c r="P20" s="14">
        <v>40.168990073242192</v>
      </c>
      <c r="Q20" s="11">
        <f>0.814*P20+4.4613</f>
        <v>37.158857919619145</v>
      </c>
      <c r="R20">
        <v>40.610415104980468</v>
      </c>
      <c r="S20" s="11">
        <f>0.814*R20+4.4613</f>
        <v>37.518177895454102</v>
      </c>
      <c r="T20">
        <v>40.455063684081935</v>
      </c>
      <c r="U20" s="11">
        <f>0.814*T20+4.4613</f>
        <v>37.391721838842692</v>
      </c>
    </row>
    <row r="21" spans="1:21">
      <c r="A21">
        <v>201001</v>
      </c>
      <c r="B21" s="7">
        <v>-5.7293010752688129</v>
      </c>
      <c r="C21" s="7">
        <v>-4.1060483870967746</v>
      </c>
      <c r="D21">
        <v>201003</v>
      </c>
      <c r="E21" s="7">
        <v>12.898118279569898</v>
      </c>
      <c r="F21" s="7">
        <v>12.17271505376344</v>
      </c>
      <c r="G21">
        <v>201006</v>
      </c>
      <c r="H21" s="7">
        <v>34.603472222222244</v>
      </c>
      <c r="I21" s="7">
        <v>32.107916666666632</v>
      </c>
      <c r="J21">
        <v>201009</v>
      </c>
      <c r="K21" s="7">
        <v>26.875972222222249</v>
      </c>
      <c r="L21" s="7">
        <v>26.731111111111087</v>
      </c>
      <c r="N21">
        <v>2007</v>
      </c>
      <c r="O21">
        <v>8</v>
      </c>
      <c r="P21" s="14">
        <v>32.932391098632813</v>
      </c>
      <c r="Q21" s="11">
        <f>0.814*P21+4.4613</f>
        <v>31.268266354287107</v>
      </c>
      <c r="R21">
        <v>33.697777788085936</v>
      </c>
      <c r="S21" s="11">
        <f>0.814*R21+4.4613</f>
        <v>31.89129111950195</v>
      </c>
      <c r="T21">
        <v>33.899164636230623</v>
      </c>
      <c r="U21" s="11">
        <f>0.814*T21+4.4613</f>
        <v>32.055220013891727</v>
      </c>
    </row>
    <row r="22" spans="1:21">
      <c r="A22">
        <v>201002</v>
      </c>
      <c r="B22" s="7">
        <v>1.4071428571428573</v>
      </c>
      <c r="C22" s="7">
        <v>1.3748511904761909</v>
      </c>
      <c r="D22">
        <v>201004</v>
      </c>
      <c r="E22" s="7">
        <v>20.862361111111106</v>
      </c>
      <c r="F22" s="7">
        <v>19.271527777777781</v>
      </c>
      <c r="G22">
        <v>201007</v>
      </c>
      <c r="H22" s="7">
        <v>36.260215053763396</v>
      </c>
      <c r="I22" s="7">
        <v>33.986827956989245</v>
      </c>
      <c r="J22">
        <v>201010</v>
      </c>
      <c r="K22" s="7">
        <v>16.434139784946222</v>
      </c>
      <c r="L22" s="7">
        <v>17.382123655913968</v>
      </c>
      <c r="N22">
        <v>2007</v>
      </c>
      <c r="O22">
        <v>9</v>
      </c>
      <c r="P22" s="14">
        <v>25.894177524414065</v>
      </c>
      <c r="Q22" s="11">
        <f>0.9014*P22+2.3973</f>
        <v>25.738311620506838</v>
      </c>
      <c r="R22">
        <v>26.222424809570313</v>
      </c>
      <c r="S22" s="11">
        <f>0.9014*R22+2.3973</f>
        <v>26.034193723346682</v>
      </c>
      <c r="T22">
        <v>26.355139306641213</v>
      </c>
      <c r="U22" s="11">
        <f>0.9014*T22+2.3973</f>
        <v>26.153822571006391</v>
      </c>
    </row>
    <row r="23" spans="1:21">
      <c r="A23">
        <v>201012</v>
      </c>
      <c r="B23" s="7">
        <v>-8.252419354838711</v>
      </c>
      <c r="C23" s="7">
        <v>-5.4893817204301101</v>
      </c>
      <c r="D23">
        <v>201005</v>
      </c>
      <c r="E23" s="7">
        <v>28.112634408602158</v>
      </c>
      <c r="F23" s="7">
        <v>26.415591397849472</v>
      </c>
      <c r="G23">
        <v>201008</v>
      </c>
      <c r="H23" s="7">
        <v>35.808602150537673</v>
      </c>
      <c r="I23" s="7">
        <v>34.334946236559141</v>
      </c>
      <c r="J23">
        <v>201011</v>
      </c>
      <c r="K23" s="7">
        <v>2.526249999999997</v>
      </c>
      <c r="L23" s="7">
        <v>4.7927777777777845</v>
      </c>
      <c r="N23">
        <v>2007</v>
      </c>
      <c r="O23">
        <v>10</v>
      </c>
      <c r="P23" s="14">
        <v>14.584294785156249</v>
      </c>
      <c r="Q23" s="11">
        <f>0.9014*P23+2.3973</f>
        <v>15.543583319339842</v>
      </c>
      <c r="R23">
        <v>13.689843901367187</v>
      </c>
      <c r="S23" s="11">
        <f>0.9014*R23+2.3973</f>
        <v>14.737325292692381</v>
      </c>
      <c r="T23">
        <v>13.720733972168119</v>
      </c>
      <c r="U23" s="11">
        <f>0.9014*T23+2.3973</f>
        <v>14.765169602512342</v>
      </c>
    </row>
    <row r="24" spans="1:21">
      <c r="A24">
        <v>201101</v>
      </c>
      <c r="B24" s="7">
        <v>-13.3858870967742</v>
      </c>
      <c r="C24" s="7">
        <v>-10.856048387096779</v>
      </c>
      <c r="D24">
        <v>201103</v>
      </c>
      <c r="E24" s="7">
        <v>8.5458333333333307</v>
      </c>
      <c r="F24" s="7">
        <v>7.7892473118279639</v>
      </c>
      <c r="G24">
        <v>201106</v>
      </c>
      <c r="H24" s="7">
        <v>35.459999999999987</v>
      </c>
      <c r="I24" s="7">
        <v>32.103055555555557</v>
      </c>
      <c r="J24">
        <v>201109</v>
      </c>
      <c r="K24" s="7">
        <v>27.81097222222224</v>
      </c>
      <c r="L24" s="7">
        <v>27.349305555555524</v>
      </c>
      <c r="N24">
        <v>2007</v>
      </c>
      <c r="O24">
        <v>11</v>
      </c>
      <c r="P24" s="14">
        <v>4.6123858251953118</v>
      </c>
      <c r="Q24" s="11">
        <f>0.9014*P24+2.3973</f>
        <v>6.5549045828310533</v>
      </c>
      <c r="R24">
        <v>2.4701000048828123</v>
      </c>
      <c r="S24" s="11">
        <f>0.9014*R24+2.3973</f>
        <v>4.623848144401367</v>
      </c>
      <c r="T24">
        <v>2.4795032592769317</v>
      </c>
      <c r="U24" s="11">
        <f>0.9014*T24+2.3973</f>
        <v>4.6323242379122256</v>
      </c>
    </row>
    <row r="25" spans="1:21">
      <c r="A25">
        <v>201102</v>
      </c>
      <c r="B25" s="7">
        <v>0.64598214285714328</v>
      </c>
      <c r="C25" s="7">
        <v>0.66264880952381022</v>
      </c>
      <c r="D25">
        <v>201104</v>
      </c>
      <c r="E25" s="7">
        <v>23.952222222222204</v>
      </c>
      <c r="F25" s="7">
        <v>21.489027777777782</v>
      </c>
      <c r="G25">
        <v>201107</v>
      </c>
      <c r="H25" s="7">
        <v>36.9721774193548</v>
      </c>
      <c r="I25" s="7">
        <v>34.506989247311772</v>
      </c>
      <c r="J25">
        <v>201110</v>
      </c>
      <c r="K25" s="7">
        <v>16.346102150537643</v>
      </c>
      <c r="L25" s="7">
        <v>17.485752688172045</v>
      </c>
      <c r="N25">
        <v>2007</v>
      </c>
      <c r="O25">
        <v>12</v>
      </c>
      <c r="P25" s="14">
        <v>-2.8751098291015627</v>
      </c>
      <c r="Q25" s="11">
        <f>0.7817*P25+0.2163</f>
        <v>-2.0311733534086915</v>
      </c>
      <c r="R25">
        <v>-5.1824208203124993</v>
      </c>
      <c r="S25" s="11">
        <f>0.7817*R25+0.2163</f>
        <v>-3.8347983552382803</v>
      </c>
      <c r="T25">
        <v>-5.24238413085879</v>
      </c>
      <c r="U25" s="11">
        <f>0.7817*T25+0.2163</f>
        <v>-3.8816716750923157</v>
      </c>
    </row>
    <row r="26" spans="1:21">
      <c r="A26">
        <v>201112</v>
      </c>
      <c r="B26" s="7">
        <v>-8.2651881720430076</v>
      </c>
      <c r="C26" s="7">
        <v>-4.9154569892473114</v>
      </c>
      <c r="D26">
        <v>201105</v>
      </c>
      <c r="E26" s="7">
        <v>29.827553763440871</v>
      </c>
      <c r="F26" s="7">
        <v>27.595967741935507</v>
      </c>
      <c r="G26">
        <v>201108</v>
      </c>
      <c r="H26" s="7">
        <v>35.330645161290306</v>
      </c>
      <c r="I26" s="7">
        <v>33.446370967741949</v>
      </c>
      <c r="J26">
        <v>201111</v>
      </c>
      <c r="K26" s="7">
        <v>4.3729166666666588</v>
      </c>
      <c r="L26" s="7">
        <v>6.831111111111114</v>
      </c>
      <c r="N26">
        <v>2008</v>
      </c>
      <c r="O26">
        <v>1</v>
      </c>
      <c r="P26" s="14">
        <v>-6.240342397460938</v>
      </c>
      <c r="Q26" s="11">
        <f>0.7817*P26+0.2163</f>
        <v>-4.6617756520952147</v>
      </c>
      <c r="R26">
        <v>-6.7195263989257814</v>
      </c>
      <c r="S26" s="11">
        <f>0.7817*R26+0.2163</f>
        <v>-5.0363537860402827</v>
      </c>
      <c r="T26">
        <v>-6.7549488281249772</v>
      </c>
      <c r="U26" s="11">
        <f>0.7817*T26+0.2163</f>
        <v>-5.0640434989452938</v>
      </c>
    </row>
    <row r="27" spans="1:21">
      <c r="A27">
        <v>201201</v>
      </c>
      <c r="B27" s="7">
        <v>-10.332930107526892</v>
      </c>
      <c r="C27" s="7">
        <v>-8.347580645161301</v>
      </c>
      <c r="D27">
        <v>201203</v>
      </c>
      <c r="E27" s="7">
        <v>10.933736559139781</v>
      </c>
      <c r="F27" s="7">
        <v>9.7470430107526802</v>
      </c>
      <c r="G27">
        <v>201206</v>
      </c>
      <c r="H27" s="7">
        <v>32.559583333333329</v>
      </c>
      <c r="I27" s="7">
        <v>30.442916666666672</v>
      </c>
      <c r="J27">
        <v>201209</v>
      </c>
      <c r="K27" s="7">
        <v>27.262916666666651</v>
      </c>
      <c r="L27" s="7">
        <v>27.165972222222237</v>
      </c>
      <c r="N27">
        <v>2008</v>
      </c>
      <c r="O27">
        <v>2</v>
      </c>
      <c r="P27" s="14">
        <v>3.9437393652343742</v>
      </c>
      <c r="Q27" s="11">
        <f>0.7817*P27+0.2163</f>
        <v>3.2991210618037101</v>
      </c>
      <c r="R27">
        <v>-2.4948211499023443</v>
      </c>
      <c r="S27" s="11">
        <f>0.7817*R27+0.2163</f>
        <v>-1.7339016928786624</v>
      </c>
      <c r="T27">
        <v>-2.3891523193361626</v>
      </c>
      <c r="U27" s="11">
        <f>0.7817*T27+0.2163</f>
        <v>-1.6513003680250782</v>
      </c>
    </row>
    <row r="28" spans="1:21">
      <c r="A28">
        <v>201202</v>
      </c>
      <c r="B28" s="7">
        <v>-0.75373563218390771</v>
      </c>
      <c r="C28" s="7">
        <v>-0.63103448275861851</v>
      </c>
      <c r="D28">
        <v>201204</v>
      </c>
      <c r="E28" s="7">
        <v>23.25430555555554</v>
      </c>
      <c r="F28" s="7">
        <v>21.07722222222224</v>
      </c>
      <c r="G28">
        <v>201207</v>
      </c>
      <c r="H28" s="7">
        <v>35.802419354838683</v>
      </c>
      <c r="I28" s="7">
        <v>32.954973118279554</v>
      </c>
      <c r="J28">
        <v>201210</v>
      </c>
      <c r="K28" s="7">
        <v>13.573387096774184</v>
      </c>
      <c r="L28" s="7">
        <v>14.81545698924732</v>
      </c>
      <c r="N28">
        <v>2008</v>
      </c>
      <c r="O28">
        <v>3</v>
      </c>
      <c r="P28" s="14">
        <v>5.8884439550781247</v>
      </c>
      <c r="Q28" s="11">
        <f>0.9534*P28-0.7929</f>
        <v>4.8211424667714837</v>
      </c>
      <c r="R28">
        <v>7.7362397387695303</v>
      </c>
      <c r="S28" s="11">
        <f>0.9534*R28-0.7929</f>
        <v>6.5828309669428702</v>
      </c>
      <c r="T28">
        <v>7.6043297973631816</v>
      </c>
      <c r="U28" s="11">
        <f>0.9534*T28-0.7929</f>
        <v>6.4570680288060576</v>
      </c>
    </row>
    <row r="29" spans="1:21">
      <c r="A29">
        <v>201212</v>
      </c>
      <c r="B29" s="7">
        <v>-7.7404569892473161</v>
      </c>
      <c r="C29" s="7">
        <v>-5.4697580645161334</v>
      </c>
      <c r="D29">
        <v>201205</v>
      </c>
      <c r="E29" s="7">
        <v>30.67526881720427</v>
      </c>
      <c r="F29" s="7">
        <v>28.161962365591375</v>
      </c>
      <c r="G29">
        <v>201208</v>
      </c>
      <c r="H29" s="7">
        <v>35.291532258064507</v>
      </c>
      <c r="I29" s="7">
        <v>33.748790322580646</v>
      </c>
      <c r="J29">
        <v>201211</v>
      </c>
      <c r="K29" s="7">
        <v>-0.11013888888888954</v>
      </c>
      <c r="L29" s="7">
        <v>2.2995833333333389</v>
      </c>
      <c r="N29">
        <v>2008</v>
      </c>
      <c r="O29">
        <v>4</v>
      </c>
      <c r="P29" s="14">
        <v>22.844012631835941</v>
      </c>
      <c r="Q29" s="11">
        <f>0.9534*P29-0.7929</f>
        <v>20.986581643192388</v>
      </c>
      <c r="R29">
        <v>19.149006840820309</v>
      </c>
      <c r="S29" s="11">
        <f>0.9534*R29-0.7929</f>
        <v>17.463763122038085</v>
      </c>
      <c r="T29">
        <v>19.277180932617462</v>
      </c>
      <c r="U29" s="11">
        <f>0.9534*T29-0.7929</f>
        <v>17.585964301157489</v>
      </c>
    </row>
    <row r="30" spans="1:21">
      <c r="A30">
        <v>201301</v>
      </c>
      <c r="B30" s="7">
        <v>-7.9659946236559147</v>
      </c>
      <c r="C30" s="7">
        <v>-6.8700268817204311</v>
      </c>
      <c r="D30">
        <v>201303</v>
      </c>
      <c r="E30" s="7">
        <v>15.147715053763442</v>
      </c>
      <c r="F30" s="7">
        <v>13.454166666666666</v>
      </c>
      <c r="G30">
        <v>201306</v>
      </c>
      <c r="H30" s="7">
        <v>32.825833333333335</v>
      </c>
      <c r="I30" s="7">
        <v>30.651111111111124</v>
      </c>
      <c r="J30">
        <v>201309</v>
      </c>
      <c r="K30" s="7">
        <v>27.432916666666674</v>
      </c>
      <c r="L30" s="7">
        <v>27.416805555555559</v>
      </c>
      <c r="N30">
        <v>2008</v>
      </c>
      <c r="O30">
        <v>5</v>
      </c>
      <c r="P30" s="14">
        <v>27.103766757812501</v>
      </c>
      <c r="Q30" s="11">
        <f>0.9534*P30-0.7929</f>
        <v>25.047831226898438</v>
      </c>
      <c r="R30">
        <v>28.716768596191404</v>
      </c>
      <c r="S30" s="11">
        <f>0.9534*R30-0.7929</f>
        <v>26.585667179608887</v>
      </c>
      <c r="T30">
        <v>28.578482080078714</v>
      </c>
      <c r="U30" s="11">
        <f>0.9534*T30-0.7929</f>
        <v>26.453824815147048</v>
      </c>
    </row>
    <row r="31" spans="1:21">
      <c r="A31">
        <v>201302</v>
      </c>
      <c r="B31" s="7">
        <v>1.5470238095238098</v>
      </c>
      <c r="C31" s="7">
        <v>1.3979166666666669</v>
      </c>
      <c r="D31">
        <v>201304</v>
      </c>
      <c r="E31" s="7">
        <v>24.153611111111111</v>
      </c>
      <c r="F31" s="7">
        <v>22.139861111111109</v>
      </c>
      <c r="G31">
        <v>201307</v>
      </c>
      <c r="H31" s="7">
        <v>36.918817204301078</v>
      </c>
      <c r="I31" s="7">
        <v>34.288575268817198</v>
      </c>
      <c r="J31">
        <v>201310</v>
      </c>
      <c r="K31" s="7">
        <v>16.934677419354845</v>
      </c>
      <c r="L31" s="7">
        <v>17.848790322580644</v>
      </c>
      <c r="N31">
        <v>2008</v>
      </c>
      <c r="O31">
        <v>6</v>
      </c>
      <c r="P31" s="14">
        <v>36.889843662109378</v>
      </c>
      <c r="Q31" s="11">
        <f>0.814*P31+4.4613</f>
        <v>34.489632740957035</v>
      </c>
      <c r="R31">
        <v>36.513250761718751</v>
      </c>
      <c r="S31" s="11">
        <f>0.814*R31+4.4613</f>
        <v>34.183086120039064</v>
      </c>
      <c r="T31">
        <v>36.307037622070091</v>
      </c>
      <c r="U31" s="11">
        <f>0.814*T31+4.4613</f>
        <v>34.015228624365051</v>
      </c>
    </row>
    <row r="32" spans="1:21">
      <c r="A32">
        <v>201312</v>
      </c>
      <c r="B32" s="7">
        <v>-7.4737903225806459</v>
      </c>
      <c r="C32" s="7">
        <v>-5.1532258064516121</v>
      </c>
      <c r="D32">
        <v>201305</v>
      </c>
      <c r="E32" s="7">
        <v>30.352284946236566</v>
      </c>
      <c r="F32" s="7">
        <v>28.293145161290319</v>
      </c>
      <c r="G32">
        <v>201308</v>
      </c>
      <c r="H32" s="7">
        <v>36.745026881720428</v>
      </c>
      <c r="I32" s="7">
        <v>35.235215053763433</v>
      </c>
      <c r="J32">
        <v>201311</v>
      </c>
      <c r="K32" s="7">
        <v>0.93388888888888988</v>
      </c>
      <c r="L32" s="7">
        <v>3.2122222222222225</v>
      </c>
      <c r="N32">
        <v>2008</v>
      </c>
      <c r="O32">
        <v>7</v>
      </c>
      <c r="P32" s="14">
        <v>39.875837558593751</v>
      </c>
      <c r="Q32" s="11">
        <f>0.814*P32+4.4613</f>
        <v>36.92023177269531</v>
      </c>
      <c r="R32">
        <v>36.955073466796875</v>
      </c>
      <c r="S32" s="11">
        <f>0.814*R32+4.4613</f>
        <v>34.542729801972655</v>
      </c>
      <c r="T32">
        <v>37.113716455078716</v>
      </c>
      <c r="U32" s="11">
        <f>0.814*T32+4.4613</f>
        <v>34.671865194434069</v>
      </c>
    </row>
    <row r="33" spans="1:21">
      <c r="A33">
        <v>201401</v>
      </c>
      <c r="B33" s="7">
        <v>-8.2701612903225836</v>
      </c>
      <c r="C33" s="7">
        <v>-7.9399193548387093</v>
      </c>
      <c r="D33">
        <v>201403</v>
      </c>
      <c r="E33" s="7">
        <v>10.627284946236559</v>
      </c>
      <c r="F33" s="7">
        <v>9.2989247311827956</v>
      </c>
      <c r="G33">
        <v>201406</v>
      </c>
      <c r="H33" s="7">
        <v>31.697638888888896</v>
      </c>
      <c r="I33" s="7">
        <v>30.360277777777785</v>
      </c>
      <c r="J33">
        <v>201409</v>
      </c>
      <c r="K33" s="7">
        <v>26.018888888888888</v>
      </c>
      <c r="L33" s="7">
        <v>25.879861111111108</v>
      </c>
      <c r="N33">
        <v>2008</v>
      </c>
      <c r="O33">
        <v>8</v>
      </c>
      <c r="P33" s="14">
        <v>33.692485483398443</v>
      </c>
      <c r="Q33" s="11">
        <f>0.814*P33+4.4613</f>
        <v>31.886983183486329</v>
      </c>
      <c r="R33">
        <v>35.571502275390621</v>
      </c>
      <c r="S33" s="11">
        <f>0.814*R33+4.4613</f>
        <v>33.416502852167966</v>
      </c>
      <c r="T33">
        <v>35.705429589843781</v>
      </c>
      <c r="U33" s="11">
        <f>0.814*T33+4.4613</f>
        <v>33.525519686132839</v>
      </c>
    </row>
    <row r="34" spans="1:21">
      <c r="A34">
        <v>201402</v>
      </c>
      <c r="B34" s="7">
        <v>-1.5898809523809525</v>
      </c>
      <c r="C34" s="7">
        <v>-1.7486607142857142</v>
      </c>
      <c r="D34">
        <v>201404</v>
      </c>
      <c r="E34" s="7">
        <v>21.229166666666664</v>
      </c>
      <c r="F34" s="7">
        <v>19.804583333333337</v>
      </c>
      <c r="G34">
        <v>201407</v>
      </c>
      <c r="H34" s="7">
        <v>35.348790322580648</v>
      </c>
      <c r="I34" s="7">
        <v>32.743951612903224</v>
      </c>
      <c r="J34">
        <v>201410</v>
      </c>
      <c r="K34" s="7">
        <v>15.394354838709678</v>
      </c>
      <c r="L34" s="7">
        <v>16.239112903225802</v>
      </c>
      <c r="N34">
        <v>2008</v>
      </c>
      <c r="O34">
        <v>9</v>
      </c>
      <c r="P34" s="14">
        <v>24.354626816406252</v>
      </c>
      <c r="Q34" s="11">
        <f>0.9014*P34+2.3973</f>
        <v>24.350560612308598</v>
      </c>
      <c r="R34">
        <v>23.91930928222656</v>
      </c>
      <c r="S34" s="11">
        <f>0.9014*R34+2.3973</f>
        <v>23.958165386999024</v>
      </c>
      <c r="T34">
        <v>23.941000268554962</v>
      </c>
      <c r="U34" s="11">
        <f>0.9014*T34+2.3973</f>
        <v>23.977717642075444</v>
      </c>
    </row>
    <row r="35" spans="1:21">
      <c r="A35">
        <v>201412</v>
      </c>
      <c r="B35" s="7">
        <v>-9.3782258064516153</v>
      </c>
      <c r="C35" s="7">
        <v>-7.131048387096774</v>
      </c>
      <c r="D35">
        <v>201405</v>
      </c>
      <c r="E35" s="7">
        <v>26.031317204301079</v>
      </c>
      <c r="F35" s="7">
        <v>25.769489247311824</v>
      </c>
      <c r="G35">
        <v>201408</v>
      </c>
      <c r="H35" s="7">
        <v>33.861021505376343</v>
      </c>
      <c r="I35" s="7">
        <v>32.590053763440864</v>
      </c>
      <c r="J35">
        <v>201411</v>
      </c>
      <c r="K35" s="7">
        <v>1.7222222222222221</v>
      </c>
      <c r="L35" s="7">
        <v>3.6102777777777786</v>
      </c>
      <c r="N35">
        <v>2008</v>
      </c>
      <c r="O35">
        <v>10</v>
      </c>
      <c r="P35" s="14">
        <v>12.712144272460936</v>
      </c>
      <c r="Q35" s="11">
        <f>0.9014*P35+2.3973</f>
        <v>13.856026847196286</v>
      </c>
      <c r="R35">
        <v>13.72727185546875</v>
      </c>
      <c r="S35" s="11">
        <f>0.9014*R35+2.3973</f>
        <v>14.771062850519531</v>
      </c>
      <c r="T35">
        <v>13.630362084961213</v>
      </c>
      <c r="U35" s="11">
        <f>0.9014*T35+2.3973</f>
        <v>14.683708383384037</v>
      </c>
    </row>
    <row r="36" spans="1:21">
      <c r="A36">
        <v>201501</v>
      </c>
      <c r="B36" s="7">
        <v>-6.3581989247311812</v>
      </c>
      <c r="C36" s="7">
        <v>-5.5131720430107523</v>
      </c>
      <c r="D36">
        <v>201503</v>
      </c>
      <c r="E36" s="7">
        <v>13.082258064516129</v>
      </c>
      <c r="F36" s="7">
        <v>11.281854838709675</v>
      </c>
      <c r="G36">
        <v>201506</v>
      </c>
      <c r="H36" s="7">
        <v>31.774861111111118</v>
      </c>
      <c r="I36" s="7">
        <v>29.888750000000002</v>
      </c>
      <c r="J36">
        <v>201509</v>
      </c>
      <c r="K36" s="7">
        <v>24.654027777777785</v>
      </c>
      <c r="L36" s="7">
        <v>24.697638888888893</v>
      </c>
      <c r="N36">
        <v>2008</v>
      </c>
      <c r="O36">
        <v>11</v>
      </c>
      <c r="P36" s="14">
        <v>3.6240758886718742</v>
      </c>
      <c r="Q36" s="11">
        <f>0.9014*P36+2.3973</f>
        <v>5.6640420060488275</v>
      </c>
      <c r="R36">
        <v>2.4855564868164062</v>
      </c>
      <c r="S36" s="11">
        <f>0.9014*R36+2.3973</f>
        <v>4.6377806172163085</v>
      </c>
      <c r="T36">
        <v>2.4798383422856181</v>
      </c>
      <c r="U36" s="11">
        <f>0.9014*T36+2.3973</f>
        <v>4.6326262817362558</v>
      </c>
    </row>
    <row r="37" spans="1:21">
      <c r="A37">
        <v>201502</v>
      </c>
      <c r="B37" s="7">
        <v>1.1578869047619056</v>
      </c>
      <c r="C37" s="7">
        <v>0.68645833333333306</v>
      </c>
      <c r="D37">
        <v>201504</v>
      </c>
      <c r="E37" s="7">
        <v>22.919444444444448</v>
      </c>
      <c r="F37" s="7">
        <v>21.02555555555556</v>
      </c>
      <c r="G37">
        <v>201507</v>
      </c>
      <c r="H37" s="7">
        <v>36.941801075268813</v>
      </c>
      <c r="I37" s="7">
        <v>34.403225806451623</v>
      </c>
      <c r="J37">
        <v>201510</v>
      </c>
      <c r="K37" s="7">
        <v>14.985349462365589</v>
      </c>
      <c r="L37" s="7">
        <v>15.788844086021507</v>
      </c>
      <c r="N37">
        <v>2008</v>
      </c>
      <c r="O37">
        <v>12</v>
      </c>
      <c r="P37" s="14">
        <v>-2.1113558251953126</v>
      </c>
      <c r="Q37" s="11">
        <f>0.7817*P37+0.2163</f>
        <v>-1.4341468485551758</v>
      </c>
      <c r="R37">
        <v>-10.109747822265625</v>
      </c>
      <c r="S37" s="11">
        <f>0.7817*R37+0.2163</f>
        <v>-7.6864898726650379</v>
      </c>
      <c r="T37">
        <v>-9.6779114135743196</v>
      </c>
      <c r="U37" s="11">
        <f>0.7817*T37+0.2163</f>
        <v>-7.3489233519910444</v>
      </c>
    </row>
    <row r="38" spans="1:21">
      <c r="A38">
        <v>201512</v>
      </c>
      <c r="B38" s="7">
        <v>-6.9466397849462362</v>
      </c>
      <c r="C38" s="7">
        <v>-4.1623655913978492</v>
      </c>
      <c r="D38">
        <v>201505</v>
      </c>
      <c r="E38" s="7">
        <v>29.736693548387095</v>
      </c>
      <c r="F38" s="7">
        <v>27.752150537634417</v>
      </c>
      <c r="G38">
        <v>201508</v>
      </c>
      <c r="H38" s="7">
        <v>34.365591397849457</v>
      </c>
      <c r="I38" s="7">
        <v>33.40793010752688</v>
      </c>
      <c r="J38">
        <v>201511</v>
      </c>
      <c r="K38" s="7">
        <v>3.6963888888888889</v>
      </c>
      <c r="L38" s="7">
        <v>5.78</v>
      </c>
      <c r="N38">
        <v>2009</v>
      </c>
      <c r="O38">
        <v>1</v>
      </c>
      <c r="P38" s="14">
        <v>-5.9700412255859376</v>
      </c>
      <c r="Q38" s="11">
        <f>0.7817*P38+0.2163</f>
        <v>-4.4504812260405266</v>
      </c>
      <c r="R38">
        <v>-7.47473343017578</v>
      </c>
      <c r="S38" s="11">
        <f>0.7817*R38+0.2163</f>
        <v>-5.6266991223684064</v>
      </c>
      <c r="T38">
        <v>-7.4572493041993209</v>
      </c>
      <c r="U38" s="11">
        <f>0.7817*T38+0.2163</f>
        <v>-5.6130317810926087</v>
      </c>
    </row>
    <row r="39" spans="1:21">
      <c r="A39">
        <v>201601</v>
      </c>
      <c r="B39" s="7">
        <v>-7.7877688172043005</v>
      </c>
      <c r="C39" s="7">
        <v>-6.0420698924731182</v>
      </c>
      <c r="D39">
        <v>201603</v>
      </c>
      <c r="E39" s="7">
        <v>13.524731182795698</v>
      </c>
      <c r="F39" s="7">
        <v>12.114919354838708</v>
      </c>
      <c r="G39">
        <v>201606</v>
      </c>
      <c r="H39" s="7">
        <v>36.454166666666673</v>
      </c>
      <c r="I39" s="7">
        <v>34.289027777777783</v>
      </c>
      <c r="J39">
        <v>201609</v>
      </c>
      <c r="K39" s="7">
        <v>27.978750000000002</v>
      </c>
      <c r="L39" s="7">
        <v>27.595694444444444</v>
      </c>
      <c r="N39">
        <v>2009</v>
      </c>
      <c r="O39">
        <v>2</v>
      </c>
      <c r="P39" s="14">
        <v>2.0409927343749992</v>
      </c>
      <c r="Q39" s="11">
        <f>0.7817*P39+0.2163</f>
        <v>1.8117440204609367</v>
      </c>
      <c r="R39">
        <v>2.4060137744140624</v>
      </c>
      <c r="S39" s="11">
        <f>0.7817*R39+0.2163</f>
        <v>2.0970809674594726</v>
      </c>
      <c r="T39">
        <v>2.3359536987306182</v>
      </c>
      <c r="U39" s="11">
        <f>0.7817*T39+0.2163</f>
        <v>2.042315006297724</v>
      </c>
    </row>
    <row r="40" spans="1:21">
      <c r="A40">
        <v>201602</v>
      </c>
      <c r="B40" s="7">
        <v>-1.3589080459770122</v>
      </c>
      <c r="C40" s="7">
        <v>-1.1397988505747123</v>
      </c>
      <c r="D40">
        <v>201604</v>
      </c>
      <c r="E40" s="7">
        <v>23.315138888888889</v>
      </c>
      <c r="F40" s="7">
        <v>21.906527777777775</v>
      </c>
      <c r="G40">
        <v>201607</v>
      </c>
      <c r="H40" s="7">
        <v>36.342741935483872</v>
      </c>
      <c r="I40" s="7">
        <v>34.996774193548397</v>
      </c>
      <c r="J40">
        <v>201610</v>
      </c>
      <c r="K40" s="7">
        <v>13.933736559139785</v>
      </c>
      <c r="L40" s="7">
        <v>15.338172043010754</v>
      </c>
      <c r="N40">
        <v>2009</v>
      </c>
      <c r="O40">
        <v>3</v>
      </c>
      <c r="P40" s="14">
        <v>6.3326621435546882</v>
      </c>
      <c r="Q40" s="11">
        <f>0.9534*P40-0.7929</f>
        <v>5.2446600876650393</v>
      </c>
      <c r="R40">
        <v>6.449562407226562</v>
      </c>
      <c r="S40" s="11">
        <f>0.9534*R40-0.7929</f>
        <v>5.3561127990498036</v>
      </c>
      <c r="T40">
        <v>6.6528280883793691</v>
      </c>
      <c r="U40" s="11">
        <f>0.9534*T40-0.7929</f>
        <v>5.5499062994608899</v>
      </c>
    </row>
    <row r="41" spans="1:21">
      <c r="A41">
        <v>201612</v>
      </c>
      <c r="B41" s="7">
        <v>-5.1993055555555543</v>
      </c>
      <c r="C41" s="7">
        <v>-3.3227777777777781</v>
      </c>
      <c r="D41">
        <v>201605</v>
      </c>
      <c r="E41" s="7">
        <v>27.701881720430105</v>
      </c>
      <c r="F41" s="7">
        <v>26.536693548387095</v>
      </c>
      <c r="G41">
        <v>201608</v>
      </c>
      <c r="H41" s="7">
        <v>30.669354838709673</v>
      </c>
      <c r="I41" s="7">
        <v>30.305376344086021</v>
      </c>
      <c r="J41">
        <v>201611</v>
      </c>
      <c r="K41" s="7">
        <v>1.0022222222222219</v>
      </c>
      <c r="L41" s="7">
        <v>3.2533333333333334</v>
      </c>
      <c r="N41">
        <v>2009</v>
      </c>
      <c r="O41">
        <v>4</v>
      </c>
      <c r="P41" s="14">
        <v>24.940080771484379</v>
      </c>
      <c r="Q41" s="11">
        <f>0.9534*P41-0.7929</f>
        <v>22.984973007533206</v>
      </c>
      <c r="R41">
        <v>18.280319316406249</v>
      </c>
      <c r="S41" s="11">
        <f>0.9534*R41-0.7929</f>
        <v>16.635556436261719</v>
      </c>
      <c r="T41">
        <v>18.273339257812527</v>
      </c>
      <c r="U41" s="11">
        <f>0.9534*T41-0.7929</f>
        <v>16.628901648398465</v>
      </c>
    </row>
    <row r="42" spans="1:21">
      <c r="A42">
        <v>201701</v>
      </c>
      <c r="B42" s="7">
        <v>-9.7301075268817225</v>
      </c>
      <c r="C42" s="7">
        <v>-7.9063172043010743</v>
      </c>
      <c r="D42">
        <v>201703</v>
      </c>
      <c r="E42" s="7">
        <v>11.411424731182796</v>
      </c>
      <c r="F42" s="7">
        <v>10.071774193548388</v>
      </c>
      <c r="G42">
        <v>201706</v>
      </c>
      <c r="H42" s="7">
        <v>33.920555555555552</v>
      </c>
      <c r="I42" s="7">
        <v>32.211666666666659</v>
      </c>
      <c r="J42">
        <v>201709</v>
      </c>
      <c r="K42" s="7">
        <v>27.048888888888886</v>
      </c>
      <c r="L42" s="7">
        <v>26.072222222222216</v>
      </c>
      <c r="N42">
        <v>2009</v>
      </c>
      <c r="O42">
        <v>5</v>
      </c>
      <c r="P42" s="14">
        <v>31.191220908203128</v>
      </c>
      <c r="Q42" s="11">
        <f>0.9534*P42-0.7929</f>
        <v>28.944810013880865</v>
      </c>
      <c r="R42">
        <v>28.601858793945311</v>
      </c>
      <c r="S42" s="11">
        <f>0.9534*R42-0.7929</f>
        <v>26.47611217414746</v>
      </c>
      <c r="T42">
        <v>28.630051354980619</v>
      </c>
      <c r="U42" s="11">
        <f>0.9534*T42-0.7929</f>
        <v>26.502990961838524</v>
      </c>
    </row>
    <row r="43" spans="1:21">
      <c r="A43">
        <v>201702</v>
      </c>
      <c r="B43" s="7">
        <v>1.9483630952380953</v>
      </c>
      <c r="C43" s="7">
        <v>1.8273809523809523</v>
      </c>
      <c r="D43">
        <v>201704</v>
      </c>
      <c r="E43" s="7">
        <v>22.531944444444449</v>
      </c>
      <c r="F43" s="7">
        <v>20.78305555555556</v>
      </c>
      <c r="G43">
        <v>201707</v>
      </c>
      <c r="H43" s="7">
        <v>36.450134408602153</v>
      </c>
      <c r="I43" s="7">
        <v>34.663440860215054</v>
      </c>
      <c r="J43">
        <v>201710</v>
      </c>
      <c r="K43" s="7">
        <v>13.811290322580644</v>
      </c>
      <c r="L43" s="7">
        <v>14.639381720430109</v>
      </c>
      <c r="N43">
        <v>2009</v>
      </c>
      <c r="O43">
        <v>6</v>
      </c>
      <c r="P43" s="14">
        <v>34.29300345214844</v>
      </c>
      <c r="Q43" s="11">
        <f>0.814*P43+4.4613</f>
        <v>32.375804810048827</v>
      </c>
      <c r="R43">
        <v>35.253397905273438</v>
      </c>
      <c r="S43" s="11">
        <f>0.814*R43+4.4613</f>
        <v>33.157565894892578</v>
      </c>
      <c r="T43">
        <v>35.414912622070091</v>
      </c>
      <c r="U43" s="11">
        <f>0.814*T43+4.4613</f>
        <v>33.289038874365055</v>
      </c>
    </row>
    <row r="44" spans="1:21">
      <c r="A44">
        <v>201712</v>
      </c>
      <c r="B44" s="7">
        <v>-5.4241935483870982</v>
      </c>
      <c r="C44" s="7">
        <v>-3.4149193548387107</v>
      </c>
      <c r="D44">
        <v>201705</v>
      </c>
      <c r="E44" s="7">
        <v>29.469892473118279</v>
      </c>
      <c r="F44" s="7">
        <v>28.219758064516135</v>
      </c>
      <c r="G44">
        <v>201708</v>
      </c>
      <c r="H44" s="7">
        <v>33.049193548387102</v>
      </c>
      <c r="I44" s="7">
        <v>31.425000000000001</v>
      </c>
      <c r="J44">
        <v>201711</v>
      </c>
      <c r="K44" s="7">
        <v>2.1084722222222223</v>
      </c>
      <c r="L44" s="7">
        <v>4.222500000000001</v>
      </c>
      <c r="N44">
        <v>2009</v>
      </c>
      <c r="O44">
        <v>7</v>
      </c>
      <c r="P44" s="14">
        <v>39.580216928710939</v>
      </c>
      <c r="Q44" s="11">
        <f>0.814*P44+4.4613</f>
        <v>36.679596579970706</v>
      </c>
      <c r="R44">
        <v>38.685501408691408</v>
      </c>
      <c r="S44" s="11">
        <f>0.814*R44+4.4613</f>
        <v>35.951298146674802</v>
      </c>
      <c r="T44">
        <v>38.586104699706937</v>
      </c>
      <c r="U44" s="11">
        <f>0.814*T44+4.4613</f>
        <v>35.870389225561446</v>
      </c>
    </row>
    <row r="45" spans="1:21">
      <c r="N45">
        <v>2009</v>
      </c>
      <c r="O45">
        <v>8</v>
      </c>
      <c r="P45" s="14">
        <v>34.4073452734375</v>
      </c>
      <c r="Q45" s="11">
        <f>0.814*P45+4.4613</f>
        <v>32.468879052578124</v>
      </c>
      <c r="R45">
        <v>35.332541740722654</v>
      </c>
      <c r="S45" s="11">
        <f>0.814*R45+4.4613</f>
        <v>33.221988976948239</v>
      </c>
      <c r="T45">
        <v>35.260539880370686</v>
      </c>
      <c r="U45" s="11">
        <f>0.814*T45+4.4613</f>
        <v>33.163379462621734</v>
      </c>
    </row>
    <row r="46" spans="1:21">
      <c r="N46">
        <v>2009</v>
      </c>
      <c r="O46">
        <v>9</v>
      </c>
      <c r="P46" s="14">
        <v>23.822322446289064</v>
      </c>
      <c r="Q46" s="11">
        <f>0.9014*P46+2.3973</f>
        <v>23.870741453084964</v>
      </c>
      <c r="R46">
        <v>25.207083525390622</v>
      </c>
      <c r="S46" s="11">
        <f>0.9014*R46+2.3973</f>
        <v>25.118965089787107</v>
      </c>
      <c r="T46">
        <v>25.205938623047462</v>
      </c>
      <c r="U46" s="11">
        <f>0.9014*T46+2.3973</f>
        <v>25.117933074814982</v>
      </c>
    </row>
    <row r="47" spans="1:21">
      <c r="N47">
        <v>2009</v>
      </c>
      <c r="O47">
        <v>10</v>
      </c>
      <c r="P47" s="14">
        <v>15.757883579101563</v>
      </c>
      <c r="Q47" s="11">
        <f>0.9014*P47+2.3973</f>
        <v>16.601456258202148</v>
      </c>
      <c r="R47">
        <v>14.559927495117186</v>
      </c>
      <c r="S47" s="11">
        <f>0.9014*R47+2.3973</f>
        <v>15.521618644098631</v>
      </c>
      <c r="T47">
        <v>14.556900109863182</v>
      </c>
      <c r="U47" s="11">
        <f>0.9014*T47+2.3973</f>
        <v>15.518889759030671</v>
      </c>
    </row>
    <row r="48" spans="1:21">
      <c r="N48">
        <v>2009</v>
      </c>
      <c r="O48">
        <v>11</v>
      </c>
      <c r="P48" s="14">
        <v>4.5905983251953115</v>
      </c>
      <c r="Q48" s="11">
        <f>0.9014*P48+2.3973</f>
        <v>6.5352653303310539</v>
      </c>
      <c r="R48">
        <v>2.8680462451171875</v>
      </c>
      <c r="S48" s="11">
        <f>0.9014*R48+2.3973</f>
        <v>4.9825568853486324</v>
      </c>
      <c r="T48">
        <v>2.9174902587888378</v>
      </c>
      <c r="U48" s="11">
        <f>0.9014*T48+2.3973</f>
        <v>5.0271257192722585</v>
      </c>
    </row>
    <row r="49" spans="14:21">
      <c r="N49">
        <v>2009</v>
      </c>
      <c r="O49">
        <v>12</v>
      </c>
      <c r="P49" s="14">
        <v>-3.7394182519531256</v>
      </c>
      <c r="Q49" s="11">
        <f>0.7817*P49+0.2163</f>
        <v>-2.7068032475517581</v>
      </c>
      <c r="R49">
        <v>-2.213313740234375</v>
      </c>
      <c r="S49" s="11">
        <f>0.7817*R49+0.2163</f>
        <v>-1.5138473507412109</v>
      </c>
      <c r="T49">
        <v>-2.2790775512693817</v>
      </c>
      <c r="U49" s="11">
        <f>0.7817*T49+0.2163</f>
        <v>-1.5652549218272755</v>
      </c>
    </row>
    <row r="50" spans="14:21">
      <c r="N50">
        <v>2010</v>
      </c>
      <c r="O50">
        <v>1</v>
      </c>
      <c r="P50" s="14">
        <v>-6.2612788232421881</v>
      </c>
      <c r="Q50" s="11">
        <f>0.7817*P50+0.2163</f>
        <v>-4.6781416561284175</v>
      </c>
      <c r="R50">
        <v>-2.5788512280273435</v>
      </c>
      <c r="S50" s="11">
        <f>0.7817*R50+0.2163</f>
        <v>-1.7995880049489745</v>
      </c>
      <c r="T50">
        <v>-2.3910622924805689</v>
      </c>
      <c r="U50" s="11">
        <f>0.7817*T50+0.2163</f>
        <v>-1.6527933940320607</v>
      </c>
    </row>
    <row r="51" spans="14:21">
      <c r="N51">
        <v>2010</v>
      </c>
      <c r="O51">
        <v>2</v>
      </c>
      <c r="P51" s="14">
        <v>-2.2477830224609376</v>
      </c>
      <c r="Q51" s="11">
        <f>0.7817*P51+0.2163</f>
        <v>-1.5407919886577148</v>
      </c>
      <c r="R51">
        <v>-1.0130597485351558</v>
      </c>
      <c r="S51" s="11">
        <f>0.7817*R51+0.2163</f>
        <v>-0.57560880542993131</v>
      </c>
      <c r="T51">
        <v>-1.4071245483393824</v>
      </c>
      <c r="U51" s="11">
        <f>0.7817*T51+0.2163</f>
        <v>-0.88364925943689521</v>
      </c>
    </row>
    <row r="52" spans="14:21">
      <c r="N52">
        <v>2010</v>
      </c>
      <c r="O52">
        <v>3</v>
      </c>
      <c r="P52" s="14">
        <v>12.03243384765625</v>
      </c>
      <c r="Q52" s="11">
        <f>0.9534*P52-0.7929</f>
        <v>10.678822430355471</v>
      </c>
      <c r="R52">
        <v>9.9587821215820309</v>
      </c>
      <c r="S52" s="11">
        <f>0.9534*R52-0.7929</f>
        <v>8.701802874716309</v>
      </c>
      <c r="T52">
        <v>9.8637275024418685</v>
      </c>
      <c r="U52" s="11">
        <f>0.9534*T52-0.7929</f>
        <v>8.6111778008280773</v>
      </c>
    </row>
    <row r="53" spans="14:21">
      <c r="N53">
        <v>2010</v>
      </c>
      <c r="O53">
        <v>4</v>
      </c>
      <c r="P53" s="14">
        <v>24.805994028320313</v>
      </c>
      <c r="Q53" s="11">
        <f>0.9534*P53-0.7929</f>
        <v>22.857134706600586</v>
      </c>
      <c r="R53">
        <v>21.692877849121093</v>
      </c>
      <c r="S53" s="11">
        <f>0.9534*R53-0.7929</f>
        <v>19.889089741352052</v>
      </c>
      <c r="T53">
        <v>21.761620385742464</v>
      </c>
      <c r="U53" s="11">
        <f>0.9534*T53-0.7929</f>
        <v>19.954628875766865</v>
      </c>
    </row>
    <row r="54" spans="14:21">
      <c r="N54">
        <v>2010</v>
      </c>
      <c r="O54">
        <v>5</v>
      </c>
      <c r="P54" s="14">
        <v>28.923491098632816</v>
      </c>
      <c r="Q54" s="11">
        <f>0.9534*P54-0.7929</f>
        <v>26.782756413436527</v>
      </c>
      <c r="R54">
        <v>30.245464519042969</v>
      </c>
      <c r="S54" s="11">
        <f>0.9534*R54-0.7929</f>
        <v>28.043125872455569</v>
      </c>
      <c r="T54">
        <v>30.388365930175684</v>
      </c>
      <c r="U54" s="11">
        <f>0.9534*T54-0.7929</f>
        <v>28.179368077829498</v>
      </c>
    </row>
    <row r="55" spans="14:21">
      <c r="N55">
        <v>2010</v>
      </c>
      <c r="O55">
        <v>6</v>
      </c>
      <c r="P55" s="14">
        <v>36.854396420898439</v>
      </c>
      <c r="Q55" s="11">
        <f>0.814*P55+4.4613</f>
        <v>34.460778686611327</v>
      </c>
      <c r="R55">
        <v>35.737202409667965</v>
      </c>
      <c r="S55" s="11">
        <f>0.814*R55+4.4613</f>
        <v>33.551382761469725</v>
      </c>
      <c r="T55">
        <v>35.574613183593783</v>
      </c>
      <c r="U55" s="11">
        <f>0.814*T55+4.4613</f>
        <v>33.419035131445334</v>
      </c>
    </row>
    <row r="56" spans="14:21">
      <c r="N56">
        <v>2010</v>
      </c>
      <c r="O56">
        <v>7</v>
      </c>
      <c r="P56" s="14">
        <v>38.335861313476563</v>
      </c>
      <c r="Q56" s="11">
        <f>0.814*P56+4.4613</f>
        <v>35.666691109169918</v>
      </c>
      <c r="R56">
        <v>37.997471904296873</v>
      </c>
      <c r="S56" s="11">
        <f>0.814*R56+4.4613</f>
        <v>35.391242130097652</v>
      </c>
      <c r="T56">
        <v>38.231050744629371</v>
      </c>
      <c r="U56" s="11">
        <f>0.814*T56+4.4613</f>
        <v>35.581375306128308</v>
      </c>
    </row>
    <row r="57" spans="14:21">
      <c r="N57">
        <v>2010</v>
      </c>
      <c r="O57">
        <v>8</v>
      </c>
      <c r="P57" s="14">
        <v>33.48827022460938</v>
      </c>
      <c r="Q57" s="11">
        <f>0.814*P57+4.4613</f>
        <v>31.720751962832033</v>
      </c>
      <c r="R57">
        <v>34.345587199707033</v>
      </c>
      <c r="S57" s="11">
        <f>0.814*R57+4.4613</f>
        <v>32.418607980561525</v>
      </c>
      <c r="T57">
        <v>34.125379174804969</v>
      </c>
      <c r="U57" s="11">
        <f>0.814*T57+4.4613</f>
        <v>32.239358648291244</v>
      </c>
    </row>
    <row r="58" spans="14:21">
      <c r="N58">
        <v>2010</v>
      </c>
      <c r="O58">
        <v>9</v>
      </c>
      <c r="P58" s="14">
        <v>23.560361801757814</v>
      </c>
      <c r="Q58" s="11">
        <f>0.9014*P58+2.3973</f>
        <v>23.634610128104494</v>
      </c>
      <c r="R58">
        <v>27.730312651367186</v>
      </c>
      <c r="S58" s="11">
        <f>0.9014*R58+2.3973</f>
        <v>27.393403823942382</v>
      </c>
      <c r="T58">
        <v>27.639478967285619</v>
      </c>
      <c r="U58" s="11">
        <f>0.9014*T58+2.3973</f>
        <v>27.311526341111257</v>
      </c>
    </row>
    <row r="59" spans="14:21">
      <c r="N59">
        <v>2010</v>
      </c>
      <c r="O59">
        <v>10</v>
      </c>
      <c r="P59" s="14">
        <v>12.96363670410156</v>
      </c>
      <c r="Q59" s="11">
        <f>0.9014*P59+2.3973</f>
        <v>14.082722125077145</v>
      </c>
      <c r="R59">
        <v>14.141705009765625</v>
      </c>
      <c r="S59" s="11">
        <f>0.9014*R59+2.3973</f>
        <v>15.144632895802733</v>
      </c>
      <c r="T59">
        <v>14.232841333007588</v>
      </c>
      <c r="U59" s="11">
        <f>0.9014*T59+2.3973</f>
        <v>15.22678317757304</v>
      </c>
    </row>
    <row r="60" spans="14:21">
      <c r="N60">
        <v>2010</v>
      </c>
      <c r="O60">
        <v>11</v>
      </c>
      <c r="P60" s="14">
        <v>4.1498269873046878</v>
      </c>
      <c r="Q60" s="11">
        <f>0.9014*P60+2.3973</f>
        <v>6.1379540463564455</v>
      </c>
      <c r="R60">
        <v>5.3232336108398437</v>
      </c>
      <c r="S60" s="11">
        <f>0.9014*R60+2.3973</f>
        <v>7.1956627768110355</v>
      </c>
      <c r="T60">
        <v>5.2629372802737127</v>
      </c>
      <c r="U60" s="11">
        <f>0.9014*T60+2.3973</f>
        <v>7.1413116644387244</v>
      </c>
    </row>
    <row r="61" spans="14:21">
      <c r="N61">
        <v>2010</v>
      </c>
      <c r="O61">
        <v>12</v>
      </c>
      <c r="P61" s="14">
        <v>-3.7304394189453127</v>
      </c>
      <c r="Q61" s="11">
        <f>0.7817*P61+0.2163</f>
        <v>-2.6997844937895508</v>
      </c>
      <c r="R61">
        <v>-3.2552468212890626</v>
      </c>
      <c r="S61" s="11">
        <f>0.7817*R61+0.2163</f>
        <v>-2.3283264402016601</v>
      </c>
      <c r="T61">
        <v>-3.3763403686518827</v>
      </c>
      <c r="U61" s="11">
        <f>0.7817*T61+0.2163</f>
        <v>-2.4229852661751767</v>
      </c>
    </row>
    <row r="62" spans="14:21">
      <c r="N62">
        <v>2011</v>
      </c>
      <c r="O62">
        <v>1</v>
      </c>
      <c r="P62" s="14">
        <v>-10.309328237304687</v>
      </c>
      <c r="Q62" s="11">
        <f>0.7817*P62+0.2163</f>
        <v>-7.8425018831010735</v>
      </c>
      <c r="R62">
        <v>-5.7723930737304681</v>
      </c>
      <c r="S62" s="11">
        <f>0.7817*R62+0.2163</f>
        <v>-4.2959796657351061</v>
      </c>
      <c r="T62">
        <v>-5.7715137084956325</v>
      </c>
      <c r="U62" s="11">
        <f>0.7817*T62+0.2163</f>
        <v>-4.2952922659310353</v>
      </c>
    </row>
    <row r="63" spans="14:21">
      <c r="N63">
        <v>2011</v>
      </c>
      <c r="O63">
        <v>2</v>
      </c>
      <c r="P63" s="14">
        <v>-0.4778465234375</v>
      </c>
      <c r="Q63" s="11">
        <f>0.7817*P63+0.2163</f>
        <v>-0.15723262737109372</v>
      </c>
      <c r="R63">
        <v>-1.2300820507812498</v>
      </c>
      <c r="S63" s="11">
        <f>0.7817*R63+0.2163</f>
        <v>-0.74525513909570296</v>
      </c>
      <c r="T63">
        <v>-1.5324455932618193</v>
      </c>
      <c r="U63" s="11">
        <f>0.7817*T63+0.2163</f>
        <v>-0.98161272025276403</v>
      </c>
    </row>
    <row r="64" spans="14:21">
      <c r="N64">
        <v>2011</v>
      </c>
      <c r="O64">
        <v>3</v>
      </c>
      <c r="P64" s="14">
        <v>8.203280722656249</v>
      </c>
      <c r="Q64" s="11">
        <f>0.9534*P64-0.7929</f>
        <v>7.0281078409804678</v>
      </c>
      <c r="R64">
        <v>6.5699235278320316</v>
      </c>
      <c r="S64" s="11">
        <f>0.9534*R64-0.7929</f>
        <v>5.4708650914350585</v>
      </c>
      <c r="T64">
        <v>6.4740948120118684</v>
      </c>
      <c r="U64" s="11">
        <f>0.9534*T64-0.7929</f>
        <v>5.3795019937721156</v>
      </c>
    </row>
    <row r="65" spans="14:21">
      <c r="N65">
        <v>2011</v>
      </c>
      <c r="O65">
        <v>4</v>
      </c>
      <c r="P65" s="14">
        <v>17.333434726562501</v>
      </c>
      <c r="Q65" s="11">
        <f>0.9534*P65-0.7929</f>
        <v>15.73279666830469</v>
      </c>
      <c r="R65">
        <v>20.086367680664061</v>
      </c>
      <c r="S65" s="11">
        <f>0.9534*R65-0.7929</f>
        <v>18.357442946745117</v>
      </c>
      <c r="T65">
        <v>19.890985986328712</v>
      </c>
      <c r="U65" s="11">
        <f>0.9534*T65-0.7929</f>
        <v>18.171166039365794</v>
      </c>
    </row>
    <row r="66" spans="14:21">
      <c r="N66">
        <v>2011</v>
      </c>
      <c r="O66">
        <v>5</v>
      </c>
      <c r="P66" s="14">
        <v>26.46380149902344</v>
      </c>
      <c r="Q66" s="11">
        <f>0.9534*P66-0.7929</f>
        <v>24.437688349168948</v>
      </c>
      <c r="R66">
        <v>26.03777802001953</v>
      </c>
      <c r="S66" s="11">
        <f>0.9534*R66-0.7929</f>
        <v>24.03151756428662</v>
      </c>
      <c r="T66">
        <v>25.933671899413838</v>
      </c>
      <c r="U66" s="11">
        <f>0.9534*T66-0.7929</f>
        <v>23.932262788901156</v>
      </c>
    </row>
    <row r="67" spans="14:21">
      <c r="N67">
        <v>2011</v>
      </c>
      <c r="O67">
        <v>6</v>
      </c>
      <c r="P67" s="14">
        <v>35.884597348632816</v>
      </c>
      <c r="Q67" s="11">
        <f>0.814*P67+4.4613</f>
        <v>33.671362241787108</v>
      </c>
      <c r="R67">
        <v>35.601318327636719</v>
      </c>
      <c r="S67" s="11">
        <f>0.814*R67+4.4613</f>
        <v>33.440773118696285</v>
      </c>
      <c r="T67">
        <v>35.762762292480623</v>
      </c>
      <c r="U67" s="11">
        <f>0.814*T67+4.4613</f>
        <v>33.572188506079222</v>
      </c>
    </row>
    <row r="68" spans="14:21">
      <c r="N68">
        <v>2011</v>
      </c>
      <c r="O68">
        <v>7</v>
      </c>
      <c r="P68" s="14">
        <v>37.572107309570313</v>
      </c>
      <c r="Q68" s="11">
        <f>0.814*P68+4.4613</f>
        <v>35.044995349990231</v>
      </c>
      <c r="R68">
        <v>38.667119829101559</v>
      </c>
      <c r="S68" s="11">
        <f>0.814*R68+4.4613</f>
        <v>35.936335540888663</v>
      </c>
      <c r="T68">
        <v>38.819825097656278</v>
      </c>
      <c r="U68" s="11">
        <f>0.814*T68+4.4613</f>
        <v>36.060637629492206</v>
      </c>
    </row>
    <row r="69" spans="14:21">
      <c r="N69">
        <v>2011</v>
      </c>
      <c r="O69">
        <v>8</v>
      </c>
      <c r="P69" s="14">
        <v>33.855466196289065</v>
      </c>
      <c r="Q69" s="11">
        <f>0.814*P69+4.4613</f>
        <v>32.019649483779297</v>
      </c>
      <c r="R69">
        <v>35.048674309082031</v>
      </c>
      <c r="S69" s="11">
        <f>0.814*R69+4.4613</f>
        <v>32.990920887592772</v>
      </c>
      <c r="T69">
        <v>34.893389428711217</v>
      </c>
      <c r="U69" s="11">
        <f>0.814*T69+4.4613</f>
        <v>32.864518994970929</v>
      </c>
    </row>
    <row r="70" spans="14:21">
      <c r="N70">
        <v>2011</v>
      </c>
      <c r="O70">
        <v>9</v>
      </c>
      <c r="P70" s="14">
        <v>27.163299399414065</v>
      </c>
      <c r="Q70" s="11">
        <f>0.9014*P70+2.3973</f>
        <v>26.882298078631838</v>
      </c>
      <c r="R70">
        <v>23.590967070312498</v>
      </c>
      <c r="S70" s="11">
        <f>0.9014*R70+2.3973</f>
        <v>23.662197717179687</v>
      </c>
      <c r="T70">
        <v>23.734019494629369</v>
      </c>
      <c r="U70" s="11">
        <f>0.9014*T70+2.3973</f>
        <v>23.791145172458915</v>
      </c>
    </row>
    <row r="71" spans="14:21">
      <c r="N71">
        <v>2011</v>
      </c>
      <c r="O71">
        <v>10</v>
      </c>
      <c r="P71" s="14">
        <v>12.271415488281249</v>
      </c>
      <c r="Q71" s="11">
        <f>0.9014*P71+2.3973</f>
        <v>13.458753921136717</v>
      </c>
      <c r="R71">
        <v>15.414222209472655</v>
      </c>
      <c r="S71" s="11">
        <f>0.9014*R71+2.3973</f>
        <v>16.29167989961865</v>
      </c>
      <c r="T71">
        <v>15.410859155273712</v>
      </c>
      <c r="U71" s="11">
        <f>0.9014*T71+2.3973</f>
        <v>16.288648442563723</v>
      </c>
    </row>
    <row r="72" spans="14:21">
      <c r="N72">
        <v>2011</v>
      </c>
      <c r="O72">
        <v>11</v>
      </c>
      <c r="P72" s="14">
        <v>4.0861666357421873</v>
      </c>
      <c r="Q72" s="11">
        <f>0.9014*P72+2.3973</f>
        <v>6.0805706054580071</v>
      </c>
      <c r="R72">
        <v>4.3255093920898435</v>
      </c>
      <c r="S72" s="11">
        <f>0.9014*R72+2.3973</f>
        <v>6.2963141660297843</v>
      </c>
      <c r="T72">
        <v>4.4836012207037115</v>
      </c>
      <c r="U72" s="11">
        <f>0.9014*T72+2.3973</f>
        <v>6.4388181403423257</v>
      </c>
    </row>
    <row r="73" spans="14:21">
      <c r="N73">
        <v>2011</v>
      </c>
      <c r="O73">
        <v>12</v>
      </c>
      <c r="P73" s="14">
        <v>-2.0402485742187499</v>
      </c>
      <c r="Q73" s="11">
        <f>0.7817*P73+0.2163</f>
        <v>-1.3785623104667968</v>
      </c>
      <c r="R73">
        <v>-4.1903141186523438</v>
      </c>
      <c r="S73" s="11">
        <f>0.7817*R73+0.2163</f>
        <v>-3.0592685465505371</v>
      </c>
      <c r="T73">
        <v>-4.1741395019525385</v>
      </c>
      <c r="U73" s="11">
        <f>0.7817*T73+0.2163</f>
        <v>-3.046624848676299</v>
      </c>
    </row>
    <row r="74" spans="14:21">
      <c r="N74">
        <v>2012</v>
      </c>
      <c r="O74">
        <v>1</v>
      </c>
      <c r="P74" s="14">
        <v>-1.6522012841796876</v>
      </c>
      <c r="Q74" s="11">
        <f>0.7817*P74+0.2163</f>
        <v>-1.0752257438432617</v>
      </c>
      <c r="R74">
        <v>-5.6724079174804682</v>
      </c>
      <c r="S74" s="11">
        <f>0.7817*R74+0.2163</f>
        <v>-4.2178212690944816</v>
      </c>
      <c r="T74">
        <v>-6.2698156494137898</v>
      </c>
      <c r="U74" s="11">
        <f>0.7817*T74+0.2163</f>
        <v>-4.6848148931467586</v>
      </c>
    </row>
    <row r="75" spans="14:21">
      <c r="N75">
        <v>2012</v>
      </c>
      <c r="O75">
        <v>2</v>
      </c>
      <c r="P75" s="14">
        <v>1.5483484228515616</v>
      </c>
      <c r="Q75" s="11">
        <f>0.7817*P75+0.2163</f>
        <v>1.4266439621430655</v>
      </c>
      <c r="R75">
        <v>-5.0443096752929684</v>
      </c>
      <c r="S75" s="11">
        <f>0.7817*R75+0.2163</f>
        <v>-3.7268368731765134</v>
      </c>
      <c r="T75">
        <v>-5.3726979125980687</v>
      </c>
      <c r="U75" s="11">
        <f>0.7817*T75+0.2163</f>
        <v>-3.98353795827791</v>
      </c>
    </row>
    <row r="76" spans="14:21">
      <c r="N76">
        <v>2012</v>
      </c>
      <c r="O76">
        <v>3</v>
      </c>
      <c r="P76" s="14">
        <v>10.761652377929689</v>
      </c>
      <c r="Q76" s="11">
        <f>0.9534*P76-0.7929</f>
        <v>9.4672593771181663</v>
      </c>
      <c r="R76">
        <v>6.9533439990234367</v>
      </c>
      <c r="S76" s="11">
        <f>0.9534*R76-0.7929</f>
        <v>5.8364181686689447</v>
      </c>
      <c r="T76">
        <v>6.9651254516606187</v>
      </c>
      <c r="U76" s="11">
        <f>0.9534*T76-0.7929</f>
        <v>5.847650605613234</v>
      </c>
    </row>
    <row r="77" spans="14:21">
      <c r="N77">
        <v>2012</v>
      </c>
      <c r="O77">
        <v>4</v>
      </c>
      <c r="P77" s="14">
        <v>19.331842099609378</v>
      </c>
      <c r="Q77" s="11">
        <f>0.9534*P77-0.7929</f>
        <v>17.638078257767582</v>
      </c>
      <c r="R77">
        <v>20.934646000976564</v>
      </c>
      <c r="S77" s="11">
        <f>0.9534*R77-0.7929</f>
        <v>19.166191497331056</v>
      </c>
      <c r="T77">
        <v>20.86597701416062</v>
      </c>
      <c r="U77" s="11">
        <f>0.9534*T77-0.7929</f>
        <v>19.100722485300736</v>
      </c>
    </row>
    <row r="78" spans="14:21">
      <c r="N78">
        <v>2012</v>
      </c>
      <c r="O78">
        <v>5</v>
      </c>
      <c r="P78" s="14">
        <v>26.952658530273439</v>
      </c>
      <c r="Q78" s="11">
        <f>0.9534*P78-0.7929</f>
        <v>24.903764642762699</v>
      </c>
      <c r="R78">
        <v>29.081541569824218</v>
      </c>
      <c r="S78" s="11">
        <f>0.9534*R78-0.7929</f>
        <v>26.93344173267041</v>
      </c>
      <c r="T78">
        <v>29.24760933837937</v>
      </c>
      <c r="U78" s="11">
        <f>0.9534*T78-0.7929</f>
        <v>27.091770743210891</v>
      </c>
    </row>
    <row r="79" spans="14:21">
      <c r="N79">
        <v>2012</v>
      </c>
      <c r="O79">
        <v>6</v>
      </c>
      <c r="P79" s="14">
        <v>38.278243588867191</v>
      </c>
      <c r="Q79" s="11">
        <f>0.814*P79+4.4613</f>
        <v>35.619790281337892</v>
      </c>
      <c r="R79">
        <v>36.680812321777346</v>
      </c>
      <c r="S79" s="11">
        <f>0.814*R79+4.4613</f>
        <v>34.319481229926758</v>
      </c>
      <c r="T79">
        <v>36.640244165038844</v>
      </c>
      <c r="U79" s="11">
        <f>0.814*T79+4.4613</f>
        <v>34.286458750341616</v>
      </c>
    </row>
    <row r="80" spans="14:21">
      <c r="N80">
        <v>2012</v>
      </c>
      <c r="O80">
        <v>7</v>
      </c>
      <c r="P80" s="14">
        <v>39.819879428710941</v>
      </c>
      <c r="Q80" s="11">
        <f>0.814*P80+4.4613</f>
        <v>36.874681854970703</v>
      </c>
      <c r="R80">
        <v>38.765376518554689</v>
      </c>
      <c r="S80" s="11">
        <f>0.814*R80+4.4613</f>
        <v>36.016316486103513</v>
      </c>
      <c r="T80">
        <v>38.796670861816871</v>
      </c>
      <c r="U80" s="11">
        <f>0.814*T80+4.4613</f>
        <v>36.041790081518933</v>
      </c>
    </row>
    <row r="81" spans="14:21">
      <c r="N81">
        <v>2012</v>
      </c>
      <c r="O81">
        <v>8</v>
      </c>
      <c r="P81" s="14">
        <v>33.363715512695315</v>
      </c>
      <c r="Q81" s="11">
        <f>0.814*P81+4.4613</f>
        <v>31.619364427333984</v>
      </c>
      <c r="R81">
        <v>34.219043486328125</v>
      </c>
      <c r="S81" s="11">
        <f>0.814*R81+4.4613</f>
        <v>32.315601397871092</v>
      </c>
      <c r="T81">
        <v>34.138816003418121</v>
      </c>
      <c r="U81" s="11">
        <f>0.814*T81+4.4613</f>
        <v>32.250296226782346</v>
      </c>
    </row>
    <row r="82" spans="14:21">
      <c r="N82">
        <v>2012</v>
      </c>
      <c r="O82">
        <v>9</v>
      </c>
      <c r="P82" s="14">
        <v>26.919892172851565</v>
      </c>
      <c r="Q82" s="11">
        <f>0.9014*P82+2.3973</f>
        <v>26.662890804608402</v>
      </c>
      <c r="R82">
        <v>25.845718767089842</v>
      </c>
      <c r="S82" s="11">
        <f>0.9014*R82+2.3973</f>
        <v>25.694630896654786</v>
      </c>
      <c r="T82">
        <v>25.957965417480619</v>
      </c>
      <c r="U82" s="11">
        <f>0.9014*T82+2.3973</f>
        <v>25.795810027317032</v>
      </c>
    </row>
    <row r="83" spans="14:21">
      <c r="N83">
        <v>2012</v>
      </c>
      <c r="O83">
        <v>10</v>
      </c>
      <c r="P83" s="14">
        <v>13.569388779296876</v>
      </c>
      <c r="Q83" s="11">
        <f>0.9014*P83+2.3973</f>
        <v>14.628747045658203</v>
      </c>
      <c r="R83">
        <v>14.868226140136718</v>
      </c>
      <c r="S83" s="11">
        <f>0.9014*R83+2.3973</f>
        <v>15.799519042719236</v>
      </c>
      <c r="T83">
        <v>14.876301232910619</v>
      </c>
      <c r="U83" s="11">
        <f>0.9014*T83+2.3973</f>
        <v>15.806797931345631</v>
      </c>
    </row>
    <row r="84" spans="14:21">
      <c r="N84">
        <v>2012</v>
      </c>
      <c r="O84">
        <v>11</v>
      </c>
      <c r="P84" s="14">
        <v>3.1826662451171872</v>
      </c>
      <c r="Q84" s="11">
        <f>0.9014*P84+2.3973</f>
        <v>5.2661553533486325</v>
      </c>
      <c r="R84">
        <v>1.3363255053710938</v>
      </c>
      <c r="S84" s="11">
        <f>0.9014*R84+2.3973</f>
        <v>3.601863810541504</v>
      </c>
      <c r="T84">
        <v>1.4410810180668678</v>
      </c>
      <c r="U84" s="11">
        <f>0.9014*T84+2.3973</f>
        <v>3.6962904296854746</v>
      </c>
    </row>
    <row r="85" spans="14:21">
      <c r="N85">
        <v>2012</v>
      </c>
      <c r="O85">
        <v>12</v>
      </c>
      <c r="P85" s="14">
        <v>-5.4764607324218755</v>
      </c>
      <c r="Q85" s="11">
        <f>0.7817*P85+0.2163</f>
        <v>-4.0646493545341791</v>
      </c>
      <c r="R85">
        <v>-2.0675574536132815</v>
      </c>
      <c r="S85" s="11">
        <f>0.7817*R85+0.2163</f>
        <v>-1.3999096614895021</v>
      </c>
      <c r="T85">
        <v>-1.8551640380861625</v>
      </c>
      <c r="U85" s="11">
        <f>0.7817*T85+0.2163</f>
        <v>-1.2338817285719532</v>
      </c>
    </row>
    <row r="86" spans="14:21">
      <c r="N86">
        <v>2013</v>
      </c>
      <c r="O86">
        <v>1</v>
      </c>
      <c r="P86" s="14">
        <v>-3.2298801171875002</v>
      </c>
      <c r="Q86" s="11">
        <f>0.7817*P86+0.2163</f>
        <v>-2.3084972876054688</v>
      </c>
      <c r="R86">
        <v>-5.4499675366210933</v>
      </c>
      <c r="S86" s="11">
        <f>0.7817*R86+0.2163</f>
        <v>-4.0439396233767084</v>
      </c>
      <c r="T86">
        <v>-5.6777239746087904</v>
      </c>
      <c r="U86" s="11">
        <f>0.7817*T86+0.2163</f>
        <v>-4.2219768309516912</v>
      </c>
    </row>
    <row r="87" spans="14:21">
      <c r="N87">
        <v>2013</v>
      </c>
      <c r="O87">
        <v>2</v>
      </c>
      <c r="P87" s="14">
        <v>2.4693383886718747</v>
      </c>
      <c r="Q87" s="11">
        <f>0.7817*P87+0.2163</f>
        <v>2.1465818184248042</v>
      </c>
      <c r="R87">
        <v>3.0740994311523435</v>
      </c>
      <c r="S87" s="11">
        <f>0.7817*R87+0.2163</f>
        <v>2.6193235253317866</v>
      </c>
      <c r="T87">
        <v>3.2842051025388379</v>
      </c>
      <c r="U87" s="11">
        <f>0.7817*T87+0.2163</f>
        <v>2.7835631286546092</v>
      </c>
    </row>
    <row r="88" spans="14:21">
      <c r="N88">
        <v>2013</v>
      </c>
      <c r="O88">
        <v>3</v>
      </c>
      <c r="P88" s="14">
        <v>6.1114254003906252</v>
      </c>
      <c r="Q88" s="11">
        <f>0.9534*P88-0.7929</f>
        <v>5.0337329767324217</v>
      </c>
      <c r="R88">
        <v>16.385653789062498</v>
      </c>
      <c r="S88" s="11">
        <f>0.9534*R88-0.7929</f>
        <v>14.829182322492187</v>
      </c>
      <c r="T88">
        <v>16.336894555663839</v>
      </c>
      <c r="U88" s="11">
        <f>0.9534*T88-0.7929</f>
        <v>14.782695269369906</v>
      </c>
    </row>
    <row r="89" spans="14:21">
      <c r="N89">
        <v>2013</v>
      </c>
      <c r="O89">
        <v>4</v>
      </c>
      <c r="P89" s="14">
        <v>21.203439414062501</v>
      </c>
      <c r="Q89" s="11">
        <f>0.9534*P89-0.7929</f>
        <v>19.422459137367191</v>
      </c>
      <c r="R89">
        <v>21.820352275390626</v>
      </c>
      <c r="S89" s="11">
        <f>0.9534*R89-0.7929</f>
        <v>20.010623859357423</v>
      </c>
      <c r="T89">
        <v>21.817478723144433</v>
      </c>
      <c r="U89" s="11">
        <f>0.9534*T89-0.7929</f>
        <v>20.007884214645902</v>
      </c>
    </row>
    <row r="90" spans="14:21">
      <c r="N90">
        <v>2013</v>
      </c>
      <c r="O90">
        <v>5</v>
      </c>
      <c r="P90" s="14">
        <v>28.203099326171881</v>
      </c>
      <c r="Q90" s="11">
        <f>0.9534*P90-0.7929</f>
        <v>26.09593489757227</v>
      </c>
      <c r="R90">
        <v>28.923885454101562</v>
      </c>
      <c r="S90" s="11">
        <f>0.9534*R90-0.7929</f>
        <v>26.78313239194043</v>
      </c>
      <c r="T90">
        <v>28.613297204589433</v>
      </c>
      <c r="U90" s="11">
        <f>0.9534*T90-0.7929</f>
        <v>26.487017554855566</v>
      </c>
    </row>
    <row r="91" spans="14:21">
      <c r="N91">
        <v>2013</v>
      </c>
      <c r="O91">
        <v>6</v>
      </c>
      <c r="P91" s="14">
        <v>34.055936728515626</v>
      </c>
      <c r="Q91" s="11">
        <f>0.814*P91+4.4613</f>
        <v>32.182832497011717</v>
      </c>
      <c r="R91">
        <v>35.458985734863283</v>
      </c>
      <c r="S91" s="11">
        <f>0.814*R91+4.4613</f>
        <v>33.324914388178712</v>
      </c>
      <c r="T91">
        <v>35.384621118163842</v>
      </c>
      <c r="U91" s="11">
        <f>0.814*T91+4.4613</f>
        <v>33.264381590185366</v>
      </c>
    </row>
    <row r="92" spans="14:21">
      <c r="N92">
        <v>2013</v>
      </c>
      <c r="O92">
        <v>7</v>
      </c>
      <c r="P92" s="14">
        <v>38.820845957031253</v>
      </c>
      <c r="Q92" s="11">
        <f>0.814*P92+4.4613</f>
        <v>36.061468609023436</v>
      </c>
      <c r="R92">
        <v>39.390516423339839</v>
      </c>
      <c r="S92" s="11">
        <f>0.814*R92+4.4613</f>
        <v>36.525180368598626</v>
      </c>
      <c r="T92">
        <v>39.510732751464438</v>
      </c>
      <c r="U92" s="11">
        <f>0.814*T92+4.4613</f>
        <v>36.623036459692052</v>
      </c>
    </row>
    <row r="93" spans="14:21">
      <c r="N93">
        <v>2013</v>
      </c>
      <c r="O93">
        <v>8</v>
      </c>
      <c r="P93" s="14">
        <v>34.083596640625004</v>
      </c>
      <c r="Q93" s="11">
        <f>0.814*P93+4.4613</f>
        <v>32.20534766546875</v>
      </c>
      <c r="R93">
        <v>32.559150285644535</v>
      </c>
      <c r="S93" s="11">
        <f>0.814*R93+4.4613</f>
        <v>30.96444833251465</v>
      </c>
      <c r="T93">
        <v>32.569186669922466</v>
      </c>
      <c r="U93" s="11">
        <f>0.814*T93+4.4613</f>
        <v>30.972617949316884</v>
      </c>
    </row>
    <row r="94" spans="14:21">
      <c r="N94">
        <v>2013</v>
      </c>
      <c r="O94">
        <v>9</v>
      </c>
      <c r="P94" s="14">
        <v>24.914888974609376</v>
      </c>
      <c r="Q94" s="11">
        <f>0.9014*P94+2.3973</f>
        <v>24.855580921712892</v>
      </c>
      <c r="R94">
        <v>22.37396024658203</v>
      </c>
      <c r="S94" s="11">
        <f>0.9014*R94+2.3973</f>
        <v>22.565187766269041</v>
      </c>
      <c r="T94">
        <v>22.391878015136868</v>
      </c>
      <c r="U94" s="11">
        <f>0.9014*T94+2.3973</f>
        <v>22.581338842844374</v>
      </c>
    </row>
    <row r="95" spans="14:21">
      <c r="N95">
        <v>2013</v>
      </c>
      <c r="O95">
        <v>10</v>
      </c>
      <c r="P95" s="14">
        <v>11.581109189453123</v>
      </c>
      <c r="Q95" s="11">
        <f>0.9014*P95+2.3973</f>
        <v>12.836511823373044</v>
      </c>
      <c r="R95">
        <v>16.04494639160156</v>
      </c>
      <c r="S95" s="11">
        <f>0.9014*R95+2.3973</f>
        <v>16.860214677389646</v>
      </c>
      <c r="T95">
        <v>15.966292749023713</v>
      </c>
      <c r="U95" s="11">
        <f>0.9014*T95+2.3973</f>
        <v>16.789316283969974</v>
      </c>
    </row>
    <row r="96" spans="14:21">
      <c r="N96">
        <v>2013</v>
      </c>
      <c r="O96">
        <v>11</v>
      </c>
      <c r="P96" s="14">
        <v>4.0261233496093753</v>
      </c>
      <c r="Q96" s="11">
        <f>0.9014*P96+2.3973</f>
        <v>6.0264475873378913</v>
      </c>
      <c r="R96">
        <v>3.792177666015625</v>
      </c>
      <c r="S96" s="11">
        <f>0.9014*R96+2.3973</f>
        <v>5.8155689481464847</v>
      </c>
      <c r="T96">
        <v>3.8280448242187748</v>
      </c>
      <c r="U96" s="11">
        <f>0.9014*T96+2.3973</f>
        <v>5.847899604550804</v>
      </c>
    </row>
    <row r="97" spans="14:21">
      <c r="N97">
        <v>2013</v>
      </c>
      <c r="O97">
        <v>12</v>
      </c>
      <c r="P97" s="14">
        <v>-4.3159784814453133</v>
      </c>
      <c r="Q97" s="11">
        <f>0.7817*P97+0.2163</f>
        <v>-3.1575003789458012</v>
      </c>
      <c r="R97">
        <v>-5.7043513134765629</v>
      </c>
      <c r="S97" s="11">
        <f>0.7817*R97+0.2163</f>
        <v>-4.242791421744629</v>
      </c>
      <c r="T97">
        <v>-5.7897087158200389</v>
      </c>
      <c r="U97" s="11">
        <f>0.7817*T97+0.2163</f>
        <v>-4.3095153031565241</v>
      </c>
    </row>
    <row r="98" spans="14:21">
      <c r="N98">
        <v>2014</v>
      </c>
      <c r="O98">
        <v>1</v>
      </c>
      <c r="P98" s="14">
        <v>-7.6954239892578133</v>
      </c>
      <c r="Q98" s="11">
        <f>0.7817*P98+0.2163</f>
        <v>-5.7992129324028321</v>
      </c>
      <c r="R98">
        <v>-6.0787305737304678</v>
      </c>
      <c r="S98" s="11">
        <f>0.7817*R98+0.2163</f>
        <v>-4.5354436894851062</v>
      </c>
      <c r="T98">
        <v>-6.3905125488275392</v>
      </c>
      <c r="U98" s="11">
        <f>0.7817*T98+0.2163</f>
        <v>-4.7791636594184865</v>
      </c>
    </row>
    <row r="99" spans="14:21">
      <c r="N99">
        <v>2014</v>
      </c>
      <c r="O99">
        <v>2</v>
      </c>
      <c r="P99" s="14">
        <v>1.9405234228515624</v>
      </c>
      <c r="Q99" s="11">
        <f>0.7817*P99+0.2163</f>
        <v>1.7332071596430663</v>
      </c>
      <c r="R99">
        <v>1.3202374682617188</v>
      </c>
      <c r="S99" s="11">
        <f>0.7817*R99+0.2163</f>
        <v>1.2483296289401855</v>
      </c>
      <c r="T99">
        <v>1.1384675537112119</v>
      </c>
      <c r="U99" s="11">
        <f>0.7817*T99+0.2163</f>
        <v>1.1062400867360542</v>
      </c>
    </row>
    <row r="100" spans="14:21">
      <c r="N100">
        <v>2014</v>
      </c>
      <c r="O100">
        <v>3</v>
      </c>
      <c r="P100" s="14">
        <v>10.6970983984375</v>
      </c>
      <c r="Q100" s="11">
        <f>0.9534*P100-0.7929</f>
        <v>9.4057136130703132</v>
      </c>
      <c r="R100">
        <v>11.024913737792968</v>
      </c>
      <c r="S100" s="11">
        <f>0.9534*R100-0.7929</f>
        <v>9.7182527576118165</v>
      </c>
      <c r="T100">
        <v>10.840326928711212</v>
      </c>
      <c r="U100" s="11">
        <f>0.9534*T100-0.7929</f>
        <v>9.5422676938332707</v>
      </c>
    </row>
    <row r="101" spans="14:21">
      <c r="N101">
        <v>2014</v>
      </c>
      <c r="O101">
        <v>4</v>
      </c>
      <c r="P101" s="14">
        <v>19.33248040527344</v>
      </c>
      <c r="Q101" s="11">
        <f>0.9534*P101-0.7929</f>
        <v>17.638686818387697</v>
      </c>
      <c r="R101">
        <v>18.264364238281249</v>
      </c>
      <c r="S101" s="11">
        <f>0.9534*R101-0.7929</f>
        <v>16.620344864777344</v>
      </c>
      <c r="T101">
        <v>18.297431726074372</v>
      </c>
      <c r="U101" s="11">
        <f>0.9534*T101-0.7929</f>
        <v>16.651871407639305</v>
      </c>
    </row>
    <row r="102" spans="14:21">
      <c r="N102">
        <v>2014</v>
      </c>
      <c r="O102">
        <v>5</v>
      </c>
      <c r="P102" s="14">
        <v>30.334189169921878</v>
      </c>
      <c r="Q102" s="11">
        <f>0.9534*P102-0.7929</f>
        <v>28.12771595460352</v>
      </c>
      <c r="R102">
        <v>26.282489030761717</v>
      </c>
      <c r="S102" s="11">
        <f>0.9534*R102-0.7929</f>
        <v>24.264825041928223</v>
      </c>
      <c r="T102">
        <v>26.23846340332009</v>
      </c>
      <c r="U102" s="11">
        <f>0.9534*T102-0.7929</f>
        <v>24.222851008725375</v>
      </c>
    </row>
    <row r="103" spans="14:21">
      <c r="N103">
        <v>2014</v>
      </c>
      <c r="O103">
        <v>6</v>
      </c>
      <c r="P103" s="14">
        <v>33.709123984375005</v>
      </c>
      <c r="Q103" s="11">
        <f>0.814*P103+4.4613</f>
        <v>31.900526923281248</v>
      </c>
      <c r="R103">
        <v>37.778621416015625</v>
      </c>
      <c r="S103" s="11">
        <f>0.814*R103+4.4613</f>
        <v>35.213097832636713</v>
      </c>
      <c r="T103">
        <v>37.212968041992468</v>
      </c>
      <c r="U103" s="11">
        <f>0.814*T103+4.4613</f>
        <v>34.752655986181864</v>
      </c>
    </row>
    <row r="104" spans="14:21">
      <c r="N104">
        <v>2014</v>
      </c>
      <c r="O104">
        <v>7</v>
      </c>
      <c r="P104" s="14">
        <v>37.103973935546875</v>
      </c>
      <c r="Q104" s="11">
        <f>0.814*P104+4.4613</f>
        <v>34.663934783535154</v>
      </c>
      <c r="R104">
        <v>40.535625676269532</v>
      </c>
      <c r="S104" s="11">
        <f>0.814*R104+4.4613</f>
        <v>37.457299300483399</v>
      </c>
      <c r="T104">
        <v>40.398367639160625</v>
      </c>
      <c r="U104" s="11">
        <f>0.814*T104+4.4613</f>
        <v>37.345571258276749</v>
      </c>
    </row>
    <row r="105" spans="14:21">
      <c r="N105">
        <v>2014</v>
      </c>
      <c r="O105">
        <v>8</v>
      </c>
      <c r="P105" s="14">
        <v>34.998373764648441</v>
      </c>
      <c r="Q105" s="11">
        <f>0.814*P105+4.4613</f>
        <v>32.94997624442383</v>
      </c>
      <c r="R105">
        <v>35.321406425781248</v>
      </c>
      <c r="S105" s="11">
        <f>0.814*R105+4.4613</f>
        <v>33.212924830585933</v>
      </c>
      <c r="T105">
        <v>35.189904382324372</v>
      </c>
      <c r="U105" s="11">
        <f>0.814*T105+4.4613</f>
        <v>33.105882167212037</v>
      </c>
    </row>
    <row r="106" spans="14:21">
      <c r="N106">
        <v>2014</v>
      </c>
      <c r="O106">
        <v>9</v>
      </c>
      <c r="P106" s="14">
        <v>24.453479086914065</v>
      </c>
      <c r="Q106" s="11">
        <f>0.9014*P106+2.3973</f>
        <v>24.439666048944339</v>
      </c>
      <c r="R106">
        <v>23.893415520019531</v>
      </c>
      <c r="S106" s="11">
        <f>0.9014*R106+2.3973</f>
        <v>23.934824749745605</v>
      </c>
      <c r="T106">
        <v>23.895663537598118</v>
      </c>
      <c r="U106" s="11">
        <f>0.9014*T106+2.3973</f>
        <v>23.936851112790944</v>
      </c>
    </row>
    <row r="107" spans="14:21">
      <c r="N107">
        <v>2014</v>
      </c>
      <c r="O107">
        <v>10</v>
      </c>
      <c r="P107" s="14">
        <v>12.214436069335935</v>
      </c>
      <c r="Q107" s="11">
        <f>0.9014*P107+2.3973</f>
        <v>13.407392672899411</v>
      </c>
      <c r="R107">
        <v>16.287928935546873</v>
      </c>
      <c r="S107" s="11">
        <f>0.9014*R107+2.3973</f>
        <v>17.079239142501951</v>
      </c>
      <c r="T107">
        <v>16.240725732422462</v>
      </c>
      <c r="U107" s="11">
        <f>0.9014*T107+2.3973</f>
        <v>17.036690175205607</v>
      </c>
    </row>
    <row r="108" spans="14:21">
      <c r="N108">
        <v>2014</v>
      </c>
      <c r="O108">
        <v>11</v>
      </c>
      <c r="P108" s="14">
        <v>2.7255117285156247</v>
      </c>
      <c r="Q108" s="11">
        <f>0.9014*P108+2.3973</f>
        <v>4.8540762720839838</v>
      </c>
      <c r="R108">
        <v>3.6617116625976562</v>
      </c>
      <c r="S108" s="11">
        <f>0.9014*R108+2.3973</f>
        <v>5.6979668926655274</v>
      </c>
      <c r="T108">
        <v>3.6405323730474617</v>
      </c>
      <c r="U108" s="11">
        <f>0.9014*T108+2.3973</f>
        <v>5.6788758810649824</v>
      </c>
    </row>
    <row r="109" spans="14:21">
      <c r="N109">
        <v>2014</v>
      </c>
      <c r="O109">
        <v>12</v>
      </c>
      <c r="P109" s="14">
        <v>-10.584140102539063</v>
      </c>
      <c r="Q109" s="11">
        <f>0.7817*P109+0.2163</f>
        <v>-8.0573223181547853</v>
      </c>
      <c r="R109">
        <v>-6.2466910107421878</v>
      </c>
      <c r="S109" s="11">
        <f>0.7817*R109+0.2163</f>
        <v>-4.6667383630971679</v>
      </c>
      <c r="T109">
        <v>-6.0138122314450388</v>
      </c>
      <c r="U109" s="11">
        <f>0.7817*T109+0.2163</f>
        <v>-4.4846970213205859</v>
      </c>
    </row>
    <row r="110" spans="14:21">
      <c r="N110">
        <v>2015</v>
      </c>
      <c r="O110">
        <v>1</v>
      </c>
      <c r="P110" s="14">
        <v>-8.563604799804688</v>
      </c>
      <c r="Q110" s="11">
        <f>0.7817*P110+0.2163</f>
        <v>-6.4778698720073242</v>
      </c>
      <c r="R110">
        <v>-8.7946172680664052</v>
      </c>
      <c r="S110" s="11">
        <f>0.7817*R110+0.2163</f>
        <v>-6.658452318447508</v>
      </c>
      <c r="T110">
        <v>-8.6784258178706342</v>
      </c>
      <c r="U110" s="11">
        <f>0.7817*T110+0.2163</f>
        <v>-6.5676254618294738</v>
      </c>
    </row>
    <row r="111" spans="14:21">
      <c r="N111">
        <v>2015</v>
      </c>
      <c r="O111">
        <v>2</v>
      </c>
      <c r="P111" s="14">
        <v>0.69667845214843727</v>
      </c>
      <c r="Q111" s="11">
        <f>0.7817*P111+0.2163</f>
        <v>0.76089354604443327</v>
      </c>
      <c r="R111">
        <v>3.8796646777343753</v>
      </c>
      <c r="S111" s="11">
        <f>0.7817*R111+0.2163</f>
        <v>3.2490338785849611</v>
      </c>
      <c r="T111">
        <v>3.6781286865237117</v>
      </c>
      <c r="U111" s="11">
        <f>0.7817*T111+0.2163</f>
        <v>3.0914931942555852</v>
      </c>
    </row>
    <row r="112" spans="14:21">
      <c r="N112">
        <v>2015</v>
      </c>
      <c r="O112">
        <v>3</v>
      </c>
      <c r="P112" s="14">
        <v>11.120678037109375</v>
      </c>
      <c r="Q112" s="11">
        <f>0.9534*P112-0.7929</f>
        <v>9.8095544405800794</v>
      </c>
      <c r="R112">
        <v>8.8748340014648424</v>
      </c>
      <c r="S112" s="11">
        <f>0.9534*R112-0.7929</f>
        <v>7.6683667369965809</v>
      </c>
      <c r="T112">
        <v>8.8884684082037122</v>
      </c>
      <c r="U112" s="11">
        <f>0.9534*T112-0.7929</f>
        <v>7.6813657803814186</v>
      </c>
    </row>
    <row r="113" spans="14:21">
      <c r="N113">
        <v>2015</v>
      </c>
      <c r="O113">
        <v>4</v>
      </c>
      <c r="P113" s="14">
        <v>24.553480307617189</v>
      </c>
      <c r="Q113" s="11">
        <f>0.9534*P113-0.7929</f>
        <v>22.616388125282228</v>
      </c>
      <c r="R113">
        <v>19.421605998535153</v>
      </c>
      <c r="S113" s="11">
        <f>0.9534*R113-0.7929</f>
        <v>17.723659159003414</v>
      </c>
      <c r="T113">
        <v>19.486306237793119</v>
      </c>
      <c r="U113" s="11">
        <f>0.9534*T113-0.7929</f>
        <v>17.785344367111961</v>
      </c>
    </row>
    <row r="114" spans="14:21">
      <c r="N114">
        <v>2015</v>
      </c>
      <c r="O114">
        <v>5</v>
      </c>
      <c r="P114" s="14">
        <v>30.665171933593754</v>
      </c>
      <c r="Q114" s="11">
        <f>0.9534*P114-0.7929</f>
        <v>28.443274921488285</v>
      </c>
      <c r="R114">
        <v>28.458495769042969</v>
      </c>
      <c r="S114" s="11">
        <f>0.9534*R114-0.7929</f>
        <v>26.339429866205567</v>
      </c>
      <c r="T114">
        <v>28.699648095703711</v>
      </c>
      <c r="U114" s="11">
        <f>0.9534*T114-0.7929</f>
        <v>26.569344494443921</v>
      </c>
    </row>
    <row r="115" spans="14:21">
      <c r="N115">
        <v>2015</v>
      </c>
      <c r="O115">
        <v>6</v>
      </c>
      <c r="P115" s="14">
        <v>37.010611093750001</v>
      </c>
      <c r="Q115" s="11">
        <f>0.814*P115+4.4613</f>
        <v>34.5879374303125</v>
      </c>
      <c r="R115">
        <v>35.164481584472654</v>
      </c>
      <c r="S115" s="11">
        <f>0.814*R115+4.4613</f>
        <v>33.085188009760735</v>
      </c>
      <c r="T115">
        <v>35.165778405761877</v>
      </c>
      <c r="U115" s="11">
        <f>0.814*T115+4.4613</f>
        <v>33.086243622290162</v>
      </c>
    </row>
    <row r="116" spans="14:21">
      <c r="N116">
        <v>2015</v>
      </c>
      <c r="O116">
        <v>7</v>
      </c>
      <c r="P116" s="14">
        <v>38.656843955078131</v>
      </c>
      <c r="Q116" s="11">
        <f>0.814*P116+4.4613</f>
        <v>35.927970979433596</v>
      </c>
      <c r="R116">
        <v>39.947647807617187</v>
      </c>
      <c r="S116" s="11">
        <f>0.814*R116+4.4613</f>
        <v>36.978685315400391</v>
      </c>
      <c r="T116">
        <v>40.262122888183185</v>
      </c>
      <c r="U116" s="11">
        <f>0.814*T116+4.4613</f>
        <v>37.234668030981112</v>
      </c>
    </row>
    <row r="117" spans="14:21">
      <c r="N117">
        <v>2015</v>
      </c>
      <c r="O117">
        <v>8</v>
      </c>
      <c r="P117" s="14">
        <v>33.594739609375004</v>
      </c>
      <c r="Q117" s="11">
        <f>0.814*P117+4.4613</f>
        <v>31.807418042031252</v>
      </c>
      <c r="R117">
        <v>36.44643887207031</v>
      </c>
      <c r="S117" s="11">
        <f>0.814*R117+4.4613</f>
        <v>34.12870124186523</v>
      </c>
      <c r="T117">
        <v>36.619033410644434</v>
      </c>
      <c r="U117" s="11">
        <f>0.814*T117+4.4613</f>
        <v>34.269193196264567</v>
      </c>
    </row>
    <row r="118" spans="14:21">
      <c r="N118">
        <v>2015</v>
      </c>
      <c r="O118">
        <v>9</v>
      </c>
      <c r="P118" s="14">
        <v>26.177287363281252</v>
      </c>
      <c r="Q118" s="11">
        <f>0.9014*P118+2.3973</f>
        <v>25.993506829261722</v>
      </c>
      <c r="R118">
        <v>24.238178166503907</v>
      </c>
      <c r="S118" s="11">
        <f>0.9014*R118+2.3973</f>
        <v>24.245593799286624</v>
      </c>
      <c r="T118">
        <v>24.259262109375026</v>
      </c>
      <c r="U118" s="11">
        <f>0.9014*T118+2.3973</f>
        <v>24.264598865390649</v>
      </c>
    </row>
    <row r="119" spans="14:21">
      <c r="N119">
        <v>2015</v>
      </c>
      <c r="O119">
        <v>10</v>
      </c>
      <c r="P119" s="14">
        <v>15.639626816406249</v>
      </c>
      <c r="Q119" s="11">
        <f>0.9014*P119+2.3973</f>
        <v>16.494859612308591</v>
      </c>
      <c r="R119">
        <v>17.286750065917968</v>
      </c>
      <c r="S119" s="11">
        <f>0.9014*R119+2.3973</f>
        <v>17.979576509418457</v>
      </c>
      <c r="T119">
        <v>17.29727596435562</v>
      </c>
      <c r="U119" s="11">
        <f>0.9014*T119+2.3973</f>
        <v>17.989064554270158</v>
      </c>
    </row>
    <row r="120" spans="14:21">
      <c r="N120">
        <v>2015</v>
      </c>
      <c r="O120">
        <v>11</v>
      </c>
      <c r="P120" s="14">
        <v>4.9073255957031252</v>
      </c>
      <c r="Q120" s="11">
        <f>0.9014*P120+2.3973</f>
        <v>6.8207632919667969</v>
      </c>
      <c r="R120">
        <v>7.8843228076171865</v>
      </c>
      <c r="S120" s="11">
        <f>0.9014*R120+2.3973</f>
        <v>9.5042285787861314</v>
      </c>
      <c r="T120">
        <v>8.2051001220700872</v>
      </c>
      <c r="U120" s="11">
        <f>0.9014*T120+2.3973</f>
        <v>9.7933772500339771</v>
      </c>
    </row>
    <row r="121" spans="14:21">
      <c r="N121">
        <v>2015</v>
      </c>
      <c r="O121">
        <v>12</v>
      </c>
      <c r="P121" s="14">
        <v>-4.7667924951171878</v>
      </c>
      <c r="Q121" s="11">
        <f>0.7817*P121+0.2163</f>
        <v>-3.5099016934331058</v>
      </c>
      <c r="R121">
        <v>-4.6382529370117194</v>
      </c>
      <c r="S121" s="11">
        <f>0.7817*R121+0.2163</f>
        <v>-3.4094223208620607</v>
      </c>
      <c r="T121">
        <v>-4.4715591796874765</v>
      </c>
      <c r="U121" s="11">
        <f>0.7817*T121+0.2163</f>
        <v>-3.2791178107617003</v>
      </c>
    </row>
    <row r="122" spans="14:21">
      <c r="N122">
        <v>2016</v>
      </c>
      <c r="O122">
        <v>1</v>
      </c>
      <c r="P122" s="14">
        <v>-5.5328443994140626</v>
      </c>
      <c r="Q122" s="11">
        <f>0.7817*P122+0.2163</f>
        <v>-4.1087244670219718</v>
      </c>
      <c r="R122">
        <v>-4.0258770947265621</v>
      </c>
      <c r="S122" s="11">
        <f>0.7817*R122+0.2163</f>
        <v>-2.9307281249477533</v>
      </c>
      <c r="T122">
        <v>-3.9664215454105691</v>
      </c>
      <c r="U122" s="11">
        <f>0.7817*T122+0.2163</f>
        <v>-2.8842517220474417</v>
      </c>
    </row>
    <row r="123" spans="14:21">
      <c r="N123">
        <v>2016</v>
      </c>
      <c r="O123">
        <v>2</v>
      </c>
      <c r="P123" s="14">
        <v>3.243773374023438</v>
      </c>
      <c r="Q123" s="11">
        <f>0.7817*P123+0.2163</f>
        <v>2.7519576464741213</v>
      </c>
      <c r="R123">
        <v>0.72773899414062515</v>
      </c>
      <c r="S123" s="11">
        <f>0.7817*R123+0.2163</f>
        <v>0.78517357171972657</v>
      </c>
      <c r="T123">
        <v>0.64177401123061828</v>
      </c>
      <c r="U123" s="11">
        <f>0.7817*T123+0.2163</f>
        <v>0.71797474457897437</v>
      </c>
    </row>
    <row r="124" spans="14:21">
      <c r="N124">
        <v>2016</v>
      </c>
      <c r="O124">
        <v>3</v>
      </c>
      <c r="P124" s="14">
        <v>13.071340146484374</v>
      </c>
      <c r="Q124" s="11">
        <f>0.9534*P124-0.7929</f>
        <v>11.669315695658202</v>
      </c>
      <c r="R124">
        <v>11.829249113769531</v>
      </c>
      <c r="S124" s="11">
        <f>0.9534*R124-0.7929</f>
        <v>10.485106105067873</v>
      </c>
      <c r="T124">
        <v>11.914100427245682</v>
      </c>
      <c r="U124" s="11">
        <f>0.9534*T124-0.7929</f>
        <v>10.566003347336034</v>
      </c>
    </row>
    <row r="125" spans="14:21">
      <c r="N125">
        <v>2016</v>
      </c>
      <c r="O125">
        <v>4</v>
      </c>
      <c r="P125" s="14">
        <v>22.257409726562503</v>
      </c>
      <c r="Q125" s="11">
        <f>0.9534*P125-0.7929</f>
        <v>20.427314433304691</v>
      </c>
      <c r="R125">
        <v>22.838253020019529</v>
      </c>
      <c r="S125" s="11">
        <f>0.9534*R125-0.7929</f>
        <v>20.98109042928662</v>
      </c>
      <c r="T125">
        <v>22.779669580078714</v>
      </c>
      <c r="U125" s="11">
        <f>0.9534*T125-0.7929</f>
        <v>20.925236977647046</v>
      </c>
    </row>
    <row r="126" spans="14:21">
      <c r="N126">
        <v>2016</v>
      </c>
      <c r="O126">
        <v>5</v>
      </c>
      <c r="P126" s="14">
        <v>30.738832407226568</v>
      </c>
      <c r="Q126" s="11">
        <f>0.9534*P126-0.7929</f>
        <v>28.513502817049812</v>
      </c>
      <c r="R126">
        <v>31.289391984863279</v>
      </c>
      <c r="S126" s="11">
        <f>0.9534*R126-0.7929</f>
        <v>29.038406318368651</v>
      </c>
      <c r="T126">
        <v>31.130105676269434</v>
      </c>
      <c r="U126" s="11">
        <f>0.9534*T126-0.7929</f>
        <v>28.886542751755279</v>
      </c>
    </row>
    <row r="127" spans="14:21">
      <c r="N127">
        <v>2016</v>
      </c>
      <c r="O127">
        <v>6</v>
      </c>
      <c r="P127" s="14">
        <v>34.402494150390631</v>
      </c>
      <c r="Q127" s="11">
        <f>0.814*P127+4.4613</f>
        <v>32.464930238417971</v>
      </c>
      <c r="R127">
        <v>34.458635576171872</v>
      </c>
      <c r="S127" s="11">
        <f>0.814*R127+4.4613</f>
        <v>32.5106293590039</v>
      </c>
      <c r="T127">
        <v>34.565242639160623</v>
      </c>
      <c r="U127" s="11">
        <f>0.814*T127+4.4613</f>
        <v>32.597407508276746</v>
      </c>
    </row>
    <row r="128" spans="14:21">
      <c r="N128">
        <v>2016</v>
      </c>
      <c r="O128">
        <v>7</v>
      </c>
      <c r="P128" s="14">
        <v>39.184382309570317</v>
      </c>
      <c r="Q128" s="11">
        <f>0.814*P128+4.4613</f>
        <v>36.357387199990235</v>
      </c>
      <c r="R128">
        <v>38.23161267578125</v>
      </c>
      <c r="S128" s="11">
        <f>0.814*R128+4.4613</f>
        <v>35.581832718085934</v>
      </c>
      <c r="T128">
        <v>38.13545156250003</v>
      </c>
      <c r="U128" s="11">
        <f>0.814*T128+4.4613</f>
        <v>35.503557571875021</v>
      </c>
    </row>
    <row r="129" spans="14:21">
      <c r="N129">
        <v>2016</v>
      </c>
      <c r="O129">
        <v>8</v>
      </c>
      <c r="P129" s="14">
        <v>34.423217807617192</v>
      </c>
      <c r="Q129" s="11">
        <f>0.814*P129+4.4613</f>
        <v>32.481799295400393</v>
      </c>
      <c r="R129">
        <v>34.925421330566408</v>
      </c>
      <c r="S129" s="11">
        <f>0.814*R129+4.4613</f>
        <v>32.890592963081055</v>
      </c>
      <c r="T129">
        <v>34.755301721191877</v>
      </c>
      <c r="U129" s="11">
        <f>0.814*T129+4.4613</f>
        <v>32.752115601050185</v>
      </c>
    </row>
    <row r="130" spans="14:21">
      <c r="N130">
        <v>2016</v>
      </c>
      <c r="O130">
        <v>9</v>
      </c>
      <c r="P130" s="14">
        <v>23.571170444335941</v>
      </c>
      <c r="Q130" s="11">
        <f>0.9014*P130+2.3973</f>
        <v>23.644353038524418</v>
      </c>
      <c r="R130">
        <v>25.396849235839841</v>
      </c>
      <c r="S130" s="11">
        <f>0.9014*R130+2.3973</f>
        <v>25.290019901186035</v>
      </c>
      <c r="T130">
        <v>25.348818017578711</v>
      </c>
      <c r="U130" s="11">
        <f>0.9014*T130+2.3973</f>
        <v>25.24672456104545</v>
      </c>
    </row>
    <row r="131" spans="14:21">
      <c r="N131">
        <v>2016</v>
      </c>
      <c r="O131">
        <v>10</v>
      </c>
      <c r="P131" s="14">
        <v>12.816145541992189</v>
      </c>
      <c r="Q131" s="11">
        <f>0.9014*P131+2.3973</f>
        <v>13.949773591551757</v>
      </c>
      <c r="R131">
        <v>13.409499882812499</v>
      </c>
      <c r="S131" s="11">
        <f>0.9014*R131+2.3973</f>
        <v>14.484623194367186</v>
      </c>
      <c r="T131">
        <v>13.459268701172462</v>
      </c>
      <c r="U131" s="11">
        <f>0.9014*T131+2.3973</f>
        <v>14.529484807236857</v>
      </c>
    </row>
    <row r="132" spans="14:21">
      <c r="N132">
        <v>2016</v>
      </c>
      <c r="O132">
        <v>11</v>
      </c>
      <c r="P132" s="14">
        <v>3.5398620947265629</v>
      </c>
      <c r="Q132" s="11">
        <f>0.9014*P132+2.3973</f>
        <v>5.5881316921865238</v>
      </c>
      <c r="R132">
        <v>1.8678955249023437</v>
      </c>
      <c r="S132" s="11">
        <f>0.9014*R132+2.3973</f>
        <v>4.0810210261469724</v>
      </c>
      <c r="T132">
        <v>1.9495024658200877</v>
      </c>
      <c r="U132" s="11">
        <f>0.9014*T132+2.3973</f>
        <v>4.1545815226902274</v>
      </c>
    </row>
    <row r="133" spans="14:21">
      <c r="N133">
        <v>2016</v>
      </c>
      <c r="O133">
        <v>12</v>
      </c>
      <c r="P133" s="14">
        <v>-5.7856559960937508</v>
      </c>
      <c r="Q133" s="11">
        <f>0.7817*P133+0.2163</f>
        <v>-4.3063472921464845</v>
      </c>
      <c r="R133">
        <v>-4.8315753002929682</v>
      </c>
      <c r="S133" s="11">
        <f>0.7817*R133+0.2163</f>
        <v>-3.560542412239013</v>
      </c>
      <c r="T133">
        <v>-4.6103840698243186</v>
      </c>
      <c r="U133" s="11">
        <f>0.7817*T133+0.2163</f>
        <v>-3.3876372273816697</v>
      </c>
    </row>
    <row r="134" spans="14:21">
      <c r="N134">
        <v>2017</v>
      </c>
      <c r="O134">
        <v>1</v>
      </c>
      <c r="P134" s="14">
        <v>-6.460515297851563</v>
      </c>
      <c r="Q134" s="11">
        <f>0.7817*P134+0.2163</f>
        <v>-4.8338848083305663</v>
      </c>
      <c r="R134">
        <v>-9.0171906079101554</v>
      </c>
      <c r="S134" s="11">
        <f>0.7817*R134+0.2163</f>
        <v>-6.8324378982033673</v>
      </c>
      <c r="T134">
        <v>-8.8244885009762886</v>
      </c>
      <c r="U134" s="11">
        <f>0.7817*T134+0.2163</f>
        <v>-6.6818026612131636</v>
      </c>
    </row>
    <row r="135" spans="14:21">
      <c r="N135">
        <v>2017</v>
      </c>
      <c r="O135">
        <v>2</v>
      </c>
      <c r="P135" s="14">
        <v>1.2118762304687491</v>
      </c>
      <c r="Q135" s="11">
        <f>0.7817*P135+0.2163</f>
        <v>1.1636236493574212</v>
      </c>
      <c r="R135">
        <v>-0.44898125732421867</v>
      </c>
      <c r="S135" s="11">
        <f>0.7817*R135+0.2163</f>
        <v>-0.13466864885034174</v>
      </c>
      <c r="T135">
        <v>-0.39376651611313207</v>
      </c>
      <c r="U135" s="11">
        <f>0.7817*T135+0.2163</f>
        <v>-9.1507285645635317E-2</v>
      </c>
    </row>
    <row r="136" spans="14:21">
      <c r="N136">
        <v>2017</v>
      </c>
      <c r="O136">
        <v>3</v>
      </c>
      <c r="P136" s="14">
        <v>7.6648911718749995</v>
      </c>
      <c r="Q136" s="11">
        <f>0.9534*P136-0.7929</f>
        <v>6.5148072432656239</v>
      </c>
      <c r="R136">
        <v>6.4646864916992186</v>
      </c>
      <c r="S136" s="11">
        <f>0.9534*R136-0.7929</f>
        <v>5.3705321011860345</v>
      </c>
      <c r="T136">
        <v>6.5373919921875245</v>
      </c>
      <c r="U136" s="11">
        <f>0.9534*T136-0.7929</f>
        <v>5.4398495253515859</v>
      </c>
    </row>
    <row r="137" spans="14:21">
      <c r="N137">
        <v>2017</v>
      </c>
      <c r="O137">
        <v>4</v>
      </c>
      <c r="P137" s="14">
        <v>17.496415439453127</v>
      </c>
      <c r="Q137" s="11">
        <f>0.9534*P137-0.7929</f>
        <v>15.888182479974613</v>
      </c>
      <c r="R137">
        <v>16.46536270019531</v>
      </c>
      <c r="S137" s="11">
        <f>0.9534*R137-0.7929</f>
        <v>14.90517679836621</v>
      </c>
      <c r="T137">
        <v>16.345137597656276</v>
      </c>
      <c r="U137" s="11">
        <f>0.9534*T137-0.7929</f>
        <v>14.790554185605494</v>
      </c>
    </row>
    <row r="138" spans="14:21">
      <c r="N138">
        <v>2017</v>
      </c>
      <c r="O138">
        <v>5</v>
      </c>
      <c r="P138" s="14">
        <v>29.811118955078129</v>
      </c>
      <c r="Q138" s="11">
        <f>0.9534*P138-0.7929</f>
        <v>27.62902081177149</v>
      </c>
      <c r="R138">
        <v>28.147803862304688</v>
      </c>
      <c r="S138" s="11">
        <f>0.9534*R138-0.7929</f>
        <v>26.04321620232129</v>
      </c>
      <c r="T138">
        <v>28.117675927734965</v>
      </c>
      <c r="U138" s="11">
        <f>0.9534*T138-0.7929</f>
        <v>26.014492229502515</v>
      </c>
    </row>
    <row r="139" spans="14:21">
      <c r="N139">
        <v>2017</v>
      </c>
      <c r="O139">
        <v>6</v>
      </c>
      <c r="P139" s="14">
        <v>38.44301155761719</v>
      </c>
      <c r="Q139" s="11">
        <f>0.814*P139+4.4613</f>
        <v>35.753911407900389</v>
      </c>
      <c r="R139">
        <v>38.331963469238282</v>
      </c>
      <c r="S139" s="11">
        <f>0.814*R139+4.4613</f>
        <v>35.663518263959958</v>
      </c>
      <c r="T139">
        <v>38.333083520507593</v>
      </c>
      <c r="U139" s="11">
        <f>0.814*T139+4.4613</f>
        <v>35.664429985693175</v>
      </c>
    </row>
    <row r="140" spans="14:21">
      <c r="N140">
        <v>2017</v>
      </c>
      <c r="O140">
        <v>7</v>
      </c>
      <c r="P140" s="14">
        <v>37.385296518554689</v>
      </c>
      <c r="Q140" s="11">
        <f>0.814*P140+4.4613</f>
        <v>34.892931366103518</v>
      </c>
      <c r="R140">
        <v>39.255696013183595</v>
      </c>
      <c r="S140" s="11">
        <f>0.814*R140+4.4613</f>
        <v>36.415436554731443</v>
      </c>
      <c r="T140">
        <v>39.324795190429967</v>
      </c>
      <c r="U140" s="11">
        <f>0.814*T140+4.4613</f>
        <v>36.471683285009995</v>
      </c>
    </row>
    <row r="141" spans="14:21">
      <c r="N141">
        <v>2017</v>
      </c>
      <c r="O141">
        <v>8</v>
      </c>
      <c r="P141" s="14">
        <v>35.233780893554687</v>
      </c>
      <c r="Q141" s="11">
        <f>0.814*P141+4.4613</f>
        <v>33.141597647353514</v>
      </c>
      <c r="R141">
        <v>35.807703911132812</v>
      </c>
      <c r="S141" s="11">
        <f>0.814*R141+4.4613</f>
        <v>33.608770983662104</v>
      </c>
      <c r="T141">
        <v>35.709383569336218</v>
      </c>
      <c r="U141" s="11">
        <f>0.814*T141+4.4613</f>
        <v>33.528738225439682</v>
      </c>
    </row>
    <row r="142" spans="14:21">
      <c r="N142">
        <v>2017</v>
      </c>
      <c r="O142">
        <v>9</v>
      </c>
      <c r="P142" s="14">
        <v>27.07793665527344</v>
      </c>
      <c r="Q142" s="11">
        <f>0.9014*P142+2.3973</f>
        <v>26.80535210106348</v>
      </c>
      <c r="R142">
        <v>24.068788420410154</v>
      </c>
      <c r="S142" s="11">
        <f>0.9014*R142+2.3973</f>
        <v>24.092905882157712</v>
      </c>
      <c r="T142">
        <v>24.259262109375026</v>
      </c>
      <c r="U142" s="11">
        <f>0.9014*T142+2.3973</f>
        <v>24.264598865390649</v>
      </c>
    </row>
    <row r="143" spans="14:21">
      <c r="N143">
        <v>2017</v>
      </c>
      <c r="O143">
        <v>10</v>
      </c>
      <c r="P143" s="14">
        <v>11.990731210937501</v>
      </c>
      <c r="Q143" s="11">
        <f>0.9014*P143+2.3973</f>
        <v>13.205745113539063</v>
      </c>
      <c r="R143">
        <v>15.08807382080078</v>
      </c>
      <c r="S143" s="11">
        <f>0.9014*R143+2.3973</f>
        <v>15.997689742069822</v>
      </c>
      <c r="T143">
        <v>15.145037805175681</v>
      </c>
      <c r="U143" s="11">
        <f>0.9014*T143+2.3973</f>
        <v>16.049037077585361</v>
      </c>
    </row>
    <row r="144" spans="14:21">
      <c r="N144">
        <v>2017</v>
      </c>
      <c r="O144">
        <v>11</v>
      </c>
      <c r="P144" s="14">
        <v>0.45344144042968715</v>
      </c>
      <c r="Q144" s="11">
        <f>0.9014*P144+2.3973</f>
        <v>2.8060321144033198</v>
      </c>
      <c r="R144">
        <v>3.7139645434570312</v>
      </c>
      <c r="S144" s="11">
        <f>0.9014*R144+2.3973</f>
        <v>5.7450676394721683</v>
      </c>
      <c r="T144">
        <v>3.6789663940431185</v>
      </c>
      <c r="U144" s="11">
        <f>0.9014*T144+2.3973</f>
        <v>5.7135203075904668</v>
      </c>
    </row>
    <row r="145" spans="14:21">
      <c r="N145">
        <v>2017</v>
      </c>
      <c r="O145">
        <v>12</v>
      </c>
      <c r="P145" s="14">
        <v>-7.1201403710937505</v>
      </c>
      <c r="Q145" s="11">
        <f>0.7817*P145+0.2163</f>
        <v>-5.3495137280839842</v>
      </c>
      <c r="R145">
        <v>-1.1332879101562496</v>
      </c>
      <c r="S145" s="11">
        <f>0.7817*R145+0.2163</f>
        <v>-0.66959115936914038</v>
      </c>
      <c r="T145">
        <v>-1.0266713012693818</v>
      </c>
      <c r="U145" s="11">
        <f>0.7817*T145+0.2163</f>
        <v>-0.58624895620227568</v>
      </c>
    </row>
    <row r="146" spans="14:21">
      <c r="N146">
        <v>2018</v>
      </c>
      <c r="O146">
        <v>1</v>
      </c>
      <c r="P146" s="14">
        <v>-11.952454677734377</v>
      </c>
      <c r="Q146" s="11">
        <f>0.7817*P146+0.2163</f>
        <v>-9.1269338215849611</v>
      </c>
      <c r="R146">
        <v>-5.3438662670898438</v>
      </c>
      <c r="S146" s="11">
        <f>0.7817*R146+0.2163</f>
        <v>-3.961000260984131</v>
      </c>
      <c r="T146">
        <v>-5.2576639160150389</v>
      </c>
      <c r="U146" s="11">
        <f>0.7817*T146+0.2163</f>
        <v>-3.8936158831489558</v>
      </c>
    </row>
    <row r="147" spans="14:21">
      <c r="N147">
        <v>2018</v>
      </c>
      <c r="O147">
        <v>2</v>
      </c>
      <c r="P147" s="14">
        <v>-3.1049424218750001</v>
      </c>
      <c r="Q147" s="11">
        <f>0.7817*P147+0.2163</f>
        <v>-2.2108334911796876</v>
      </c>
      <c r="R147">
        <v>-3.6132056469726561</v>
      </c>
      <c r="S147" s="11">
        <f>0.7817*R147+0.2163</f>
        <v>-2.6081428542385252</v>
      </c>
      <c r="T147">
        <v>-3.6863926757812258</v>
      </c>
      <c r="U147" s="11">
        <f>0.7817*T147+0.2163</f>
        <v>-2.6653531546581841</v>
      </c>
    </row>
    <row r="148" spans="14:21">
      <c r="N148">
        <v>2018</v>
      </c>
      <c r="O148">
        <v>3</v>
      </c>
      <c r="P148" s="14">
        <v>11.189189511718748</v>
      </c>
      <c r="Q148" s="11">
        <f>0.9534*P148-0.7929</f>
        <v>9.8748732804726558</v>
      </c>
      <c r="R148">
        <v>9.5340114062499985</v>
      </c>
      <c r="S148" s="11">
        <f>0.9534*R148-0.7929</f>
        <v>8.296826474718749</v>
      </c>
      <c r="T148">
        <v>9.5053897338868687</v>
      </c>
      <c r="U148" s="11">
        <f>0.9534*T148-0.7929</f>
        <v>8.2695385722877415</v>
      </c>
    </row>
    <row r="149" spans="14:21">
      <c r="N149">
        <v>2018</v>
      </c>
      <c r="O149">
        <v>4</v>
      </c>
      <c r="P149" s="14">
        <v>22.364517416992189</v>
      </c>
      <c r="Q149" s="11">
        <f>0.9534*P149-0.7929</f>
        <v>20.529430905360353</v>
      </c>
      <c r="R149">
        <v>20.388384013671875</v>
      </c>
      <c r="S149" s="11">
        <f>0.9534*R149-0.7929</f>
        <v>18.645385318634766</v>
      </c>
      <c r="T149">
        <v>20.269830834961212</v>
      </c>
      <c r="U149" s="11">
        <f>0.9534*T149-0.7929</f>
        <v>18.532356718052021</v>
      </c>
    </row>
    <row r="150" spans="14:21">
      <c r="N150">
        <v>2018</v>
      </c>
      <c r="O150">
        <v>5</v>
      </c>
      <c r="P150" s="14">
        <v>28.422633920898441</v>
      </c>
      <c r="Q150" s="11">
        <f>0.9534*P150-0.7929</f>
        <v>26.305239180184575</v>
      </c>
      <c r="R150">
        <v>26.863253874511717</v>
      </c>
      <c r="S150" s="11">
        <f>0.9534*R150-0.7929</f>
        <v>24.818526243959472</v>
      </c>
      <c r="T150">
        <v>27.039747399901934</v>
      </c>
      <c r="U150" s="11">
        <f>0.9534*T150-0.7929</f>
        <v>24.986795171066504</v>
      </c>
    </row>
    <row r="151" spans="14:21">
      <c r="N151">
        <v>2018</v>
      </c>
      <c r="O151">
        <v>6</v>
      </c>
      <c r="P151" s="14">
        <v>35.449953745117192</v>
      </c>
      <c r="Q151" s="11">
        <f>0.814*P151+4.4613</f>
        <v>33.317562348525392</v>
      </c>
      <c r="R151">
        <v>36.645445231933593</v>
      </c>
      <c r="S151" s="11">
        <f>0.814*R151+4.4613</f>
        <v>34.290692418793945</v>
      </c>
      <c r="T151">
        <v>36.899129296875032</v>
      </c>
      <c r="U151" s="11">
        <f>0.814*T151+4.4613</f>
        <v>34.497191247656275</v>
      </c>
    </row>
    <row r="152" spans="14:21">
      <c r="N152">
        <v>2018</v>
      </c>
      <c r="O152">
        <v>7</v>
      </c>
      <c r="P152" s="14">
        <v>41.897734580078129</v>
      </c>
      <c r="Q152" s="11">
        <f>0.814*P152+4.4613</f>
        <v>38.566055948183596</v>
      </c>
      <c r="R152">
        <v>38.20212902099609</v>
      </c>
      <c r="S152" s="11">
        <f>0.814*R152+4.4613</f>
        <v>35.557833023090815</v>
      </c>
      <c r="T152">
        <v>38.034155969238185</v>
      </c>
      <c r="U152" s="11">
        <f>0.814*T152+4.4613</f>
        <v>35.421102958959878</v>
      </c>
    </row>
    <row r="153" spans="14:21">
      <c r="N153">
        <v>2018</v>
      </c>
      <c r="O153">
        <v>8</v>
      </c>
      <c r="P153" s="14">
        <v>34.704753159179688</v>
      </c>
      <c r="Q153" s="11">
        <f>0.814*P153+4.4613</f>
        <v>32.710969071572265</v>
      </c>
      <c r="R153">
        <v>36.221040153808595</v>
      </c>
      <c r="S153" s="11">
        <f>0.814*R153+4.4613</f>
        <v>33.945226685200197</v>
      </c>
      <c r="T153">
        <v>36.033844445800689</v>
      </c>
      <c r="U153" s="11">
        <f>0.814*T153+4.4613</f>
        <v>33.792849378881762</v>
      </c>
    </row>
    <row r="154" spans="14:21">
      <c r="N154">
        <v>2018</v>
      </c>
      <c r="O154">
        <v>9</v>
      </c>
      <c r="P154" s="14">
        <v>26.064264707031253</v>
      </c>
      <c r="Q154" s="11">
        <f>0.9014*P154+2.3973</f>
        <v>25.891628206917972</v>
      </c>
      <c r="R154">
        <v>22.405870402832029</v>
      </c>
      <c r="S154" s="11">
        <f>0.9014*R154+2.3973</f>
        <v>22.59395158111279</v>
      </c>
      <c r="T154">
        <v>22.223733361816869</v>
      </c>
      <c r="U154" s="11">
        <f>0.9014*T154+2.3973</f>
        <v>22.429773252341725</v>
      </c>
    </row>
    <row r="155" spans="14:21">
      <c r="N155">
        <v>2018</v>
      </c>
      <c r="O155">
        <v>10</v>
      </c>
      <c r="P155" s="14">
        <v>12.322139511718749</v>
      </c>
      <c r="Q155" s="11">
        <f>0.9014*P155+2.3973</f>
        <v>13.504476555863279</v>
      </c>
      <c r="R155">
        <v>15.625759953613281</v>
      </c>
      <c r="S155" s="11">
        <f>0.9014*R155+2.3973</f>
        <v>16.482360022187013</v>
      </c>
      <c r="T155">
        <v>15.500393334961213</v>
      </c>
      <c r="U155" s="11">
        <f>0.9014*T155+2.3973</f>
        <v>16.369354552134038</v>
      </c>
    </row>
    <row r="156" spans="14:21">
      <c r="N156">
        <v>2018</v>
      </c>
      <c r="O156">
        <v>11</v>
      </c>
      <c r="P156" s="14">
        <v>2.5918079687499995</v>
      </c>
      <c r="Q156" s="11">
        <f>0.9014*P156+2.3973</f>
        <v>4.7335557030312501</v>
      </c>
      <c r="R156">
        <v>0.18373730957031276</v>
      </c>
      <c r="S156" s="11">
        <f>0.9014*R156+2.3973</f>
        <v>2.5629208108466801</v>
      </c>
      <c r="T156">
        <v>0.24034456787068148</v>
      </c>
      <c r="U156" s="11">
        <f>0.9014*T156+2.3973</f>
        <v>2.6139465934786323</v>
      </c>
    </row>
    <row r="157" spans="14:21">
      <c r="N157">
        <v>2018</v>
      </c>
      <c r="O157">
        <v>12</v>
      </c>
      <c r="P157" s="14">
        <v>-5.8989339746093759</v>
      </c>
      <c r="Q157" s="11">
        <f>0.7817*P157+0.2163</f>
        <v>-4.3948966879521487</v>
      </c>
      <c r="R157">
        <v>-5.1267442456054688</v>
      </c>
      <c r="S157" s="11">
        <f>0.7817*R157+0.2163</f>
        <v>-3.791275976789795</v>
      </c>
      <c r="T157">
        <v>-5.0679399169924135</v>
      </c>
      <c r="U157" s="11">
        <f>0.7817*T157+0.2163</f>
        <v>-3.7453086331129697</v>
      </c>
    </row>
    <row r="158" spans="14:21">
      <c r="N158">
        <v>2019</v>
      </c>
      <c r="O158">
        <v>1</v>
      </c>
      <c r="P158" s="14">
        <v>-6.0823830224609381</v>
      </c>
      <c r="Q158" s="11">
        <f>0.7817*P158+0.2163</f>
        <v>-4.5382988086577143</v>
      </c>
      <c r="R158">
        <v>-2.998403303222656</v>
      </c>
      <c r="S158" s="11">
        <f>0.7817*R158+0.2163</f>
        <v>-2.1275518621291503</v>
      </c>
      <c r="T158">
        <v>-2.8421510375980685</v>
      </c>
      <c r="U158" s="11">
        <f>0.7817*T158+0.2163</f>
        <v>-2.00540946609041</v>
      </c>
    </row>
    <row r="159" spans="14:21">
      <c r="N159">
        <v>2019</v>
      </c>
      <c r="O159">
        <v>2</v>
      </c>
      <c r="P159" s="14">
        <v>-2.682809609375</v>
      </c>
      <c r="Q159" s="11">
        <f>0.7817*P159+0.2163</f>
        <v>-1.8808522716484375</v>
      </c>
      <c r="R159">
        <v>1.7141949389648437</v>
      </c>
      <c r="S159" s="11">
        <f>0.7817*R159+0.2163</f>
        <v>1.5562861837888182</v>
      </c>
      <c r="T159">
        <v>1.6356972290043679</v>
      </c>
      <c r="U159" s="11">
        <f>0.7817*T159+0.2163</f>
        <v>1.4949245239127142</v>
      </c>
    </row>
    <row r="160" spans="14:21">
      <c r="N160">
        <v>2019</v>
      </c>
      <c r="O160">
        <v>3</v>
      </c>
      <c r="P160" s="14">
        <v>10.1180275</v>
      </c>
      <c r="Q160" s="11">
        <f>0.9534*P160-0.7929</f>
        <v>8.8536274185000003</v>
      </c>
      <c r="R160">
        <v>11.01633788330078</v>
      </c>
      <c r="S160" s="11">
        <f>0.9534*R160-0.7929</f>
        <v>9.7100765379389653</v>
      </c>
      <c r="T160">
        <v>11.385875573730619</v>
      </c>
      <c r="U160" s="11">
        <f>0.9534*T160-0.7929</f>
        <v>10.062393771994772</v>
      </c>
    </row>
    <row r="161" spans="14:21">
      <c r="N161">
        <v>2019</v>
      </c>
      <c r="O161">
        <v>4</v>
      </c>
      <c r="P161" s="14">
        <v>23.286954208984376</v>
      </c>
      <c r="Q161" s="11">
        <f>0.9534*P161-0.7929</f>
        <v>21.408882142845705</v>
      </c>
      <c r="R161">
        <v>19.886031730957029</v>
      </c>
      <c r="S161" s="11">
        <f>0.9534*R161-0.7929</f>
        <v>18.166442652294432</v>
      </c>
      <c r="T161">
        <v>19.903115991211212</v>
      </c>
      <c r="U161" s="11">
        <f>0.9534*T161-0.7929</f>
        <v>18.18273078602077</v>
      </c>
    </row>
    <row r="162" spans="14:21">
      <c r="N162">
        <v>2019</v>
      </c>
      <c r="O162">
        <v>5</v>
      </c>
      <c r="P162" s="14">
        <v>26.679889243164066</v>
      </c>
      <c r="Q162" s="11">
        <f>0.9534*P162-0.7929</f>
        <v>24.643706404432621</v>
      </c>
      <c r="R162">
        <v>25.087919035644532</v>
      </c>
      <c r="S162" s="11">
        <f>0.9534*R162-0.7929</f>
        <v>23.125922008583498</v>
      </c>
      <c r="T162">
        <v>25.279455834961212</v>
      </c>
      <c r="U162" s="11">
        <f>0.9534*T162-0.7929</f>
        <v>23.308533193052021</v>
      </c>
    </row>
    <row r="163" spans="14:21">
      <c r="N163">
        <v>2019</v>
      </c>
      <c r="O163">
        <v>6</v>
      </c>
      <c r="P163" s="14">
        <v>34.711817075195313</v>
      </c>
      <c r="Q163" s="11">
        <f>0.814*P163+4.4613</f>
        <v>32.71671909920898</v>
      </c>
      <c r="R163">
        <v>34.409407512207032</v>
      </c>
      <c r="S163" s="11">
        <f>0.814*R163+4.4613</f>
        <v>32.470557714936525</v>
      </c>
      <c r="T163">
        <v>34.762371972656283</v>
      </c>
      <c r="U163" s="11">
        <f>0.814*T163+4.4613</f>
        <v>32.757870785742213</v>
      </c>
    </row>
    <row r="164" spans="14:21">
      <c r="N164">
        <v>2019</v>
      </c>
      <c r="O164">
        <v>7</v>
      </c>
      <c r="P164" s="14">
        <v>38.875442368164066</v>
      </c>
      <c r="Q164" s="11">
        <f>0.814*P164+4.4613</f>
        <v>36.105910087685544</v>
      </c>
      <c r="R164">
        <v>39.186291423339846</v>
      </c>
      <c r="S164" s="11">
        <f>0.814*R164+4.4613</f>
        <v>36.35894121859863</v>
      </c>
      <c r="T164">
        <v>39.410107324218778</v>
      </c>
      <c r="U164" s="11">
        <f>0.814*T164+4.4613</f>
        <v>36.541127361914086</v>
      </c>
    </row>
    <row r="165" spans="14:21">
      <c r="N165">
        <v>2019</v>
      </c>
      <c r="O165">
        <v>8</v>
      </c>
      <c r="P165" s="14">
        <v>35.117183725585939</v>
      </c>
      <c r="Q165" s="11">
        <f>0.814*P165+4.4613</f>
        <v>33.046687552626949</v>
      </c>
      <c r="R165">
        <v>35.604010747070312</v>
      </c>
      <c r="S165" s="11">
        <f>0.814*R165+4.4613</f>
        <v>33.44296474811523</v>
      </c>
      <c r="T165">
        <v>36.069832360839435</v>
      </c>
      <c r="U165" s="11">
        <f>0.814*T165+4.4613</f>
        <v>33.8221435417233</v>
      </c>
    </row>
    <row r="166" spans="14:21">
      <c r="N166">
        <v>2019</v>
      </c>
      <c r="O166">
        <v>9</v>
      </c>
      <c r="P166" s="14">
        <v>24.253859628906252</v>
      </c>
      <c r="Q166" s="11">
        <f>0.9014*P166+2.3973</f>
        <v>24.259729069496096</v>
      </c>
      <c r="R166">
        <v>25.55141405517578</v>
      </c>
      <c r="S166" s="11">
        <f>0.9014*R166+2.3973</f>
        <v>25.42934462933545</v>
      </c>
      <c r="T166">
        <v>25.626434289550684</v>
      </c>
      <c r="U166" s="11">
        <f>0.9014*T166+2.3973</f>
        <v>25.496967868600986</v>
      </c>
    </row>
    <row r="167" spans="14:21">
      <c r="N167">
        <v>2019</v>
      </c>
      <c r="O167">
        <v>10</v>
      </c>
      <c r="P167" s="14">
        <v>14.988427377929685</v>
      </c>
      <c r="Q167" s="11">
        <f>0.9014*P167+2.3973</f>
        <v>15.907868438465817</v>
      </c>
      <c r="R167">
        <v>12.716218498535156</v>
      </c>
      <c r="S167" s="11">
        <f>0.9014*R167+2.3973</f>
        <v>13.859699354579588</v>
      </c>
      <c r="T167">
        <v>12.950746728516211</v>
      </c>
      <c r="U167" s="11">
        <f>0.9014*T167+2.3973</f>
        <v>14.071103101084512</v>
      </c>
    </row>
    <row r="168" spans="14:21">
      <c r="N168">
        <v>2019</v>
      </c>
      <c r="O168">
        <v>11</v>
      </c>
      <c r="P168" s="14">
        <v>2.6151699560546868</v>
      </c>
      <c r="Q168" s="11">
        <f>0.9014*P168+2.3973</f>
        <v>4.7546141983876948</v>
      </c>
      <c r="R168">
        <v>4.8805134326171871</v>
      </c>
      <c r="S168" s="11">
        <f>0.9014*R168+2.3973</f>
        <v>6.7965948081611316</v>
      </c>
      <c r="T168">
        <v>4.8140600830075879</v>
      </c>
      <c r="U168" s="11">
        <f>0.9014*T168+2.3973</f>
        <v>6.7366937588230389</v>
      </c>
    </row>
    <row r="169" spans="14:21">
      <c r="N169">
        <v>2019</v>
      </c>
      <c r="O169">
        <v>12</v>
      </c>
      <c r="P169" s="14">
        <v>-6.6966032861328131</v>
      </c>
      <c r="Q169" s="11">
        <f>0.7817*P169+0.2163</f>
        <v>-5.0184347887700191</v>
      </c>
      <c r="R169">
        <v>-0.14666576660156228</v>
      </c>
      <c r="S169" s="11">
        <f>0.7817*R169+0.2163</f>
        <v>0.10165137024755877</v>
      </c>
      <c r="T169">
        <v>-0.15290885009806843</v>
      </c>
      <c r="U169" s="11">
        <f>0.7817*T169+0.2163</f>
        <v>9.6771151878339914E-2</v>
      </c>
    </row>
    <row r="170" spans="14:21">
      <c r="N170">
        <v>2020</v>
      </c>
      <c r="O170">
        <v>1</v>
      </c>
      <c r="P170" s="14">
        <v>-10.698950014648439</v>
      </c>
      <c r="Q170" s="11">
        <f>0.7817*P170+0.2163</f>
        <v>-8.1470692264506841</v>
      </c>
      <c r="R170">
        <v>-3.5846859448242188</v>
      </c>
      <c r="S170" s="11">
        <f>0.7817*R170+0.2163</f>
        <v>-2.5858490030690917</v>
      </c>
      <c r="T170">
        <v>-3.5275298217768829</v>
      </c>
      <c r="U170" s="11">
        <f>0.7817*T170+0.2163</f>
        <v>-2.5411700616829891</v>
      </c>
    </row>
    <row r="171" spans="14:21">
      <c r="N171">
        <v>2020</v>
      </c>
      <c r="O171">
        <v>2</v>
      </c>
      <c r="P171" s="14">
        <v>-1.5551788232421875</v>
      </c>
      <c r="Q171" s="11">
        <f>0.7817*P171+0.2163</f>
        <v>-0.99938328612841798</v>
      </c>
      <c r="R171">
        <v>0.95460026123046893</v>
      </c>
      <c r="S171" s="11">
        <f>0.7817*R171+0.2163</f>
        <v>0.96251102420385748</v>
      </c>
      <c r="T171">
        <v>0.93812142333943149</v>
      </c>
      <c r="U171" s="11">
        <f>0.7817*T171+0.2163</f>
        <v>0.94962951662443351</v>
      </c>
    </row>
    <row r="172" spans="14:21">
      <c r="N172">
        <v>2020</v>
      </c>
      <c r="O172">
        <v>3</v>
      </c>
      <c r="P172" s="14">
        <v>4.7514939062500003</v>
      </c>
      <c r="Q172" s="11">
        <f>0.9534*P172-0.7929</f>
        <v>3.7371742902187504</v>
      </c>
      <c r="R172">
        <v>11.439612810058593</v>
      </c>
      <c r="S172" s="11">
        <f>0.9534*R172-0.7929</f>
        <v>10.113626853109864</v>
      </c>
      <c r="T172">
        <v>11.440762170410618</v>
      </c>
      <c r="U172" s="11">
        <f>0.9534*T172-0.7929</f>
        <v>10.114722653269485</v>
      </c>
    </row>
    <row r="173" spans="14:21">
      <c r="N173">
        <v>2020</v>
      </c>
      <c r="O173">
        <v>4</v>
      </c>
      <c r="P173" s="14">
        <v>20.585474423828128</v>
      </c>
      <c r="Q173" s="11">
        <f>0.9534*P173-0.7929</f>
        <v>18.833291315677737</v>
      </c>
      <c r="R173">
        <v>17.93871444580078</v>
      </c>
      <c r="S173" s="11">
        <f>0.9534*R173-0.7929</f>
        <v>16.309870352626465</v>
      </c>
      <c r="T173">
        <v>18.095343164062527</v>
      </c>
      <c r="U173" s="11">
        <f>0.9534*T173-0.7929</f>
        <v>16.459200172617216</v>
      </c>
    </row>
    <row r="174" spans="14:21">
      <c r="N174">
        <v>2020</v>
      </c>
      <c r="O174">
        <v>5</v>
      </c>
      <c r="P174" s="14">
        <v>27.251215366210943</v>
      </c>
      <c r="Q174" s="11">
        <f>0.9534*P174-0.7929</f>
        <v>25.188408730145515</v>
      </c>
      <c r="R174">
        <v>28.236288066406249</v>
      </c>
      <c r="S174" s="11">
        <f>0.9534*R174-0.7929</f>
        <v>26.127577042511721</v>
      </c>
      <c r="T174">
        <v>28.313632470703713</v>
      </c>
      <c r="U174" s="11">
        <f>0.9534*T174-0.7929</f>
        <v>26.201317197568923</v>
      </c>
    </row>
    <row r="175" spans="14:21">
      <c r="N175">
        <v>2020</v>
      </c>
      <c r="O175">
        <v>6</v>
      </c>
      <c r="P175" s="14">
        <v>37.34023213867188</v>
      </c>
      <c r="Q175" s="11">
        <f>0.814*P175+4.4613</f>
        <v>34.856248960878908</v>
      </c>
      <c r="R175">
        <v>37.028932182617183</v>
      </c>
      <c r="S175" s="11">
        <f>0.814*R175+4.4613</f>
        <v>34.602850796650387</v>
      </c>
      <c r="T175">
        <v>36.852653283691872</v>
      </c>
      <c r="U175" s="11">
        <f>0.814*T175+4.4613</f>
        <v>34.459359772925183</v>
      </c>
    </row>
    <row r="176" spans="14:21">
      <c r="N176">
        <v>2020</v>
      </c>
      <c r="O176">
        <v>7</v>
      </c>
      <c r="P176" s="14">
        <v>38.538629746093754</v>
      </c>
      <c r="Q176" s="11">
        <f>0.814*P176+4.4613</f>
        <v>35.831744613320311</v>
      </c>
      <c r="R176">
        <v>39.033554790039062</v>
      </c>
      <c r="S176" s="11">
        <f>0.814*R176+4.4613</f>
        <v>36.234613599091794</v>
      </c>
      <c r="T176">
        <v>38.951512719726345</v>
      </c>
      <c r="U176" s="11">
        <f>0.814*T176+4.4613</f>
        <v>36.167831353857245</v>
      </c>
    </row>
    <row r="177" spans="14:21">
      <c r="N177">
        <v>2020</v>
      </c>
      <c r="O177">
        <v>8</v>
      </c>
      <c r="P177" s="14">
        <v>33.058860727539063</v>
      </c>
      <c r="Q177" s="11">
        <f>0.814*P177+4.4613</f>
        <v>31.371212632216796</v>
      </c>
      <c r="R177">
        <v>37.092220659179688</v>
      </c>
      <c r="S177" s="11">
        <f>0.814*R177+4.4613</f>
        <v>34.654367616572266</v>
      </c>
      <c r="T177">
        <v>36.90596499023497</v>
      </c>
      <c r="U177" s="11">
        <f>0.814*T177+4.4613</f>
        <v>34.502755502051265</v>
      </c>
    </row>
    <row r="178" spans="14:21">
      <c r="N178">
        <v>2020</v>
      </c>
      <c r="O178">
        <v>9</v>
      </c>
      <c r="P178" s="14">
        <v>25.210892587890626</v>
      </c>
      <c r="Q178" s="11">
        <f>0.9014*P178+2.3973</f>
        <v>25.12239857872461</v>
      </c>
      <c r="R178">
        <v>25.394455974121094</v>
      </c>
      <c r="S178" s="11">
        <f>0.9014*R178+2.3973</f>
        <v>25.287862615072754</v>
      </c>
      <c r="T178">
        <v>25.257675439453713</v>
      </c>
      <c r="U178" s="11">
        <f>0.9014*T178+2.3973</f>
        <v>25.164568641123576</v>
      </c>
    </row>
    <row r="179" spans="14:21">
      <c r="N179">
        <v>2020</v>
      </c>
      <c r="O179">
        <v>10</v>
      </c>
      <c r="P179" s="14">
        <v>15.365453256835938</v>
      </c>
      <c r="Q179" s="11">
        <f>0.9014*P179+2.3973</f>
        <v>16.247719565711915</v>
      </c>
      <c r="R179">
        <v>15.281097026367187</v>
      </c>
      <c r="S179" s="11">
        <f>0.9014*R179+2.3973</f>
        <v>16.171680859567381</v>
      </c>
      <c r="T179">
        <v>15.169230798339433</v>
      </c>
      <c r="U179" s="11">
        <f>0.9014*T179+2.3973</f>
        <v>16.070844641623165</v>
      </c>
    </row>
    <row r="180" spans="14:21">
      <c r="N180">
        <v>2020</v>
      </c>
      <c r="O180">
        <v>11</v>
      </c>
      <c r="P180" s="14">
        <v>7.1901194189453124</v>
      </c>
      <c r="Q180" s="11">
        <f>0.9014*P180+2.3973</f>
        <v>8.8784736442373049</v>
      </c>
      <c r="R180">
        <v>4.9729864062499995</v>
      </c>
      <c r="S180" s="11">
        <f>0.9014*R180+2.3973</f>
        <v>6.879949946593749</v>
      </c>
      <c r="T180">
        <v>4.9394481445312746</v>
      </c>
      <c r="U180" s="11">
        <f>0.9014*T180+2.3973</f>
        <v>6.8497185574804913</v>
      </c>
    </row>
    <row r="181" spans="14:21">
      <c r="N181">
        <v>2020</v>
      </c>
      <c r="O181">
        <v>12</v>
      </c>
      <c r="P181" s="14">
        <v>-3.9113777978515629</v>
      </c>
      <c r="Q181" s="11">
        <f>0.7817*P181+0.2163</f>
        <v>-2.8412240245805664</v>
      </c>
      <c r="R181">
        <v>-3.9183797558593754</v>
      </c>
      <c r="S181" s="11">
        <f>0.7817*R181+0.2163</f>
        <v>-2.8466974551552737</v>
      </c>
      <c r="T181">
        <v>-3.8115461791993197</v>
      </c>
      <c r="U181" s="11">
        <f>0.7817*T181+0.2163</f>
        <v>-2.7631856482801083</v>
      </c>
    </row>
    <row r="182" spans="14:21">
      <c r="N182">
        <v>2021</v>
      </c>
      <c r="O182">
        <v>1</v>
      </c>
      <c r="P182" s="14">
        <v>-6.6397089746093751</v>
      </c>
      <c r="Q182" s="11">
        <f>0.7817*P182+0.2163</f>
        <v>-4.9739605054521476</v>
      </c>
      <c r="R182">
        <v>-8.0741125317382814</v>
      </c>
      <c r="S182" s="11">
        <f>0.7817*R182+0.2163</f>
        <v>-6.0952337660598142</v>
      </c>
      <c r="T182">
        <v>-7.6386967529299135</v>
      </c>
      <c r="U182" s="11">
        <f>0.7817*T182+0.2163</f>
        <v>-5.7548692517653128</v>
      </c>
    </row>
    <row r="183" spans="14:21">
      <c r="N183">
        <v>2021</v>
      </c>
      <c r="O183">
        <v>2</v>
      </c>
      <c r="P183" s="14">
        <v>2.4434657324218749</v>
      </c>
      <c r="Q183" s="11">
        <f>0.7817*P183+0.2163</f>
        <v>2.1263571630341795</v>
      </c>
      <c r="R183">
        <v>-0.56109892089843738</v>
      </c>
      <c r="S183" s="11">
        <f>0.7817*R183+0.2163</f>
        <v>-0.22231102646630846</v>
      </c>
      <c r="T183">
        <v>-0.42606851806681867</v>
      </c>
      <c r="U183" s="11">
        <f>0.7817*T183+0.2163</f>
        <v>-0.11675776057283216</v>
      </c>
    </row>
    <row r="184" spans="14:21">
      <c r="N184">
        <v>2021</v>
      </c>
      <c r="O184">
        <v>3</v>
      </c>
      <c r="P184" s="14">
        <v>10.479265952148438</v>
      </c>
      <c r="Q184" s="11">
        <f>0.9534*P184-0.7929</f>
        <v>9.1980321587783216</v>
      </c>
      <c r="R184">
        <v>10.226927153320311</v>
      </c>
      <c r="S184" s="11">
        <f>0.9534*R184-0.7929</f>
        <v>8.9574523479755861</v>
      </c>
      <c r="T184">
        <v>10.368060937500026</v>
      </c>
      <c r="U184" s="11">
        <f>0.9534*T184-0.7929</f>
        <v>9.0920092978125258</v>
      </c>
    </row>
    <row r="185" spans="14:21">
      <c r="N185">
        <v>2021</v>
      </c>
      <c r="O185">
        <v>4</v>
      </c>
      <c r="P185" s="14">
        <v>25.628131723632816</v>
      </c>
      <c r="Q185" s="11">
        <f>0.9534*P185-0.7929</f>
        <v>23.640960785311528</v>
      </c>
      <c r="R185">
        <v>19.901687651367183</v>
      </c>
      <c r="S185" s="11">
        <f>0.9534*R185-0.7929</f>
        <v>18.181369006813473</v>
      </c>
      <c r="T185">
        <v>19.901306542968776</v>
      </c>
      <c r="U185" s="11">
        <f>0.9534*T185-0.7929</f>
        <v>18.181005658066432</v>
      </c>
    </row>
    <row r="186" spans="14:21">
      <c r="N186">
        <v>2021</v>
      </c>
      <c r="O186">
        <v>5</v>
      </c>
      <c r="P186" s="14">
        <v>26.967892758789063</v>
      </c>
      <c r="Q186" s="11">
        <f>0.9534*P186-0.7929</f>
        <v>24.918288956229492</v>
      </c>
      <c r="R186">
        <v>28.669701115722656</v>
      </c>
      <c r="S186" s="11">
        <f>0.9534*R186-0.7929</f>
        <v>26.54079304372998</v>
      </c>
      <c r="T186">
        <v>28.803557336425683</v>
      </c>
      <c r="U186" s="11">
        <f>0.9534*T186-0.7929</f>
        <v>26.668411564548247</v>
      </c>
    </row>
    <row r="187" spans="14:21">
      <c r="N187">
        <v>2021</v>
      </c>
      <c r="O187">
        <v>6</v>
      </c>
      <c r="P187" s="14">
        <v>37.311380722656253</v>
      </c>
      <c r="Q187" s="11">
        <f>0.814*P187+4.4613</f>
        <v>34.832763908242185</v>
      </c>
      <c r="R187">
        <v>34.606485966796875</v>
      </c>
      <c r="S187" s="11">
        <f>0.814*R187+4.4613</f>
        <v>32.630979576972656</v>
      </c>
      <c r="T187">
        <v>34.579718225098127</v>
      </c>
      <c r="U187" s="11">
        <f>0.814*T187+4.4613</f>
        <v>32.609190635229872</v>
      </c>
    </row>
    <row r="188" spans="14:21">
      <c r="N188">
        <v>2021</v>
      </c>
      <c r="O188">
        <v>7</v>
      </c>
      <c r="P188" s="14">
        <v>37.997091220703126</v>
      </c>
      <c r="Q188" s="11">
        <f>0.814*P188+4.4613</f>
        <v>35.390932253652345</v>
      </c>
      <c r="R188">
        <v>38.88949373046875</v>
      </c>
      <c r="S188" s="11">
        <f>0.814*R188+4.4613</f>
        <v>36.117347896601558</v>
      </c>
      <c r="T188">
        <v>38.900345544433186</v>
      </c>
      <c r="U188" s="11">
        <f>0.814*T188+4.4613</f>
        <v>36.126181273168612</v>
      </c>
    </row>
    <row r="189" spans="14:21">
      <c r="N189">
        <v>2021</v>
      </c>
      <c r="O189">
        <v>8</v>
      </c>
      <c r="P189" s="14">
        <v>33.766528940429687</v>
      </c>
      <c r="Q189" s="11">
        <f>0.814*P189+4.4613</f>
        <v>31.947254557509766</v>
      </c>
      <c r="R189">
        <v>35.288997673339843</v>
      </c>
      <c r="S189" s="11">
        <f>0.814*R189+4.4613</f>
        <v>33.18654410609863</v>
      </c>
      <c r="T189">
        <v>35.135051293945097</v>
      </c>
      <c r="U189" s="11">
        <f>0.814*T189+4.4613</f>
        <v>33.061231753271308</v>
      </c>
    </row>
    <row r="190" spans="14:21">
      <c r="N190">
        <v>2021</v>
      </c>
      <c r="O190">
        <v>9</v>
      </c>
      <c r="P190" s="14">
        <v>24.863867075195316</v>
      </c>
      <c r="Q190" s="11">
        <f>0.9014*P190+2.3973</f>
        <v>24.809589781581057</v>
      </c>
      <c r="R190">
        <v>25.56135273925781</v>
      </c>
      <c r="S190" s="11">
        <f>0.9014*R190+2.3973</f>
        <v>25.438303359166991</v>
      </c>
      <c r="T190">
        <v>25.292390039062525</v>
      </c>
      <c r="U190" s="11">
        <f>0.9014*T190+2.3973</f>
        <v>25.195860381210959</v>
      </c>
    </row>
    <row r="191" spans="14:21">
      <c r="N191">
        <v>2021</v>
      </c>
      <c r="O191">
        <v>10</v>
      </c>
      <c r="P191" s="14">
        <v>13.690837070312501</v>
      </c>
      <c r="Q191" s="11">
        <f>0.9014*P191+2.3973</f>
        <v>14.738220535179687</v>
      </c>
      <c r="R191">
        <v>14.991080241699219</v>
      </c>
      <c r="S191" s="11">
        <f>0.9014*R191+2.3973</f>
        <v>15.910259729867676</v>
      </c>
      <c r="T191">
        <v>14.999276696776931</v>
      </c>
      <c r="U191" s="11">
        <f>0.9014*T191+2.3973</f>
        <v>15.917648014474725</v>
      </c>
    </row>
    <row r="192" spans="14:21">
      <c r="N192">
        <v>2021</v>
      </c>
      <c r="O192">
        <v>11</v>
      </c>
      <c r="P192" s="14">
        <v>4.4149366064453117</v>
      </c>
      <c r="Q192" s="11">
        <f>0.9014*P192+2.3973</f>
        <v>6.3769238570498032</v>
      </c>
      <c r="R192">
        <v>2.7779997729492187</v>
      </c>
      <c r="S192" s="11">
        <f>0.9014*R192+2.3973</f>
        <v>4.9013889953364256</v>
      </c>
      <c r="T192">
        <v>2.9146755615237119</v>
      </c>
      <c r="U192" s="11">
        <f>0.9014*T192+2.3973</f>
        <v>5.0245885511574739</v>
      </c>
    </row>
    <row r="193" spans="14:21">
      <c r="N193">
        <v>2021</v>
      </c>
      <c r="O193">
        <v>12</v>
      </c>
      <c r="P193" s="14">
        <v>-3.7390352685546877</v>
      </c>
      <c r="Q193" s="11">
        <f>0.7817*P193+0.2163</f>
        <v>-2.7065038694291994</v>
      </c>
      <c r="R193">
        <v>-4.2525389233398432</v>
      </c>
      <c r="S193" s="11">
        <f>0.7817*R193+0.2163</f>
        <v>-3.1079096763747551</v>
      </c>
      <c r="T193">
        <v>-4.2682308105462887</v>
      </c>
      <c r="U193" s="11">
        <f>0.7817*T193+0.2163</f>
        <v>-3.1201760246040338</v>
      </c>
    </row>
    <row r="194" spans="14:21">
      <c r="N194">
        <v>2022</v>
      </c>
      <c r="O194">
        <v>1</v>
      </c>
      <c r="P194" s="14">
        <v>-5.262500673828125</v>
      </c>
      <c r="Q194" s="11">
        <f>0.7817*P194+0.2163</f>
        <v>-3.8973967767314455</v>
      </c>
      <c r="R194">
        <v>-5.0019289990234377</v>
      </c>
      <c r="S194" s="11">
        <f>0.7817*R194+0.2163</f>
        <v>-3.693707898536621</v>
      </c>
      <c r="T194">
        <v>-4.9731449340818816</v>
      </c>
      <c r="U194" s="11">
        <f>0.7817*T194+0.2163</f>
        <v>-3.6712073949718067</v>
      </c>
    </row>
    <row r="195" spans="14:21">
      <c r="N195">
        <v>2022</v>
      </c>
      <c r="O195">
        <v>2</v>
      </c>
      <c r="P195" s="14">
        <v>-2.6824691796875002</v>
      </c>
      <c r="Q195" s="11">
        <f>0.7817*P195+0.2163</f>
        <v>-1.8805861577617189</v>
      </c>
      <c r="R195">
        <v>-2.9928190258789065</v>
      </c>
      <c r="S195" s="11">
        <f>0.7817*R195+0.2163</f>
        <v>-2.1231866325295412</v>
      </c>
      <c r="T195">
        <v>-3.2095025390624756</v>
      </c>
      <c r="U195" s="11">
        <f>0.7817*T195+0.2163</f>
        <v>-2.292568134785137</v>
      </c>
    </row>
    <row r="196" spans="14:21">
      <c r="N196">
        <v>2022</v>
      </c>
      <c r="O196">
        <v>3</v>
      </c>
      <c r="P196" s="14">
        <v>11.079486044921875</v>
      </c>
      <c r="Q196" s="11">
        <f>0.9534*P196-0.7929</f>
        <v>9.7702819952285171</v>
      </c>
      <c r="R196">
        <v>11.084180205078125</v>
      </c>
      <c r="S196" s="11">
        <f>0.9534*R196-0.7929</f>
        <v>9.774757407521486</v>
      </c>
      <c r="T196">
        <v>11.092309350586213</v>
      </c>
      <c r="U196" s="11">
        <f>0.9534*T196-0.7929</f>
        <v>9.7825077348488954</v>
      </c>
    </row>
    <row r="197" spans="14:21">
      <c r="N197">
        <v>2022</v>
      </c>
      <c r="O197">
        <v>4</v>
      </c>
      <c r="P197" s="14">
        <v>25.389022421875001</v>
      </c>
      <c r="Q197" s="11">
        <f>0.9534*P197-0.7929</f>
        <v>23.412993977015628</v>
      </c>
      <c r="R197">
        <v>22.825488957519532</v>
      </c>
      <c r="S197" s="11">
        <f>0.9534*R197-0.7929</f>
        <v>20.968921172099122</v>
      </c>
      <c r="T197">
        <v>23.065562402343776</v>
      </c>
      <c r="U197" s="11">
        <f>0.9534*T197-0.7929</f>
        <v>21.197807194394557</v>
      </c>
    </row>
    <row r="198" spans="14:21">
      <c r="N198">
        <v>2022</v>
      </c>
      <c r="O198">
        <v>5</v>
      </c>
      <c r="P198" s="14">
        <v>29.070769492187502</v>
      </c>
      <c r="Q198" s="11">
        <f>0.9534*P198-0.7929</f>
        <v>26.923171633851567</v>
      </c>
      <c r="R198">
        <v>28.147172307128905</v>
      </c>
      <c r="S198" s="11">
        <f>0.9534*R198-0.7929</f>
        <v>26.042614077616697</v>
      </c>
      <c r="T198">
        <v>28.556232568359963</v>
      </c>
      <c r="U198" s="11">
        <f>0.9534*T198-0.7929</f>
        <v>26.432612130674389</v>
      </c>
    </row>
    <row r="199" spans="14:21">
      <c r="N199">
        <v>2022</v>
      </c>
      <c r="O199">
        <v>6</v>
      </c>
      <c r="P199" s="14">
        <v>36.711798935546881</v>
      </c>
      <c r="Q199" s="11">
        <f>0.814*P199+4.4613</f>
        <v>34.344704333535155</v>
      </c>
      <c r="R199">
        <v>35.456093876953126</v>
      </c>
      <c r="S199" s="11">
        <f>0.814*R199+4.4613</f>
        <v>33.322560415839845</v>
      </c>
      <c r="T199">
        <v>35.492015222168121</v>
      </c>
      <c r="U199" s="11">
        <f>0.814*T199+4.4613</f>
        <v>33.351800390844851</v>
      </c>
    </row>
    <row r="200" spans="14:21">
      <c r="N200">
        <v>2022</v>
      </c>
      <c r="O200">
        <v>7</v>
      </c>
      <c r="P200" s="14">
        <v>37.342019394531256</v>
      </c>
      <c r="Q200" s="11">
        <f>0.814*P200+4.4613</f>
        <v>34.857703787148438</v>
      </c>
      <c r="R200">
        <v>40.19960508300781</v>
      </c>
      <c r="S200" s="11">
        <f>0.814*R200+4.4613</f>
        <v>37.183778537568358</v>
      </c>
      <c r="T200">
        <v>40.49188930664122</v>
      </c>
      <c r="U200" s="11">
        <f>0.814*T200+4.4613</f>
        <v>37.421697895605952</v>
      </c>
    </row>
    <row r="201" spans="14:21">
      <c r="N201">
        <v>2022</v>
      </c>
      <c r="O201">
        <v>8</v>
      </c>
      <c r="P201" s="14">
        <v>38.674205869140629</v>
      </c>
      <c r="Q201" s="11">
        <f>0.814*P201+4.4613</f>
        <v>35.942103577480466</v>
      </c>
      <c r="R201">
        <v>34.609809941406247</v>
      </c>
      <c r="S201" s="11">
        <f>0.814*R201+4.4613</f>
        <v>32.633685292304683</v>
      </c>
      <c r="T201">
        <v>34.656184167480625</v>
      </c>
      <c r="U201" s="11">
        <f>0.814*T201+4.4613</f>
        <v>32.671433912329228</v>
      </c>
    </row>
    <row r="202" spans="14:21">
      <c r="N202">
        <v>2022</v>
      </c>
      <c r="O202">
        <v>9</v>
      </c>
      <c r="P202" s="14">
        <v>25.489023642578129</v>
      </c>
      <c r="Q202" s="11">
        <f>0.9014*P202+2.3973</f>
        <v>25.373105911419927</v>
      </c>
      <c r="R202">
        <v>25.30331259033203</v>
      </c>
      <c r="S202" s="11">
        <f>0.9014*R202+2.3973</f>
        <v>25.205705968925294</v>
      </c>
      <c r="T202">
        <v>25.196355249023714</v>
      </c>
      <c r="U202" s="11">
        <f>0.9014*T202+2.3973</f>
        <v>25.109294621469978</v>
      </c>
    </row>
    <row r="203" spans="14:21">
      <c r="N203">
        <v>2022</v>
      </c>
      <c r="O203">
        <v>10</v>
      </c>
      <c r="P203" s="14">
        <v>13.058318710937499</v>
      </c>
      <c r="Q203" s="11">
        <f>0.9014*P203+2.3973</f>
        <v>14.168068486039061</v>
      </c>
      <c r="R203">
        <v>16.170925029296875</v>
      </c>
      <c r="S203" s="11">
        <f>0.9014*R203+2.3973</f>
        <v>16.973771821408203</v>
      </c>
      <c r="T203">
        <v>16.145160058593778</v>
      </c>
      <c r="U203" s="11">
        <f>0.9014*T203+2.3973</f>
        <v>16.95054727681643</v>
      </c>
    </row>
    <row r="204" spans="14:21">
      <c r="N204">
        <v>2022</v>
      </c>
      <c r="O204">
        <v>11</v>
      </c>
      <c r="P204" s="14">
        <v>1.9469490332031247</v>
      </c>
      <c r="Q204" s="11">
        <f>0.9014*P204+2.3973</f>
        <v>4.1522798585292966</v>
      </c>
      <c r="R204">
        <v>4.5155077807617188</v>
      </c>
      <c r="S204" s="11">
        <f>0.9014*R204+2.3973</f>
        <v>6.4675787135786127</v>
      </c>
      <c r="T204">
        <v>4.4603464599612117</v>
      </c>
      <c r="U204" s="11">
        <f>0.9014*T204+2.3973</f>
        <v>6.4178562990090366</v>
      </c>
    </row>
    <row r="205" spans="14:21">
      <c r="N205">
        <v>2022</v>
      </c>
      <c r="O205">
        <v>12</v>
      </c>
      <c r="P205" s="14">
        <v>-6.4626855371093752</v>
      </c>
      <c r="Q205" s="11">
        <f>0.7817*P205+0.2163</f>
        <v>-4.8355812843583976</v>
      </c>
      <c r="R205">
        <v>-5.9657819165039054</v>
      </c>
      <c r="S205" s="11">
        <f>0.7817*R205+0.2163</f>
        <v>-4.4471517241311025</v>
      </c>
      <c r="T205">
        <v>-6.3639739746087898</v>
      </c>
      <c r="U205" s="11">
        <f>0.7817*T205+0.2163</f>
        <v>-4.7584184559516904</v>
      </c>
    </row>
    <row r="206" spans="14:21">
      <c r="N206">
        <v>2023</v>
      </c>
      <c r="O206">
        <v>1</v>
      </c>
      <c r="P206" s="14">
        <v>-7.756446010742188</v>
      </c>
      <c r="Q206" s="11">
        <f>0.7817*P206+0.2163</f>
        <v>-5.8469138465971673</v>
      </c>
      <c r="R206">
        <v>-9.9483688549804672</v>
      </c>
      <c r="S206" s="11">
        <f>0.7817*R206+0.2163</f>
        <v>-7.5603399339382307</v>
      </c>
      <c r="T206">
        <v>-10.379273657226289</v>
      </c>
      <c r="U206" s="11">
        <f>0.7817*T206+0.2163</f>
        <v>-7.8971782178537886</v>
      </c>
    </row>
    <row r="207" spans="14:21">
      <c r="N207">
        <v>2023</v>
      </c>
      <c r="O207">
        <v>2</v>
      </c>
      <c r="P207" s="14">
        <v>-2.7256611962890624</v>
      </c>
      <c r="Q207" s="11">
        <f>0.7817*P207+0.2163</f>
        <v>-1.9143493571391601</v>
      </c>
      <c r="R207">
        <v>0.61715035888671887</v>
      </c>
      <c r="S207" s="11">
        <f>0.7817*R207+0.2163</f>
        <v>0.69872643554174818</v>
      </c>
      <c r="T207">
        <v>0.28936721191383752</v>
      </c>
      <c r="U207" s="11">
        <f>0.7817*T207+0.2163</f>
        <v>0.44249834955304679</v>
      </c>
    </row>
    <row r="208" spans="14:21">
      <c r="N208">
        <v>2023</v>
      </c>
      <c r="O208">
        <v>3</v>
      </c>
      <c r="P208" s="14">
        <v>12.787464340820311</v>
      </c>
      <c r="Q208" s="11">
        <f>0.9534*P208-0.7929</f>
        <v>11.398668502538085</v>
      </c>
      <c r="R208">
        <v>9.5505980395507812</v>
      </c>
      <c r="S208" s="11">
        <f>0.9534*R208-0.7929</f>
        <v>8.3126401709077165</v>
      </c>
      <c r="T208">
        <v>9.5180223632812755</v>
      </c>
      <c r="U208" s="11">
        <f>0.9534*T208-0.7929</f>
        <v>8.2815825211523695</v>
      </c>
    </row>
    <row r="209" spans="14:21">
      <c r="N209">
        <v>2023</v>
      </c>
      <c r="O209">
        <v>4</v>
      </c>
      <c r="P209" s="14">
        <v>19.928189804687502</v>
      </c>
      <c r="Q209" s="11">
        <f>0.9534*P209-0.7929</f>
        <v>18.206636159789067</v>
      </c>
      <c r="R209">
        <v>17.231771525878905</v>
      </c>
      <c r="S209" s="11">
        <f>0.9534*R209-0.7929</f>
        <v>15.635870972772949</v>
      </c>
      <c r="T209">
        <v>16.912533654785619</v>
      </c>
      <c r="U209" s="11">
        <f>0.9534*T209-0.7929</f>
        <v>15.33150958647261</v>
      </c>
    </row>
    <row r="210" spans="14:21">
      <c r="N210">
        <v>2023</v>
      </c>
      <c r="O210">
        <v>5</v>
      </c>
      <c r="P210" s="14">
        <v>30.526744711914063</v>
      </c>
      <c r="Q210" s="11">
        <f>0.9534*P210-0.7929</f>
        <v>28.311298408338867</v>
      </c>
      <c r="R210">
        <v>31.605036613769531</v>
      </c>
      <c r="S210" s="11">
        <f>0.9534*R210-0.7929</f>
        <v>29.339341907567871</v>
      </c>
      <c r="T210">
        <v>31.690196923828715</v>
      </c>
      <c r="U210" s="11">
        <f>0.9534*T210-0.7929</f>
        <v>29.420533747178297</v>
      </c>
    </row>
    <row r="211" spans="14:21">
      <c r="N211">
        <v>2023</v>
      </c>
      <c r="O211">
        <v>6</v>
      </c>
      <c r="P211" s="14">
        <v>36.237410166015628</v>
      </c>
      <c r="Q211" s="11">
        <f>0.814*P211+4.4613</f>
        <v>33.95855187513672</v>
      </c>
      <c r="R211">
        <v>35.169002189941402</v>
      </c>
      <c r="S211" s="11">
        <f>0.814*R211+4.4613</f>
        <v>33.088867782612297</v>
      </c>
      <c r="T211">
        <v>35.399800378418121</v>
      </c>
      <c r="U211" s="11">
        <f>0.814*T211+4.4613</f>
        <v>33.276737508032348</v>
      </c>
    </row>
    <row r="212" spans="14:21">
      <c r="N212">
        <v>2023</v>
      </c>
      <c r="O212">
        <v>7</v>
      </c>
      <c r="P212" s="14">
        <v>39.004677988281252</v>
      </c>
      <c r="Q212" s="11">
        <f>0.814*P212+4.4613</f>
        <v>36.211107882460936</v>
      </c>
      <c r="R212">
        <v>39.411258024902345</v>
      </c>
      <c r="S212" s="11">
        <f>0.814*R212+4.4613</f>
        <v>36.54206403227051</v>
      </c>
      <c r="T212">
        <v>39.409973291016215</v>
      </c>
      <c r="U212" s="11">
        <f>0.814*T212+4.4613</f>
        <v>36.541018258887199</v>
      </c>
    </row>
    <row r="213" spans="14:21">
      <c r="N213">
        <v>2023</v>
      </c>
      <c r="O213">
        <v>8</v>
      </c>
      <c r="P213" s="14">
        <v>37.826535947265626</v>
      </c>
      <c r="Q213" s="11">
        <f>0.814*P213+4.4613</f>
        <v>35.252100261074219</v>
      </c>
      <c r="R213">
        <v>34.915682084960935</v>
      </c>
      <c r="S213" s="11">
        <f>0.814*R213+4.4613</f>
        <v>32.882665217158198</v>
      </c>
      <c r="T213">
        <v>34.833141503906283</v>
      </c>
      <c r="U213" s="11">
        <f>0.814*T213+4.4613</f>
        <v>32.815477184179713</v>
      </c>
    </row>
    <row r="214" spans="14:21">
      <c r="N214">
        <v>2023</v>
      </c>
      <c r="O214">
        <v>9</v>
      </c>
      <c r="P214" s="14">
        <v>27.351684677734376</v>
      </c>
      <c r="Q214" s="11">
        <f>0.9014*P214+2.3973</f>
        <v>27.052108568509766</v>
      </c>
      <c r="R214">
        <v>27.890927104492185</v>
      </c>
      <c r="S214" s="11">
        <f>0.9014*R214+2.3973</f>
        <v>27.538181691989255</v>
      </c>
      <c r="T214">
        <v>27.811443566894432</v>
      </c>
      <c r="U214" s="11">
        <f>0.9014*T214+2.3973</f>
        <v>27.466535231198641</v>
      </c>
    </row>
    <row r="215" spans="14:21">
      <c r="N215">
        <v>2023</v>
      </c>
      <c r="O215">
        <v>10</v>
      </c>
      <c r="P215" s="14">
        <v>12.753506479492188</v>
      </c>
      <c r="Q215" s="11">
        <f>0.9014*P215+2.3973</f>
        <v>13.893310740614258</v>
      </c>
      <c r="R215">
        <v>13.235822209472655</v>
      </c>
      <c r="S215" s="11">
        <f>0.9014*R215+2.3973</f>
        <v>14.328070139618651</v>
      </c>
      <c r="T215">
        <v>13.407598901367463</v>
      </c>
      <c r="U215" s="11">
        <f>0.9014*T215+2.3973</f>
        <v>14.48290964969263</v>
      </c>
    </row>
    <row r="216" spans="14:21">
      <c r="N216">
        <v>2023</v>
      </c>
      <c r="O216">
        <v>11</v>
      </c>
      <c r="P216" s="14">
        <v>3.7209706884765614</v>
      </c>
      <c r="Q216" s="11">
        <f>0.9014*P216+2.3973</f>
        <v>5.7513829785927726</v>
      </c>
      <c r="R216">
        <v>3.4041701098632813</v>
      </c>
      <c r="S216" s="11">
        <f>0.9014*R216+2.3973</f>
        <v>5.465818937030761</v>
      </c>
      <c r="T216">
        <v>3.4937660156250248</v>
      </c>
      <c r="U216" s="11">
        <f>0.9014*T216+2.3973</f>
        <v>5.5465806864843969</v>
      </c>
    </row>
    <row r="217" spans="14:21">
      <c r="N217">
        <v>2023</v>
      </c>
      <c r="O217">
        <v>12</v>
      </c>
      <c r="P217" s="14">
        <v>-10.352903237304687</v>
      </c>
      <c r="Q217" s="11">
        <f>0.7817*P217+0.2163</f>
        <v>-7.8765644606010738</v>
      </c>
      <c r="R217">
        <v>-4.5070224194335946</v>
      </c>
      <c r="S217" s="11">
        <f>0.7817*R217+0.2163</f>
        <v>-3.3068394252712405</v>
      </c>
      <c r="T217">
        <v>-4.4246475585937262</v>
      </c>
      <c r="U217" s="11">
        <f>0.7817*T217+0.2163</f>
        <v>-3.2424469965527156</v>
      </c>
    </row>
    <row r="218" spans="14:21">
      <c r="N218">
        <v>2024</v>
      </c>
      <c r="O218">
        <v>1</v>
      </c>
      <c r="P218" s="14">
        <v>-9.4059980615234373</v>
      </c>
      <c r="Q218" s="11">
        <f>0.7817*P218+0.2163</f>
        <v>-7.1363686846928704</v>
      </c>
      <c r="R218">
        <v>-5.5574981152343739</v>
      </c>
      <c r="S218" s="11">
        <f>0.7817*R218+0.2163</f>
        <v>-4.1279962766787097</v>
      </c>
      <c r="T218">
        <v>-5.855586035156227</v>
      </c>
      <c r="U218" s="11">
        <f>0.7817*T218+0.2163</f>
        <v>-4.3610116036816216</v>
      </c>
    </row>
    <row r="219" spans="14:21">
      <c r="N219">
        <v>2024</v>
      </c>
      <c r="O219">
        <v>2</v>
      </c>
      <c r="P219" s="14">
        <v>0.19535318359374987</v>
      </c>
      <c r="Q219" s="11">
        <f>0.7817*P219+0.2163</f>
        <v>0.36900758361523422</v>
      </c>
      <c r="R219">
        <v>0.42725168945312531</v>
      </c>
      <c r="S219" s="11">
        <f>0.7817*R219+0.2163</f>
        <v>0.550282645645508</v>
      </c>
      <c r="T219">
        <v>4.0735620117461568E-2</v>
      </c>
      <c r="U219" s="11">
        <f>0.7817*T219+0.2163</f>
        <v>0.24814303424581968</v>
      </c>
    </row>
    <row r="220" spans="14:21">
      <c r="N220">
        <v>2024</v>
      </c>
      <c r="O220">
        <v>3</v>
      </c>
      <c r="P220" s="14">
        <v>11.983709848632813</v>
      </c>
      <c r="Q220" s="11">
        <f>0.9534*P220-0.7929</f>
        <v>10.632368969686524</v>
      </c>
      <c r="R220">
        <v>7.7772575854492185</v>
      </c>
      <c r="S220" s="11">
        <f>0.9534*R220-0.7929</f>
        <v>6.6219373819672844</v>
      </c>
      <c r="T220">
        <v>7.8466953369138377</v>
      </c>
      <c r="U220" s="11">
        <f>0.9534*T220-0.7929</f>
        <v>6.6881393342136528</v>
      </c>
    </row>
    <row r="221" spans="14:21">
      <c r="N221">
        <v>2024</v>
      </c>
      <c r="O221">
        <v>4</v>
      </c>
      <c r="P221" s="14">
        <v>19.806315976562502</v>
      </c>
      <c r="Q221" s="11">
        <f>0.9534*P221-0.7929</f>
        <v>18.09044165205469</v>
      </c>
      <c r="R221">
        <v>18.444889299316404</v>
      </c>
      <c r="S221" s="11">
        <f>0.9534*R221-0.7929</f>
        <v>16.792457457968261</v>
      </c>
      <c r="T221">
        <v>18.364347802734962</v>
      </c>
      <c r="U221" s="11">
        <f>0.9534*T221-0.7929</f>
        <v>16.715669195127514</v>
      </c>
    </row>
    <row r="222" spans="14:21">
      <c r="N222">
        <v>2024</v>
      </c>
      <c r="O222">
        <v>5</v>
      </c>
      <c r="P222" s="14">
        <v>27.745221396484375</v>
      </c>
      <c r="Q222" s="11">
        <f>0.9534*P222-0.7929</f>
        <v>25.659394079408205</v>
      </c>
      <c r="R222">
        <v>28.687451140136719</v>
      </c>
      <c r="S222" s="11">
        <f>0.9534*R222-0.7929</f>
        <v>26.557715917006348</v>
      </c>
      <c r="T222">
        <v>28.601703332519431</v>
      </c>
      <c r="U222" s="11">
        <f>0.9534*T222-0.7929</f>
        <v>26.475963957224028</v>
      </c>
    </row>
    <row r="223" spans="14:21">
      <c r="N223">
        <v>2024</v>
      </c>
      <c r="O223">
        <v>6</v>
      </c>
      <c r="P223" s="14">
        <v>36.815417221679688</v>
      </c>
      <c r="Q223" s="11">
        <f>0.814*P223+4.4613</f>
        <v>34.429049618447266</v>
      </c>
      <c r="R223">
        <v>34.296325895996091</v>
      </c>
      <c r="S223" s="11">
        <f>0.814*R223+4.4613</f>
        <v>32.378509279340818</v>
      </c>
      <c r="T223">
        <v>34.431511010742469</v>
      </c>
      <c r="U223" s="11">
        <f>0.814*T223+4.4613</f>
        <v>32.488549962744365</v>
      </c>
    </row>
    <row r="224" spans="14:21">
      <c r="N224">
        <v>2024</v>
      </c>
      <c r="O224">
        <v>7</v>
      </c>
      <c r="P224" s="14">
        <v>39.984775058593755</v>
      </c>
      <c r="Q224" s="11">
        <f>0.814*P224+4.4613</f>
        <v>37.008906897695319</v>
      </c>
      <c r="R224">
        <v>38.585549492187496</v>
      </c>
      <c r="S224" s="11">
        <f>0.814*R224+4.4613</f>
        <v>35.869937286640621</v>
      </c>
      <c r="T224">
        <v>38.739807275391215</v>
      </c>
      <c r="U224" s="11">
        <f>0.814*T224+4.4613</f>
        <v>35.995503122168444</v>
      </c>
    </row>
    <row r="225" spans="14:21">
      <c r="N225">
        <v>2024</v>
      </c>
      <c r="O225">
        <v>8</v>
      </c>
      <c r="P225" s="14">
        <v>35.100460117187502</v>
      </c>
      <c r="Q225" s="11">
        <f>0.814*P225+4.4613</f>
        <v>33.033074535390625</v>
      </c>
      <c r="R225">
        <v>37.053828752441405</v>
      </c>
      <c r="S225" s="11">
        <f>0.814*R225+4.4613</f>
        <v>34.623116604487301</v>
      </c>
      <c r="T225">
        <v>36.807651635742467</v>
      </c>
      <c r="U225" s="11">
        <f>0.814*T225+4.4613</f>
        <v>34.422728431494363</v>
      </c>
    </row>
    <row r="226" spans="14:21">
      <c r="N226">
        <v>2024</v>
      </c>
      <c r="O226">
        <v>9</v>
      </c>
      <c r="P226" s="14">
        <v>25.209360654296876</v>
      </c>
      <c r="Q226" s="11">
        <f>0.9014*P226+2.3973</f>
        <v>25.121017693783205</v>
      </c>
      <c r="R226">
        <v>25.795360551757813</v>
      </c>
      <c r="S226" s="11">
        <f>0.9014*R226+2.3973</f>
        <v>25.649238001354494</v>
      </c>
      <c r="T226">
        <v>25.862064660644432</v>
      </c>
      <c r="U226" s="11">
        <f>0.9014*T226+2.3973</f>
        <v>25.709365085104892</v>
      </c>
    </row>
    <row r="227" spans="14:21">
      <c r="N227">
        <v>2024</v>
      </c>
      <c r="O227">
        <v>10</v>
      </c>
      <c r="P227" s="14">
        <v>12.711080429687499</v>
      </c>
      <c r="Q227" s="11">
        <f>0.9014*P227+2.3973</f>
        <v>13.855067899320311</v>
      </c>
      <c r="R227">
        <v>15.216412480468749</v>
      </c>
      <c r="S227" s="11">
        <f>0.9014*R227+2.3973</f>
        <v>16.113374209894531</v>
      </c>
      <c r="T227">
        <v>15.24844442138687</v>
      </c>
      <c r="U227" s="11">
        <f>0.9014*T227+2.3973</f>
        <v>16.142247801438124</v>
      </c>
    </row>
    <row r="228" spans="14:21">
      <c r="N228">
        <v>2024</v>
      </c>
      <c r="O228">
        <v>11</v>
      </c>
      <c r="P228" s="14">
        <v>6.0631269384765618</v>
      </c>
      <c r="Q228" s="11">
        <f>0.9014*P228+2.3973</f>
        <v>7.8626026223427719</v>
      </c>
      <c r="R228">
        <v>3.6223558032226562</v>
      </c>
      <c r="S228" s="11">
        <f>0.9014*R228+2.3973</f>
        <v>5.6624915210249025</v>
      </c>
      <c r="T228">
        <v>3.5566275878912115</v>
      </c>
      <c r="U228" s="11">
        <f>0.9014*T228+2.3973</f>
        <v>5.6032441077251374</v>
      </c>
    </row>
    <row r="229" spans="14:21">
      <c r="N229">
        <v>2024</v>
      </c>
      <c r="O229">
        <v>12</v>
      </c>
      <c r="P229" s="14">
        <v>-7.6985304101562502</v>
      </c>
      <c r="Q229" s="11">
        <f>0.7817*P229+0.2163</f>
        <v>-5.80164122161914</v>
      </c>
      <c r="R229">
        <v>-2.3111050732421874</v>
      </c>
      <c r="S229" s="11">
        <f>0.7817*R229+0.2163</f>
        <v>-1.5902908357534178</v>
      </c>
      <c r="T229">
        <v>-2.3122507690430694</v>
      </c>
      <c r="U229" s="11">
        <f>0.7817*T229+0.2163</f>
        <v>-1.5911864261609672</v>
      </c>
    </row>
    <row r="230" spans="14:21">
      <c r="N230">
        <v>2025</v>
      </c>
      <c r="O230">
        <v>1</v>
      </c>
      <c r="P230" s="14">
        <v>-9.0732280419921878</v>
      </c>
      <c r="Q230" s="11">
        <f>0.7817*P230+0.2163</f>
        <v>-6.8762423604252927</v>
      </c>
      <c r="R230">
        <v>-5.9640202099609372</v>
      </c>
      <c r="S230" s="11">
        <f>0.7817*R230+0.2163</f>
        <v>-4.445774598126464</v>
      </c>
      <c r="T230">
        <v>-6.0176991943361635</v>
      </c>
      <c r="U230" s="11">
        <f>0.7817*T230+0.2163</f>
        <v>-4.4877354602125781</v>
      </c>
    </row>
    <row r="231" spans="14:21">
      <c r="N231">
        <v>2025</v>
      </c>
      <c r="O231">
        <v>2</v>
      </c>
      <c r="P231" s="14">
        <v>-1.7922455468750003</v>
      </c>
      <c r="Q231" s="11">
        <f>0.7817*P231+0.2163</f>
        <v>-1.1846983439921877</v>
      </c>
      <c r="R231">
        <v>0.51470546142578133</v>
      </c>
      <c r="S231" s="11">
        <f>0.7817*R231+0.2163</f>
        <v>0.61864525919653324</v>
      </c>
      <c r="T231">
        <v>0.52181429443318139</v>
      </c>
      <c r="U231" s="11">
        <f>0.7817*T231+0.2163</f>
        <v>0.6242022339584179</v>
      </c>
    </row>
    <row r="232" spans="14:21">
      <c r="N232">
        <v>2025</v>
      </c>
      <c r="O232">
        <v>3</v>
      </c>
      <c r="P232" s="14">
        <v>11.075060458984375</v>
      </c>
      <c r="Q232" s="11">
        <f>0.9534*P232-0.7929</f>
        <v>9.7660626415957044</v>
      </c>
      <c r="R232">
        <v>10.860111076660155</v>
      </c>
      <c r="S232" s="11">
        <f>0.9534*R232-0.7929</f>
        <v>9.5611299004877921</v>
      </c>
      <c r="T232">
        <v>10.858287377929962</v>
      </c>
      <c r="U232" s="11">
        <f>0.9534*T232-0.7929</f>
        <v>9.5593911861184271</v>
      </c>
    </row>
    <row r="233" spans="14:21">
      <c r="N233">
        <v>2025</v>
      </c>
      <c r="O233">
        <v>4</v>
      </c>
      <c r="P233" s="14">
        <v>19.679037827148441</v>
      </c>
      <c r="Q233" s="11">
        <f>0.9534*P233-0.7929</f>
        <v>17.969094664403325</v>
      </c>
      <c r="R233">
        <v>19.841955827636717</v>
      </c>
      <c r="S233" s="11">
        <f>0.9534*R233-0.7929</f>
        <v>18.124420686068849</v>
      </c>
      <c r="T233">
        <v>20.093309106445087</v>
      </c>
      <c r="U233" s="11">
        <f>0.9534*T233-0.7929</f>
        <v>18.364060902084749</v>
      </c>
    </row>
    <row r="234" spans="14:21">
      <c r="N234">
        <v>2025</v>
      </c>
      <c r="O234">
        <v>5</v>
      </c>
      <c r="P234" s="14">
        <v>28.283057749023442</v>
      </c>
      <c r="Q234" s="11">
        <f>0.9534*P234-0.7929</f>
        <v>26.17216725791895</v>
      </c>
      <c r="R234">
        <v>27.375843999023438</v>
      </c>
      <c r="S234" s="11">
        <f>0.9534*R234-0.7929</f>
        <v>25.307229668668946</v>
      </c>
      <c r="T234">
        <v>27.283084680175683</v>
      </c>
      <c r="U234" s="11">
        <f>0.9534*T234-0.7929</f>
        <v>25.218792934079499</v>
      </c>
    </row>
    <row r="235" spans="14:21">
      <c r="N235">
        <v>2025</v>
      </c>
      <c r="O235">
        <v>6</v>
      </c>
      <c r="P235" s="14">
        <v>35.981534702148444</v>
      </c>
      <c r="Q235" s="11">
        <f>0.814*P235+4.4613</f>
        <v>33.750269247548829</v>
      </c>
      <c r="R235">
        <v>36.394751066894528</v>
      </c>
      <c r="S235" s="11">
        <f>0.814*R235+4.4613</f>
        <v>34.086627368452142</v>
      </c>
      <c r="T235">
        <v>36.201017358398715</v>
      </c>
      <c r="U235" s="11">
        <f>0.814*T235+4.4613</f>
        <v>33.928928129736555</v>
      </c>
    </row>
    <row r="236" spans="14:21">
      <c r="N236">
        <v>2025</v>
      </c>
      <c r="O236">
        <v>7</v>
      </c>
      <c r="P236" s="14">
        <v>37.107931430664067</v>
      </c>
      <c r="Q236" s="11">
        <f>0.814*P236+4.4613</f>
        <v>34.667156184560547</v>
      </c>
      <c r="R236">
        <v>40.747063701171875</v>
      </c>
      <c r="S236" s="11">
        <f>0.814*R236+4.4613</f>
        <v>37.629409852753902</v>
      </c>
      <c r="T236">
        <v>40.757375573730627</v>
      </c>
      <c r="U236" s="11">
        <f>0.814*T236+4.4613</f>
        <v>37.63780371701673</v>
      </c>
    </row>
    <row r="237" spans="14:21">
      <c r="N237">
        <v>2025</v>
      </c>
      <c r="O237">
        <v>8</v>
      </c>
      <c r="P237" s="14">
        <v>36.760480380859377</v>
      </c>
      <c r="Q237" s="11">
        <f>0.814*P237+4.4613</f>
        <v>34.384331030019531</v>
      </c>
      <c r="R237">
        <v>34.567396025390629</v>
      </c>
      <c r="S237" s="11">
        <f>0.814*R237+4.4613</f>
        <v>32.599160364667966</v>
      </c>
      <c r="T237">
        <v>34.589469140625027</v>
      </c>
      <c r="U237" s="11">
        <f>0.814*T237+4.4613</f>
        <v>32.617127880468772</v>
      </c>
    </row>
    <row r="238" spans="14:21">
      <c r="N238">
        <v>2025</v>
      </c>
      <c r="O238">
        <v>9</v>
      </c>
      <c r="P238" s="14">
        <v>27.138277817382814</v>
      </c>
      <c r="Q238" s="11">
        <f>0.9014*P238+2.3973</f>
        <v>26.859743624588869</v>
      </c>
      <c r="R238">
        <v>24.609865007324217</v>
      </c>
      <c r="S238" s="11">
        <f>0.9014*R238+2.3973</f>
        <v>24.580632317602049</v>
      </c>
      <c r="T238">
        <v>24.512618371581933</v>
      </c>
      <c r="U238" s="11">
        <f>0.9014*T238+2.3973</f>
        <v>24.492974200143955</v>
      </c>
    </row>
    <row r="239" spans="14:21">
      <c r="N239">
        <v>2025</v>
      </c>
      <c r="O239">
        <v>10</v>
      </c>
      <c r="P239" s="14">
        <v>12.927593710937501</v>
      </c>
      <c r="Q239" s="11">
        <f>0.9014*P239+2.3973</f>
        <v>14.050232971039062</v>
      </c>
      <c r="R239">
        <v>11.944258635253906</v>
      </c>
      <c r="S239" s="11">
        <f>0.9014*R239+2.3973</f>
        <v>13.163854733817869</v>
      </c>
      <c r="T239">
        <v>12.036606774901932</v>
      </c>
      <c r="U239" s="11">
        <f>0.9014*T239+2.3973</f>
        <v>13.2470973468966</v>
      </c>
    </row>
    <row r="240" spans="14:21">
      <c r="N240">
        <v>2025</v>
      </c>
      <c r="O240">
        <v>11</v>
      </c>
      <c r="P240" s="14">
        <v>3.8708023046875004</v>
      </c>
      <c r="Q240" s="11">
        <f>0.9014*P240+2.3973</f>
        <v>5.886441197445313</v>
      </c>
      <c r="R240">
        <v>2.9419382006835937</v>
      </c>
      <c r="S240" s="11">
        <f>0.9014*R240+2.3973</f>
        <v>5.0491630940961914</v>
      </c>
      <c r="T240">
        <v>3.1226615844731178</v>
      </c>
      <c r="U240" s="11">
        <f>0.9014*T240+2.3973</f>
        <v>5.2120671522440682</v>
      </c>
    </row>
    <row r="241" spans="14:21">
      <c r="N241">
        <v>2025</v>
      </c>
      <c r="O241">
        <v>12</v>
      </c>
      <c r="P241" s="14">
        <v>-3.9346546777343754</v>
      </c>
      <c r="Q241" s="11">
        <f>0.7817*P241+0.2163</f>
        <v>-2.8594195615849611</v>
      </c>
      <c r="R241">
        <v>-3.9285511181640627</v>
      </c>
      <c r="S241" s="11">
        <f>0.7817*R241+0.2163</f>
        <v>-2.8546484090688478</v>
      </c>
      <c r="T241">
        <v>-4.1723300537111623</v>
      </c>
      <c r="U241" s="11">
        <f>0.7817*T241+0.2163</f>
        <v>-3.0452104029860152</v>
      </c>
    </row>
    <row r="242" spans="14:21">
      <c r="N242">
        <v>2026</v>
      </c>
      <c r="O242">
        <v>1</v>
      </c>
      <c r="P242" s="14">
        <v>-12.064839028320314</v>
      </c>
      <c r="Q242" s="11">
        <f>0.7817*P242+0.2163</f>
        <v>-9.2147846684379893</v>
      </c>
      <c r="R242">
        <v>-5.4835064404296876</v>
      </c>
      <c r="S242" s="11">
        <f>0.7817*R242+0.2163</f>
        <v>-4.0701569844838863</v>
      </c>
      <c r="T242">
        <v>-5.7869275268555693</v>
      </c>
      <c r="U242" s="11">
        <f>0.7817*T242+0.2163</f>
        <v>-4.3073412477429978</v>
      </c>
    </row>
    <row r="243" spans="14:21">
      <c r="N243">
        <v>2026</v>
      </c>
      <c r="O243">
        <v>2</v>
      </c>
      <c r="P243" s="14">
        <v>-2.0743340966796877</v>
      </c>
      <c r="Q243" s="11">
        <f>0.7817*P243+0.2163</f>
        <v>-1.4052069633745119</v>
      </c>
      <c r="R243">
        <v>1.3035511157226565</v>
      </c>
      <c r="S243" s="11">
        <f>0.7817*R243+0.2163</f>
        <v>1.2352859071604005</v>
      </c>
      <c r="T243">
        <v>1.1594437500000248</v>
      </c>
      <c r="U243" s="11">
        <f>0.7817*T243+0.2163</f>
        <v>1.1226371793750194</v>
      </c>
    </row>
    <row r="244" spans="14:21">
      <c r="N244">
        <v>2026</v>
      </c>
      <c r="O244">
        <v>3</v>
      </c>
      <c r="P244" s="14">
        <v>8.6773290625000001</v>
      </c>
      <c r="Q244" s="11">
        <f>0.9534*P244-0.7929</f>
        <v>7.4800655281874997</v>
      </c>
      <c r="R244">
        <v>11.210690678710938</v>
      </c>
      <c r="S244" s="11">
        <f>0.9534*R244-0.7929</f>
        <v>9.8953724930830091</v>
      </c>
      <c r="T244">
        <v>11.171657006836211</v>
      </c>
      <c r="U244" s="11">
        <f>0.9534*T244-0.7929</f>
        <v>9.8581577903176445</v>
      </c>
    </row>
    <row r="245" spans="14:21">
      <c r="N245">
        <v>2026</v>
      </c>
      <c r="O245">
        <v>4</v>
      </c>
      <c r="P245" s="14">
        <v>22.103918491210941</v>
      </c>
      <c r="Q245" s="11">
        <f>0.9534*P245-0.7929</f>
        <v>20.280975889520512</v>
      </c>
      <c r="R245">
        <v>17.591259379882811</v>
      </c>
      <c r="S245" s="11">
        <f>0.9534*R245-0.7929</f>
        <v>15.978606692780271</v>
      </c>
      <c r="T245">
        <v>17.604580590820088</v>
      </c>
      <c r="U245" s="11">
        <f>0.9534*T245-0.7929</f>
        <v>15.991307135287872</v>
      </c>
    </row>
    <row r="246" spans="14:21">
      <c r="N246">
        <v>2026</v>
      </c>
      <c r="O246">
        <v>5</v>
      </c>
      <c r="P246" s="14">
        <v>32.40638467773438</v>
      </c>
      <c r="Q246" s="11">
        <f>0.9534*P246-0.7929</f>
        <v>30.103347151751958</v>
      </c>
      <c r="R246">
        <v>28.90321033203125</v>
      </c>
      <c r="S246" s="11">
        <f>0.9534*R246-0.7929</f>
        <v>26.763420730558597</v>
      </c>
      <c r="T246">
        <v>29.026689111328714</v>
      </c>
      <c r="U246" s="11">
        <f>0.9534*T246-0.7929</f>
        <v>26.881145398740799</v>
      </c>
    </row>
    <row r="247" spans="14:21">
      <c r="N247">
        <v>2026</v>
      </c>
      <c r="O247">
        <v>6</v>
      </c>
      <c r="P247" s="14">
        <v>36.011152084960941</v>
      </c>
      <c r="Q247" s="11">
        <f>0.814*P247+4.4613</f>
        <v>33.774377797158202</v>
      </c>
      <c r="R247">
        <v>36.138771782226563</v>
      </c>
      <c r="S247" s="11">
        <f>0.814*R247+4.4613</f>
        <v>33.878260230732423</v>
      </c>
      <c r="T247">
        <v>36.775852258300688</v>
      </c>
      <c r="U247" s="11">
        <f>0.814*T247+4.4613</f>
        <v>34.396843738256756</v>
      </c>
    </row>
    <row r="248" spans="14:21">
      <c r="N248">
        <v>2026</v>
      </c>
      <c r="O248">
        <v>7</v>
      </c>
      <c r="P248" s="14">
        <v>37.903983701171882</v>
      </c>
      <c r="Q248" s="11">
        <f>0.814*P248+4.4613</f>
        <v>35.315142732753912</v>
      </c>
      <c r="R248">
        <v>40.391032780761719</v>
      </c>
      <c r="S248" s="11">
        <f>0.814*R248+4.4613</f>
        <v>37.339600683540041</v>
      </c>
      <c r="T248">
        <v>40.290102319336221</v>
      </c>
      <c r="U248" s="11">
        <f>0.814*T248+4.4613</f>
        <v>37.25744328793968</v>
      </c>
    </row>
    <row r="249" spans="14:21">
      <c r="N249">
        <v>2026</v>
      </c>
      <c r="O249">
        <v>8</v>
      </c>
      <c r="P249" s="14">
        <v>35.836213779296877</v>
      </c>
      <c r="Q249" s="11">
        <f>0.814*P249+4.4613</f>
        <v>33.631978016347652</v>
      </c>
      <c r="R249">
        <v>37.157902397460937</v>
      </c>
      <c r="S249" s="11">
        <f>0.814*R249+4.4613</f>
        <v>34.707832551533201</v>
      </c>
      <c r="T249">
        <v>37.098168603516214</v>
      </c>
      <c r="U249" s="11">
        <f>0.814*T249+4.4613</f>
        <v>34.659209243262197</v>
      </c>
    </row>
    <row r="250" spans="14:21">
      <c r="N250">
        <v>2026</v>
      </c>
      <c r="O250">
        <v>9</v>
      </c>
      <c r="P250" s="14">
        <v>23.659937485351566</v>
      </c>
      <c r="Q250" s="11">
        <f>0.9014*P250+2.3973</f>
        <v>23.724367649295903</v>
      </c>
      <c r="R250">
        <v>24.999999907226563</v>
      </c>
      <c r="S250" s="11">
        <f>0.9014*R250+2.3973</f>
        <v>24.932299916374024</v>
      </c>
      <c r="T250">
        <v>24.98176809082009</v>
      </c>
      <c r="U250" s="11">
        <f>0.9014*T250+2.3973</f>
        <v>24.91586575706523</v>
      </c>
    </row>
    <row r="251" spans="14:21">
      <c r="N251">
        <v>2026</v>
      </c>
      <c r="O251">
        <v>10</v>
      </c>
      <c r="P251" s="14">
        <v>14.383398715820313</v>
      </c>
      <c r="Q251" s="11">
        <f>0.9014*P251+2.3973</f>
        <v>15.362495602440429</v>
      </c>
      <c r="R251">
        <v>18.466328935546873</v>
      </c>
      <c r="S251" s="11">
        <f>0.9014*R251+2.3973</f>
        <v>19.042848902501952</v>
      </c>
      <c r="T251">
        <v>18.411426965331934</v>
      </c>
      <c r="U251" s="11">
        <f>0.9014*T251+2.3973</f>
        <v>18.993360266550205</v>
      </c>
    </row>
    <row r="252" spans="14:21">
      <c r="N252">
        <v>2026</v>
      </c>
      <c r="O252">
        <v>11</v>
      </c>
      <c r="P252" s="14">
        <v>4.7216212011718754</v>
      </c>
      <c r="Q252" s="11">
        <f>0.9014*P252+2.3973</f>
        <v>6.6533693507363285</v>
      </c>
      <c r="R252">
        <v>3.9725365283203127</v>
      </c>
      <c r="S252" s="11">
        <f>0.9014*R252+2.3973</f>
        <v>5.9781444266279298</v>
      </c>
      <c r="T252">
        <v>4.0193772216799619</v>
      </c>
      <c r="U252" s="11">
        <f>0.9014*T252+2.3973</f>
        <v>6.0203666276223178</v>
      </c>
    </row>
    <row r="253" spans="14:21">
      <c r="N253">
        <v>2026</v>
      </c>
      <c r="O253">
        <v>12</v>
      </c>
      <c r="P253" s="14">
        <v>-2.322379677734375</v>
      </c>
      <c r="Q253" s="11">
        <f>0.7817*P253+0.2163</f>
        <v>-1.5991041940849609</v>
      </c>
      <c r="R253">
        <v>-6.9057354565429687</v>
      </c>
      <c r="S253" s="11">
        <f>0.7817*R253+0.2163</f>
        <v>-5.1819134063796382</v>
      </c>
      <c r="T253">
        <v>-6.9610918945312257</v>
      </c>
      <c r="U253" s="11">
        <f>0.7817*T253+0.2163</f>
        <v>-5.2251855339550586</v>
      </c>
    </row>
    <row r="254" spans="14:21">
      <c r="N254">
        <v>2027</v>
      </c>
      <c r="O254">
        <v>1</v>
      </c>
      <c r="P254" s="14">
        <v>-7.4491656640624999</v>
      </c>
      <c r="Q254" s="11">
        <f>0.7817*P254+0.2163</f>
        <v>-5.6067127995976556</v>
      </c>
      <c r="R254">
        <v>-2.5050922314453126</v>
      </c>
      <c r="S254" s="11">
        <f>0.7817*R254+0.2163</f>
        <v>-1.7419305973208008</v>
      </c>
      <c r="T254">
        <v>-2.7154226440430693</v>
      </c>
      <c r="U254" s="11">
        <f>0.7817*T254+0.2163</f>
        <v>-1.906345880848467</v>
      </c>
    </row>
    <row r="255" spans="14:21">
      <c r="N255">
        <v>2027</v>
      </c>
      <c r="O255">
        <v>2</v>
      </c>
      <c r="P255" s="14">
        <v>1.235408432617187</v>
      </c>
      <c r="Q255" s="11">
        <f>0.7817*P255+0.2163</f>
        <v>1.1820187717768551</v>
      </c>
      <c r="R255">
        <v>3.8418046069335938</v>
      </c>
      <c r="S255" s="11">
        <f>0.7817*R255+0.2163</f>
        <v>3.2194386612399901</v>
      </c>
      <c r="T255">
        <v>3.7329482666013378</v>
      </c>
      <c r="U255" s="11">
        <f>0.7817*T255+0.2163</f>
        <v>3.1343456600022654</v>
      </c>
    </row>
    <row r="256" spans="14:21">
      <c r="N256">
        <v>2027</v>
      </c>
      <c r="O256">
        <v>3</v>
      </c>
      <c r="P256" s="14">
        <v>8.8879273779296888</v>
      </c>
      <c r="Q256" s="11">
        <f>0.9534*P256-0.7929</f>
        <v>7.6808499621181658</v>
      </c>
      <c r="R256">
        <v>9.6895734179687487</v>
      </c>
      <c r="S256" s="11">
        <f>0.9534*R256-0.7929</f>
        <v>8.445139296691405</v>
      </c>
      <c r="T256">
        <v>9.8212054687500245</v>
      </c>
      <c r="U256" s="11">
        <f>0.9534*T256-0.7929</f>
        <v>8.5706372939062749</v>
      </c>
    </row>
    <row r="257" spans="14:21">
      <c r="N257">
        <v>2027</v>
      </c>
      <c r="O257">
        <v>4</v>
      </c>
      <c r="P257" s="14">
        <v>22.087960849609377</v>
      </c>
      <c r="Q257" s="11">
        <f>0.9534*P257-0.7929</f>
        <v>20.265761874017581</v>
      </c>
      <c r="R257">
        <v>19.450358378906248</v>
      </c>
      <c r="S257" s="11">
        <f>0.9534*R257-0.7929</f>
        <v>17.751071678449218</v>
      </c>
      <c r="T257">
        <v>19.398279931641213</v>
      </c>
      <c r="U257" s="11">
        <f>0.9534*T257-0.7929</f>
        <v>17.701420086826733</v>
      </c>
    </row>
    <row r="258" spans="14:21">
      <c r="N258">
        <v>2027</v>
      </c>
      <c r="O258">
        <v>5</v>
      </c>
      <c r="P258" s="14">
        <v>26.864614902343753</v>
      </c>
      <c r="Q258" s="11">
        <f>0.9534*P258-0.7929</f>
        <v>24.819823847894536</v>
      </c>
      <c r="R258">
        <v>28.149897966308593</v>
      </c>
      <c r="S258" s="11">
        <f>0.9534*R258-0.7929</f>
        <v>26.045212721078613</v>
      </c>
      <c r="T258">
        <v>28.256467309570088</v>
      </c>
      <c r="U258" s="11">
        <f>0.9534*T258-0.7929</f>
        <v>26.146815932944122</v>
      </c>
    </row>
    <row r="259" spans="14:21">
      <c r="N259">
        <v>2027</v>
      </c>
      <c r="O259">
        <v>6</v>
      </c>
      <c r="P259" s="14">
        <v>37.614916342773441</v>
      </c>
      <c r="Q259" s="11">
        <f>0.814*P259+4.4613</f>
        <v>35.079841903017581</v>
      </c>
      <c r="R259">
        <v>37.865942229003906</v>
      </c>
      <c r="S259" s="11">
        <f>0.814*R259+4.4613</f>
        <v>35.284176974409178</v>
      </c>
      <c r="T259">
        <v>37.861186120605623</v>
      </c>
      <c r="U259" s="11">
        <f>0.814*T259+4.4613</f>
        <v>35.280305502172972</v>
      </c>
    </row>
    <row r="260" spans="14:21">
      <c r="N260">
        <v>2027</v>
      </c>
      <c r="O260">
        <v>7</v>
      </c>
      <c r="P260" s="14">
        <v>40.607931601562505</v>
      </c>
      <c r="Q260" s="11">
        <f>0.814*P260+4.4613</f>
        <v>37.516156323671879</v>
      </c>
      <c r="R260">
        <v>41.178415886230468</v>
      </c>
      <c r="S260" s="11">
        <f>0.814*R260+4.4613</f>
        <v>37.980530531391601</v>
      </c>
      <c r="T260">
        <v>41.299573388672471</v>
      </c>
      <c r="U260" s="11">
        <f>0.814*T260+4.4613</f>
        <v>38.079152738379392</v>
      </c>
    </row>
    <row r="261" spans="14:21">
      <c r="N261">
        <v>2027</v>
      </c>
      <c r="O261">
        <v>8</v>
      </c>
      <c r="P261" s="14">
        <v>36.045535483398439</v>
      </c>
      <c r="Q261" s="11">
        <f>0.814*P261+4.4613</f>
        <v>33.802365883486324</v>
      </c>
      <c r="R261">
        <v>37.125460405273436</v>
      </c>
      <c r="S261" s="11">
        <f>0.814*R261+4.4613</f>
        <v>34.681424769892573</v>
      </c>
      <c r="T261">
        <v>36.940411523437533</v>
      </c>
      <c r="U261" s="11">
        <f>0.814*T261+4.4613</f>
        <v>34.530794980078149</v>
      </c>
    </row>
    <row r="262" spans="14:21">
      <c r="N262">
        <v>2027</v>
      </c>
      <c r="O262">
        <v>9</v>
      </c>
      <c r="P262" s="14">
        <v>26.131584677734377</v>
      </c>
      <c r="Q262" s="11">
        <f>0.9014*P262+2.3973</f>
        <v>25.952310428509769</v>
      </c>
      <c r="R262">
        <v>24.404310417480467</v>
      </c>
      <c r="S262" s="11">
        <f>0.9014*R262+2.3973</f>
        <v>24.395345410316892</v>
      </c>
      <c r="T262">
        <v>24.530009179687525</v>
      </c>
      <c r="U262" s="11">
        <f>0.9014*T262+2.3973</f>
        <v>24.508650274570336</v>
      </c>
    </row>
    <row r="263" spans="14:21">
      <c r="N263">
        <v>2027</v>
      </c>
      <c r="O263">
        <v>10</v>
      </c>
      <c r="P263" s="14">
        <v>9.6256385107421885</v>
      </c>
      <c r="Q263" s="11">
        <f>0.9014*P263+2.3973</f>
        <v>11.073850553583007</v>
      </c>
      <c r="R263">
        <v>16.430062089843748</v>
      </c>
      <c r="S263" s="11">
        <f>0.9014*R263+2.3973</f>
        <v>17.207357967785153</v>
      </c>
      <c r="T263">
        <v>16.441708520507589</v>
      </c>
      <c r="U263" s="11">
        <f>0.9014*T263+2.3973</f>
        <v>17.21785606038554</v>
      </c>
    </row>
    <row r="264" spans="14:21">
      <c r="N264">
        <v>2027</v>
      </c>
      <c r="O264">
        <v>11</v>
      </c>
      <c r="P264" s="14">
        <v>4.8875381201171875</v>
      </c>
      <c r="Q264" s="11">
        <f>0.9014*P264+2.3973</f>
        <v>6.8029268614736331</v>
      </c>
      <c r="R264">
        <v>3.7443456713867187</v>
      </c>
      <c r="S264" s="11">
        <f>0.9014*R264+2.3973</f>
        <v>5.7724531881879884</v>
      </c>
      <c r="T264">
        <v>3.8408114868168681</v>
      </c>
      <c r="U264" s="11">
        <f>0.9014*T264+2.3973</f>
        <v>5.8594074742167255</v>
      </c>
    </row>
    <row r="265" spans="14:21">
      <c r="N265">
        <v>2027</v>
      </c>
      <c r="O265">
        <v>12</v>
      </c>
      <c r="P265" s="14">
        <v>-4.0141875634765629</v>
      </c>
      <c r="Q265" s="11">
        <f>0.7817*P265+0.2163</f>
        <v>-2.9215904183696293</v>
      </c>
      <c r="R265">
        <v>-5.6463479565429679</v>
      </c>
      <c r="S265" s="11">
        <f>0.7817*R265+0.2163</f>
        <v>-4.197450197629637</v>
      </c>
      <c r="T265">
        <v>-5.4578425048825387</v>
      </c>
      <c r="U265" s="11">
        <f>0.7817*T265+0.2163</f>
        <v>-4.05009548606668</v>
      </c>
    </row>
    <row r="266" spans="14:21">
      <c r="N266">
        <v>2028</v>
      </c>
      <c r="O266">
        <v>1</v>
      </c>
      <c r="P266" s="14">
        <v>-4.4030008203125002</v>
      </c>
      <c r="Q266" s="11">
        <f>0.7817*P266+0.2163</f>
        <v>-3.2255257412382812</v>
      </c>
      <c r="R266">
        <v>-4.0211902905273433</v>
      </c>
      <c r="S266" s="11">
        <f>0.7817*R266+0.2163</f>
        <v>-2.9270644501052243</v>
      </c>
      <c r="T266">
        <v>-3.8417371582025388</v>
      </c>
      <c r="U266" s="11">
        <f>0.7817*T266+0.2163</f>
        <v>-2.7867859365669245</v>
      </c>
    </row>
    <row r="267" spans="14:21">
      <c r="N267">
        <v>2028</v>
      </c>
      <c r="O267">
        <v>2</v>
      </c>
      <c r="P267" s="14">
        <v>0.71484888671874991</v>
      </c>
      <c r="Q267" s="11">
        <f>0.7817*P267+0.2163</f>
        <v>0.77509737474804674</v>
      </c>
      <c r="R267">
        <v>3.7707712695312501</v>
      </c>
      <c r="S267" s="11">
        <f>0.7817*R267+0.2163</f>
        <v>3.1639119013925781</v>
      </c>
      <c r="T267">
        <v>3.8074372192381816</v>
      </c>
      <c r="U267" s="11">
        <f>0.7817*T267+0.2163</f>
        <v>3.1925736742784863</v>
      </c>
    </row>
    <row r="268" spans="14:21">
      <c r="N268">
        <v>2028</v>
      </c>
      <c r="O268">
        <v>3</v>
      </c>
      <c r="P268" s="14">
        <v>9.1258877294921881</v>
      </c>
      <c r="Q268" s="11">
        <f>0.9534*P268-0.7929</f>
        <v>7.9077213612978516</v>
      </c>
      <c r="R268">
        <v>10.69750223876953</v>
      </c>
      <c r="S268" s="11">
        <f>0.9534*R268-0.7929</f>
        <v>9.4060986344428716</v>
      </c>
      <c r="T268">
        <v>10.681933190918119</v>
      </c>
      <c r="U268" s="11">
        <f>0.9534*T268-0.7929</f>
        <v>9.3912551042213366</v>
      </c>
    </row>
    <row r="269" spans="14:21">
      <c r="N269">
        <v>2028</v>
      </c>
      <c r="O269">
        <v>4</v>
      </c>
      <c r="P269" s="14">
        <v>20.72807190917969</v>
      </c>
      <c r="Q269" s="11">
        <f>0.9534*P269-0.7929</f>
        <v>18.969243758211917</v>
      </c>
      <c r="R269">
        <v>21.166792387695313</v>
      </c>
      <c r="S269" s="11">
        <f>0.9534*R269-0.7929</f>
        <v>19.387519862428714</v>
      </c>
      <c r="T269">
        <v>21.348563562011869</v>
      </c>
      <c r="U269" s="11">
        <f>0.9534*T269-0.7929</f>
        <v>19.560820500022118</v>
      </c>
    </row>
    <row r="270" spans="14:21">
      <c r="N270">
        <v>2028</v>
      </c>
      <c r="O270">
        <v>5</v>
      </c>
      <c r="P270" s="14">
        <v>30.96517559570313</v>
      </c>
      <c r="Q270" s="11">
        <f>0.9534*P270-0.7929</f>
        <v>28.729298412943365</v>
      </c>
      <c r="R270">
        <v>27.311591569824216</v>
      </c>
      <c r="S270" s="11">
        <f>0.9534*R270-0.7929</f>
        <v>25.24597140267041</v>
      </c>
      <c r="T270">
        <v>27.302284936523712</v>
      </c>
      <c r="U270" s="11">
        <f>0.9534*T270-0.7929</f>
        <v>25.237098458481707</v>
      </c>
    </row>
    <row r="271" spans="14:21">
      <c r="N271">
        <v>2028</v>
      </c>
      <c r="O271">
        <v>6</v>
      </c>
      <c r="P271" s="14">
        <v>38.357946689453129</v>
      </c>
      <c r="Q271" s="11">
        <f>0.814*P271+4.4613</f>
        <v>35.684668605214846</v>
      </c>
      <c r="R271">
        <v>39.273246599121094</v>
      </c>
      <c r="S271" s="11">
        <f>0.814*R271+4.4613</f>
        <v>36.429722731684571</v>
      </c>
      <c r="T271">
        <v>39.051870080566871</v>
      </c>
      <c r="U271" s="11">
        <f>0.814*T271+4.4613</f>
        <v>36.249522245581431</v>
      </c>
    </row>
    <row r="272" spans="14:21">
      <c r="N272">
        <v>2028</v>
      </c>
      <c r="O272">
        <v>7</v>
      </c>
      <c r="P272" s="14">
        <v>39.43268321289063</v>
      </c>
      <c r="Q272" s="11">
        <f>0.814*P272+4.4613</f>
        <v>36.559504135292975</v>
      </c>
      <c r="R272">
        <v>39.12812186767578</v>
      </c>
      <c r="S272" s="11">
        <f>0.814*R272+4.4613</f>
        <v>36.311591200288085</v>
      </c>
      <c r="T272">
        <v>38.94574929199247</v>
      </c>
      <c r="U272" s="11">
        <f>0.814*T272+4.4613</f>
        <v>36.163139923681868</v>
      </c>
    </row>
    <row r="273" spans="14:21">
      <c r="N273">
        <v>2028</v>
      </c>
      <c r="O273">
        <v>8</v>
      </c>
      <c r="P273" s="14">
        <v>37.376573007812503</v>
      </c>
      <c r="Q273" s="11">
        <f>0.814*P273+4.4613</f>
        <v>34.885830428359377</v>
      </c>
      <c r="R273">
        <v>34.563706413574216</v>
      </c>
      <c r="S273" s="11">
        <f>0.814*R273+4.4613</f>
        <v>32.596157020649407</v>
      </c>
      <c r="T273">
        <v>34.334470971679963</v>
      </c>
      <c r="U273" s="11">
        <f>0.814*T273+4.4613</f>
        <v>32.409559370947484</v>
      </c>
    </row>
    <row r="274" spans="14:21">
      <c r="N274">
        <v>2028</v>
      </c>
      <c r="O274">
        <v>9</v>
      </c>
      <c r="P274" s="14">
        <v>30.849386948242191</v>
      </c>
      <c r="Q274" s="11">
        <f>0.9014*P274+2.3973</f>
        <v>30.20493739514551</v>
      </c>
      <c r="R274">
        <v>24.781947172851563</v>
      </c>
      <c r="S274" s="11">
        <f>0.9014*R274+2.3973</f>
        <v>24.735747181608399</v>
      </c>
      <c r="T274">
        <v>24.772843835449368</v>
      </c>
      <c r="U274" s="11">
        <f>0.9014*T274+2.3973</f>
        <v>24.727541433274062</v>
      </c>
    </row>
    <row r="275" spans="14:21">
      <c r="N275">
        <v>2028</v>
      </c>
      <c r="O275">
        <v>10</v>
      </c>
      <c r="P275" s="14">
        <v>16.159973593749999</v>
      </c>
      <c r="Q275" s="11">
        <f>0.9014*P275+2.3973</f>
        <v>16.96390019740625</v>
      </c>
      <c r="R275">
        <v>13.261549772949218</v>
      </c>
      <c r="S275" s="11">
        <f>0.9014*R275+2.3973</f>
        <v>14.351260965336424</v>
      </c>
      <c r="T275">
        <v>13.583852563476338</v>
      </c>
      <c r="U275" s="11">
        <f>0.9014*T275+2.3973</f>
        <v>14.641784700717571</v>
      </c>
    </row>
    <row r="276" spans="14:21">
      <c r="N276">
        <v>2028</v>
      </c>
      <c r="O276">
        <v>11</v>
      </c>
      <c r="P276" s="14">
        <v>1.5361780615234366</v>
      </c>
      <c r="Q276" s="11">
        <f>0.9014*P276+2.3973</f>
        <v>3.7820109046572257</v>
      </c>
      <c r="R276">
        <v>2.1063242236328126</v>
      </c>
      <c r="S276" s="11">
        <f>0.9014*R276+2.3973</f>
        <v>4.2959406551826174</v>
      </c>
      <c r="T276">
        <v>2.4730026489256813</v>
      </c>
      <c r="U276" s="11">
        <f>0.9014*T276+2.3973</f>
        <v>4.6264645877416086</v>
      </c>
    </row>
    <row r="277" spans="14:21">
      <c r="N277">
        <v>2028</v>
      </c>
      <c r="O277">
        <v>12</v>
      </c>
      <c r="P277" s="14">
        <v>-4.3904049218750005</v>
      </c>
      <c r="Q277" s="11">
        <f>0.7817*P277+0.2163</f>
        <v>-3.2156795274296877</v>
      </c>
      <c r="R277">
        <v>-4.9563240673828126</v>
      </c>
      <c r="S277" s="11">
        <f>0.7817*R277+0.2163</f>
        <v>-3.6580585234731444</v>
      </c>
      <c r="T277">
        <v>-4.799136328124975</v>
      </c>
      <c r="U277" s="11">
        <f>0.7817*T277+0.2163</f>
        <v>-3.5351848676952926</v>
      </c>
    </row>
    <row r="278" spans="14:21">
      <c r="N278">
        <v>2029</v>
      </c>
      <c r="O278">
        <v>1</v>
      </c>
      <c r="P278" s="14">
        <v>-11.229126699218751</v>
      </c>
      <c r="Q278" s="11">
        <f>0.7817*P278+0.2163</f>
        <v>-8.5615083407792962</v>
      </c>
      <c r="R278">
        <v>-4.2318638012695313</v>
      </c>
      <c r="S278" s="11">
        <f>0.7817*R278+0.2163</f>
        <v>-3.0917479334523925</v>
      </c>
      <c r="T278">
        <v>-4.3045203002930688</v>
      </c>
      <c r="U278" s="11">
        <f>0.7817*T278+0.2163</f>
        <v>-3.1485435187390918</v>
      </c>
    </row>
    <row r="279" spans="14:21">
      <c r="N279">
        <v>2029</v>
      </c>
      <c r="O279">
        <v>2</v>
      </c>
      <c r="P279" s="14">
        <v>-2.7253633203125003</v>
      </c>
      <c r="Q279" s="11">
        <f>0.7817*P279+0.2163</f>
        <v>-1.9141165074882815</v>
      </c>
      <c r="R279">
        <v>2.8924442187500001</v>
      </c>
      <c r="S279" s="11">
        <f>0.7817*R279+0.2163</f>
        <v>2.4773236457968748</v>
      </c>
      <c r="T279">
        <v>2.5959446044924621</v>
      </c>
      <c r="U279" s="11">
        <f>0.7817*T279+0.2163</f>
        <v>2.2455498973317574</v>
      </c>
    </row>
    <row r="280" spans="14:21">
      <c r="N280">
        <v>2029</v>
      </c>
      <c r="O280">
        <v>3</v>
      </c>
      <c r="P280" s="14">
        <v>10.170368564453124</v>
      </c>
      <c r="Q280" s="11">
        <f>0.9534*P280-0.7929</f>
        <v>8.9035293893496092</v>
      </c>
      <c r="R280">
        <v>12.051755974121093</v>
      </c>
      <c r="S280" s="11">
        <f>0.9534*R280-0.7929</f>
        <v>10.697244145727051</v>
      </c>
      <c r="T280">
        <v>12.105365808105619</v>
      </c>
      <c r="U280" s="11">
        <f>0.9534*T280-0.7929</f>
        <v>10.748355761447899</v>
      </c>
    </row>
    <row r="281" spans="14:21">
      <c r="N281">
        <v>2029</v>
      </c>
      <c r="O281">
        <v>4</v>
      </c>
      <c r="P281" s="14">
        <v>21.846128110351565</v>
      </c>
      <c r="Q281" s="11">
        <f>0.9534*P281-0.7929</f>
        <v>20.035198540409183</v>
      </c>
      <c r="R281">
        <v>16.306543193359374</v>
      </c>
      <c r="S281" s="11">
        <f>0.9534*R281-0.7929</f>
        <v>14.753758280548828</v>
      </c>
      <c r="T281">
        <v>16.457088830566871</v>
      </c>
      <c r="U281" s="11">
        <f>0.9534*T281-0.7929</f>
        <v>14.897288491062456</v>
      </c>
    </row>
    <row r="282" spans="14:21">
      <c r="N282">
        <v>2029</v>
      </c>
      <c r="O282">
        <v>5</v>
      </c>
      <c r="P282" s="14">
        <v>27.167129233398441</v>
      </c>
      <c r="Q282" s="11">
        <f>0.9534*P282-0.7929</f>
        <v>25.108241011122075</v>
      </c>
      <c r="R282">
        <v>27.204293669433593</v>
      </c>
      <c r="S282" s="11">
        <f>0.9534*R282-0.7929</f>
        <v>25.143673584437988</v>
      </c>
      <c r="T282">
        <v>27.45692574462937</v>
      </c>
      <c r="U282" s="11">
        <f>0.9534*T282-0.7929</f>
        <v>25.384533004929644</v>
      </c>
    </row>
    <row r="283" spans="14:21">
      <c r="N283">
        <v>2029</v>
      </c>
      <c r="O283">
        <v>6</v>
      </c>
      <c r="P283" s="14">
        <v>36.706266953125002</v>
      </c>
      <c r="Q283" s="11">
        <f>0.814*P283+4.4613</f>
        <v>34.340201299843748</v>
      </c>
      <c r="R283">
        <v>35.122699223632814</v>
      </c>
      <c r="S283" s="11">
        <f>0.814*R283+4.4613</f>
        <v>33.051177168037107</v>
      </c>
      <c r="T283">
        <v>35.76494033203128</v>
      </c>
      <c r="U283" s="11">
        <f>0.814*T283+4.4613</f>
        <v>33.573961430273457</v>
      </c>
    </row>
    <row r="284" spans="14:21">
      <c r="N284">
        <v>2029</v>
      </c>
      <c r="O284">
        <v>7</v>
      </c>
      <c r="P284" s="14">
        <v>39.01408235839844</v>
      </c>
      <c r="Q284" s="11">
        <f>0.814*P284+4.4613</f>
        <v>36.218763039736331</v>
      </c>
      <c r="R284">
        <v>39.854809196777339</v>
      </c>
      <c r="S284" s="11">
        <f>0.814*R284+4.4613</f>
        <v>36.90311468617675</v>
      </c>
      <c r="T284">
        <v>40.112374291992467</v>
      </c>
      <c r="U284" s="11">
        <f>0.814*T284+4.4613</f>
        <v>37.112772673681867</v>
      </c>
    </row>
    <row r="285" spans="14:21">
      <c r="N285">
        <v>2029</v>
      </c>
      <c r="O285">
        <v>8</v>
      </c>
      <c r="P285" s="14">
        <v>36.565073740234375</v>
      </c>
      <c r="Q285" s="11">
        <f>0.814*P285+4.4613</f>
        <v>34.225270024550781</v>
      </c>
      <c r="R285">
        <v>34.122116386718751</v>
      </c>
      <c r="S285" s="11">
        <f>0.814*R285+4.4613</f>
        <v>32.236702738789063</v>
      </c>
      <c r="T285">
        <v>34.174234277343778</v>
      </c>
      <c r="U285" s="11">
        <f>0.814*T285+4.4613</f>
        <v>32.279126701757832</v>
      </c>
    </row>
    <row r="286" spans="14:21">
      <c r="N286">
        <v>2029</v>
      </c>
      <c r="O286">
        <v>9</v>
      </c>
      <c r="P286" s="14">
        <v>28.911320737304692</v>
      </c>
      <c r="Q286" s="11">
        <f>0.9014*P286+2.3973</f>
        <v>28.457964512606448</v>
      </c>
      <c r="R286">
        <v>26.36548867675781</v>
      </c>
      <c r="S286" s="11">
        <f>0.9014*R286+2.3973</f>
        <v>26.163151493229492</v>
      </c>
      <c r="T286">
        <v>26.291775109863181</v>
      </c>
      <c r="U286" s="11">
        <f>0.9014*T286+2.3973</f>
        <v>26.096706084030671</v>
      </c>
    </row>
    <row r="287" spans="14:21">
      <c r="N287">
        <v>2029</v>
      </c>
      <c r="O287">
        <v>10</v>
      </c>
      <c r="P287" s="14">
        <v>12.885508090820313</v>
      </c>
      <c r="Q287" s="11">
        <f>0.9014*P287+2.3973</f>
        <v>14.01229699306543</v>
      </c>
      <c r="R287">
        <v>16.786192729492186</v>
      </c>
      <c r="S287" s="11">
        <f>0.9014*R287+2.3973</f>
        <v>17.528374126364255</v>
      </c>
      <c r="T287">
        <v>16.752732568359963</v>
      </c>
      <c r="U287" s="11">
        <f>0.9014*T287+2.3973</f>
        <v>17.49821313711967</v>
      </c>
    </row>
    <row r="288" spans="14:21">
      <c r="N288">
        <v>2029</v>
      </c>
      <c r="O288">
        <v>11</v>
      </c>
      <c r="P288" s="14">
        <v>0.8399142431640616</v>
      </c>
      <c r="Q288" s="11">
        <f>0.9014*P288+2.3973</f>
        <v>3.1543986987880852</v>
      </c>
      <c r="R288">
        <v>2.3153689868164062</v>
      </c>
      <c r="S288" s="11">
        <f>0.9014*R288+2.3973</f>
        <v>4.4843736047163087</v>
      </c>
      <c r="T288">
        <v>2.1644917236325876</v>
      </c>
      <c r="U288" s="11">
        <f>0.9014*T288+2.3973</f>
        <v>4.3483728396824146</v>
      </c>
    </row>
    <row r="289" spans="14:21">
      <c r="N289">
        <v>2029</v>
      </c>
      <c r="O289">
        <v>12</v>
      </c>
      <c r="P289" s="14">
        <v>-5.0346255517578129</v>
      </c>
      <c r="Q289" s="11">
        <f>0.7817*P289+0.2163</f>
        <v>-3.7192667938090822</v>
      </c>
      <c r="R289">
        <v>-5.9938030224609378</v>
      </c>
      <c r="S289" s="11">
        <f>0.7817*R289+0.2163</f>
        <v>-4.4690558226577144</v>
      </c>
      <c r="T289">
        <v>-6.1330347656249771</v>
      </c>
      <c r="U289" s="11">
        <f>0.7817*T289+0.2163</f>
        <v>-4.5778932762890436</v>
      </c>
    </row>
    <row r="290" spans="14:21">
      <c r="N290">
        <v>2030</v>
      </c>
      <c r="O290">
        <v>1</v>
      </c>
      <c r="P290" s="14">
        <v>-9.2196979150390632</v>
      </c>
      <c r="Q290" s="11">
        <f>0.7817*P290+0.2163</f>
        <v>-6.9907378601860346</v>
      </c>
      <c r="R290">
        <v>-3.7578317822265626</v>
      </c>
      <c r="S290" s="11">
        <f>0.7817*R290+0.2163</f>
        <v>-2.721197104166504</v>
      </c>
      <c r="T290">
        <v>-4.0291490844730689</v>
      </c>
      <c r="U290" s="11">
        <f>0.7817*T290+0.2163</f>
        <v>-2.9332858393325978</v>
      </c>
    </row>
    <row r="291" spans="14:21">
      <c r="N291">
        <v>2030</v>
      </c>
      <c r="O291">
        <v>2</v>
      </c>
      <c r="P291" s="14">
        <v>0.80804151367187416</v>
      </c>
      <c r="Q291" s="11">
        <f>0.7817*P291+0.2163</f>
        <v>0.84794605123730404</v>
      </c>
      <c r="R291">
        <v>-4.8656792797851569</v>
      </c>
      <c r="S291" s="11">
        <f>0.7817*R291+0.2163</f>
        <v>-3.5872014930080569</v>
      </c>
      <c r="T291">
        <v>-5.4359280761712885</v>
      </c>
      <c r="U291" s="11">
        <f>0.7817*T291+0.2163</f>
        <v>-4.032964977143096</v>
      </c>
    </row>
    <row r="292" spans="14:21">
      <c r="N292">
        <v>2030</v>
      </c>
      <c r="O292">
        <v>3</v>
      </c>
      <c r="P292" s="14">
        <v>14.355228159179688</v>
      </c>
      <c r="Q292" s="11">
        <f>0.9534*P292-0.7929</f>
        <v>12.893374526961916</v>
      </c>
      <c r="R292">
        <v>9.0078927050781239</v>
      </c>
      <c r="S292" s="11">
        <f>0.9534*R292-0.7929</f>
        <v>7.7952249050214837</v>
      </c>
      <c r="T292">
        <v>8.5901775146487118</v>
      </c>
      <c r="U292" s="11">
        <f>0.9534*T292-0.7929</f>
        <v>7.3969752424660813</v>
      </c>
    </row>
    <row r="293" spans="14:21">
      <c r="N293">
        <v>2030</v>
      </c>
      <c r="O293">
        <v>4</v>
      </c>
      <c r="P293" s="14">
        <v>21.360845590820315</v>
      </c>
      <c r="Q293" s="11">
        <f>0.9534*P293-0.7929</f>
        <v>19.572530186288088</v>
      </c>
      <c r="R293">
        <v>22.25988143798828</v>
      </c>
      <c r="S293" s="11">
        <f>0.9534*R293-0.7929</f>
        <v>20.429670962978026</v>
      </c>
      <c r="T293">
        <v>22.466400476074369</v>
      </c>
      <c r="U293" s="11">
        <f>0.9534*T293-0.7929</f>
        <v>20.626566213889305</v>
      </c>
    </row>
    <row r="294" spans="14:21">
      <c r="N294">
        <v>2030</v>
      </c>
      <c r="O294">
        <v>5</v>
      </c>
      <c r="P294" s="14">
        <v>30.262869150390628</v>
      </c>
      <c r="Q294" s="11">
        <f>0.9534*P294-0.7929</f>
        <v>28.059719447982427</v>
      </c>
      <c r="R294">
        <v>28.705932438964844</v>
      </c>
      <c r="S294" s="11">
        <f>0.9534*R294-0.7929</f>
        <v>26.575335987309085</v>
      </c>
      <c r="T294">
        <v>28.699681604004368</v>
      </c>
      <c r="U294" s="11">
        <f>0.9534*T294-0.7929</f>
        <v>26.569376441257766</v>
      </c>
    </row>
    <row r="295" spans="14:21">
      <c r="N295">
        <v>2030</v>
      </c>
      <c r="O295">
        <v>6</v>
      </c>
      <c r="P295" s="14">
        <v>35.828681772460939</v>
      </c>
      <c r="Q295" s="11">
        <f>0.814*P295+4.4613</f>
        <v>33.6258469627832</v>
      </c>
      <c r="R295">
        <v>35.720017460937498</v>
      </c>
      <c r="S295" s="11">
        <f>0.814*R295+4.4613</f>
        <v>33.537394213203122</v>
      </c>
      <c r="T295">
        <v>35.739876123047466</v>
      </c>
      <c r="U295" s="11">
        <f>0.814*T295+4.4613</f>
        <v>33.553559164160632</v>
      </c>
    </row>
    <row r="296" spans="14:21">
      <c r="N296">
        <v>2030</v>
      </c>
      <c r="O296">
        <v>7</v>
      </c>
      <c r="P296" s="14">
        <v>38.631013852539063</v>
      </c>
      <c r="Q296" s="11">
        <f>0.814*P296+4.4613</f>
        <v>35.906945275966791</v>
      </c>
      <c r="R296">
        <v>38.92761971923828</v>
      </c>
      <c r="S296" s="11">
        <f>0.814*R296+4.4613</f>
        <v>36.148382451459959</v>
      </c>
      <c r="T296">
        <v>38.912274499511874</v>
      </c>
      <c r="U296" s="11">
        <f>0.814*T296+4.4613</f>
        <v>36.135891442602663</v>
      </c>
    </row>
    <row r="297" spans="14:21">
      <c r="N297">
        <v>2030</v>
      </c>
      <c r="O297">
        <v>8</v>
      </c>
      <c r="P297" s="14">
        <v>37.373849570312501</v>
      </c>
      <c r="Q297" s="11">
        <f>0.814*P297+4.4613</f>
        <v>34.883613550234372</v>
      </c>
      <c r="R297">
        <v>36.930974650878902</v>
      </c>
      <c r="S297" s="11">
        <f>0.814*R297+4.4613</f>
        <v>34.523113365815426</v>
      </c>
      <c r="T297">
        <v>36.727935388183191</v>
      </c>
      <c r="U297" s="11">
        <f>0.814*T297+4.4613</f>
        <v>34.357839405981117</v>
      </c>
    </row>
    <row r="298" spans="14:21">
      <c r="N298">
        <v>2030</v>
      </c>
      <c r="O298">
        <v>9</v>
      </c>
      <c r="P298" s="14">
        <v>26.80797591308594</v>
      </c>
      <c r="Q298" s="11">
        <f>0.9014*P298+2.3973</f>
        <v>26.562009488055669</v>
      </c>
      <c r="R298">
        <v>23.23526854736328</v>
      </c>
      <c r="S298" s="11">
        <f>0.9014*R298+2.3973</f>
        <v>23.341571068593261</v>
      </c>
      <c r="T298">
        <v>23.294424096679965</v>
      </c>
      <c r="U298" s="11">
        <f>0.9014*T298+2.3973</f>
        <v>23.394893880747322</v>
      </c>
    </row>
    <row r="299" spans="14:21">
      <c r="N299">
        <v>2030</v>
      </c>
      <c r="O299">
        <v>10</v>
      </c>
      <c r="P299" s="14">
        <v>13.202405576171873</v>
      </c>
      <c r="Q299" s="11">
        <f>0.9014*P299+2.3973</f>
        <v>14.297948386361327</v>
      </c>
      <c r="R299">
        <v>12.660209526367186</v>
      </c>
      <c r="S299" s="11">
        <f>0.9014*R299+2.3973</f>
        <v>13.80921286706738</v>
      </c>
      <c r="T299">
        <v>12.81172078857437</v>
      </c>
      <c r="U299" s="11">
        <f>0.9014*T299+2.3973</f>
        <v>13.945785118820936</v>
      </c>
    </row>
    <row r="300" spans="14:21">
      <c r="N300">
        <v>2030</v>
      </c>
      <c r="O300">
        <v>11</v>
      </c>
      <c r="P300" s="14">
        <v>4.228976889648437</v>
      </c>
      <c r="Q300" s="11">
        <f>0.9014*P300+2.3973</f>
        <v>6.2092997683291014</v>
      </c>
      <c r="R300">
        <v>4.5070316455078121</v>
      </c>
      <c r="S300" s="11">
        <f>0.9014*R300+2.3973</f>
        <v>6.4599383252607421</v>
      </c>
      <c r="T300">
        <v>4.6271842895506818</v>
      </c>
      <c r="U300" s="11">
        <f>0.9014*T300+2.3973</f>
        <v>6.5682439186009844</v>
      </c>
    </row>
    <row r="301" spans="14:21">
      <c r="N301">
        <v>2030</v>
      </c>
      <c r="O301">
        <v>12</v>
      </c>
      <c r="P301" s="14">
        <v>-5.5511850488281258</v>
      </c>
      <c r="Q301" s="11">
        <f>0.7817*P301+0.2163</f>
        <v>-4.1230613526689455</v>
      </c>
      <c r="R301">
        <v>-6.308483698730468</v>
      </c>
      <c r="S301" s="11">
        <f>0.7817*R301+0.2163</f>
        <v>-4.7150417072976065</v>
      </c>
      <c r="T301">
        <v>-6.5586907104493193</v>
      </c>
      <c r="U301" s="11">
        <f>0.7817*T301+0.2163</f>
        <v>-4.9106285283582318</v>
      </c>
    </row>
    <row r="302" spans="14:21">
      <c r="N302">
        <v>2031</v>
      </c>
      <c r="O302">
        <v>1</v>
      </c>
      <c r="P302" s="14">
        <v>-2.1813566796875001</v>
      </c>
      <c r="Q302" s="11">
        <f>0.7817*P302+0.2163</f>
        <v>-1.4888665165117188</v>
      </c>
      <c r="R302">
        <v>-6.3087496166992185</v>
      </c>
      <c r="S302" s="11">
        <f>0.7817*R302+0.2163</f>
        <v>-4.7152495753737789</v>
      </c>
      <c r="T302">
        <v>-6.5575514282230696</v>
      </c>
      <c r="U302" s="11">
        <f>0.7817*T302+0.2163</f>
        <v>-4.909737951441973</v>
      </c>
    </row>
    <row r="303" spans="14:21">
      <c r="N303">
        <v>2031</v>
      </c>
      <c r="O303">
        <v>2</v>
      </c>
      <c r="P303" s="14">
        <v>2.6410000585937494</v>
      </c>
      <c r="Q303" s="11">
        <f>0.7817*P303+0.2163</f>
        <v>2.2807697458027336</v>
      </c>
      <c r="R303">
        <v>-0.13789047363281215</v>
      </c>
      <c r="S303" s="11">
        <f>0.7817*R303+0.2163</f>
        <v>0.10851101676123075</v>
      </c>
      <c r="T303">
        <v>-0.15039572753878838</v>
      </c>
      <c r="U303" s="11">
        <f>0.7817*T303+0.2163</f>
        <v>9.8735659782929128E-2</v>
      </c>
    </row>
    <row r="304" spans="14:21">
      <c r="N304">
        <v>2031</v>
      </c>
      <c r="O304">
        <v>3</v>
      </c>
      <c r="P304" s="14">
        <v>8.1494502783203124</v>
      </c>
      <c r="Q304" s="11">
        <f>0.9534*P304-0.7929</f>
        <v>6.9767858953505861</v>
      </c>
      <c r="R304">
        <v>8.6838384204101562</v>
      </c>
      <c r="S304" s="11">
        <f>0.9534*R304-0.7929</f>
        <v>7.4862715500190431</v>
      </c>
      <c r="T304">
        <v>8.7735349365237116</v>
      </c>
      <c r="U304" s="11">
        <f>0.9534*T304-0.7929</f>
        <v>7.5717882084817072</v>
      </c>
    </row>
    <row r="305" spans="14:21">
      <c r="N305">
        <v>2031</v>
      </c>
      <c r="O305">
        <v>4</v>
      </c>
      <c r="P305" s="14">
        <v>21.456761655273439</v>
      </c>
      <c r="Q305" s="11">
        <f>0.9534*P305-0.7929</f>
        <v>19.663976562137698</v>
      </c>
      <c r="R305">
        <v>18.957346464843749</v>
      </c>
      <c r="S305" s="11">
        <f>0.9534*R305-0.7929</f>
        <v>17.281034119582031</v>
      </c>
      <c r="T305">
        <v>18.99192476806687</v>
      </c>
      <c r="U305" s="11">
        <f>0.9534*T305-0.7929</f>
        <v>17.314001073874955</v>
      </c>
    </row>
    <row r="306" spans="14:21">
      <c r="N306">
        <v>2031</v>
      </c>
      <c r="O306">
        <v>5</v>
      </c>
      <c r="P306" s="14">
        <v>30.644916367187506</v>
      </c>
      <c r="Q306" s="11">
        <f>0.9534*P306-0.7929</f>
        <v>28.423963264476569</v>
      </c>
      <c r="R306">
        <v>28.734418901367185</v>
      </c>
      <c r="S306" s="11">
        <f>0.9534*R306-0.7929</f>
        <v>26.602494980563474</v>
      </c>
      <c r="T306">
        <v>29.137869653320088</v>
      </c>
      <c r="U306" s="11">
        <f>0.9534*T306-0.7929</f>
        <v>26.987144927475374</v>
      </c>
    </row>
    <row r="307" spans="14:21">
      <c r="N307">
        <v>2031</v>
      </c>
      <c r="O307">
        <v>6</v>
      </c>
      <c r="P307" s="14">
        <v>34.515601914062501</v>
      </c>
      <c r="Q307" s="11">
        <f>0.814*P307+4.4613</f>
        <v>32.556999958046873</v>
      </c>
      <c r="R307">
        <v>35.581873076171874</v>
      </c>
      <c r="S307" s="11">
        <f>0.814*R307+4.4613</f>
        <v>33.424944684003904</v>
      </c>
      <c r="T307">
        <v>35.853871362304965</v>
      </c>
      <c r="U307" s="11">
        <f>0.814*T307+4.4613</f>
        <v>33.646351288916236</v>
      </c>
    </row>
    <row r="308" spans="14:21">
      <c r="N308">
        <v>2031</v>
      </c>
      <c r="O308">
        <v>7</v>
      </c>
      <c r="P308" s="14">
        <v>38.721227719726564</v>
      </c>
      <c r="Q308" s="11">
        <f>0.814*P308+4.4613</f>
        <v>35.980379363857423</v>
      </c>
      <c r="R308">
        <v>38.225862199707031</v>
      </c>
      <c r="S308" s="11">
        <f>0.814*R308+4.4613</f>
        <v>35.577151830561519</v>
      </c>
      <c r="T308">
        <v>38.126940454101344</v>
      </c>
      <c r="U308" s="11">
        <f>0.814*T308+4.4613</f>
        <v>35.49662952963849</v>
      </c>
    </row>
    <row r="309" spans="14:21">
      <c r="N309">
        <v>2031</v>
      </c>
      <c r="O309">
        <v>8</v>
      </c>
      <c r="P309" s="14">
        <v>34.47070774902344</v>
      </c>
      <c r="Q309" s="11">
        <f>0.814*P309+4.4613</f>
        <v>32.52045610770508</v>
      </c>
      <c r="R309">
        <v>35.255791166992189</v>
      </c>
      <c r="S309" s="11">
        <f>0.814*R309+4.4613</f>
        <v>33.159514009931641</v>
      </c>
      <c r="T309">
        <v>35.280644860839438</v>
      </c>
      <c r="U309" s="11">
        <f>0.814*T309+4.4613</f>
        <v>33.179744916723301</v>
      </c>
    </row>
    <row r="310" spans="14:21">
      <c r="N310">
        <v>2031</v>
      </c>
      <c r="O310">
        <v>9</v>
      </c>
      <c r="P310" s="14">
        <v>26.039200571289065</v>
      </c>
      <c r="Q310" s="11">
        <f>0.9014*P310+2.3973</f>
        <v>25.869035394959965</v>
      </c>
      <c r="R310">
        <v>24.455632585449219</v>
      </c>
      <c r="S310" s="11">
        <f>0.9014*R310+2.3973</f>
        <v>24.441607212523927</v>
      </c>
      <c r="T310">
        <v>24.586939782714435</v>
      </c>
      <c r="U310" s="11">
        <f>0.9014*T310+2.3973</f>
        <v>24.559967520138791</v>
      </c>
    </row>
    <row r="311" spans="14:21">
      <c r="N311">
        <v>2031</v>
      </c>
      <c r="O311">
        <v>10</v>
      </c>
      <c r="P311" s="14">
        <v>13.288406625976563</v>
      </c>
      <c r="Q311" s="11">
        <f>0.9014*P311+2.3973</f>
        <v>14.375469732655274</v>
      </c>
      <c r="R311">
        <v>16.22018633300781</v>
      </c>
      <c r="S311" s="11">
        <f>0.9014*R311+2.3973</f>
        <v>17.018175960573238</v>
      </c>
      <c r="T311">
        <v>16.328785546875025</v>
      </c>
      <c r="U311" s="11">
        <f>0.9014*T311+2.3973</f>
        <v>17.116067291953147</v>
      </c>
    </row>
    <row r="312" spans="14:21">
      <c r="N312">
        <v>2031</v>
      </c>
      <c r="O312">
        <v>11</v>
      </c>
      <c r="P312" s="14">
        <v>5.627845029296874</v>
      </c>
      <c r="Q312" s="11">
        <f>0.9014*P312+2.3973</f>
        <v>7.4702395094082021</v>
      </c>
      <c r="R312">
        <v>5.340983635253906</v>
      </c>
      <c r="S312" s="11">
        <f>0.9014*R312+2.3973</f>
        <v>7.211662648817871</v>
      </c>
      <c r="T312">
        <v>5.4525942626950883</v>
      </c>
      <c r="U312" s="11">
        <f>0.9014*T312+2.3973</f>
        <v>7.3122684683933521</v>
      </c>
    </row>
    <row r="313" spans="14:21">
      <c r="N313">
        <v>2031</v>
      </c>
      <c r="O313">
        <v>12</v>
      </c>
      <c r="P313" s="14">
        <v>-2.498892470703125</v>
      </c>
      <c r="Q313" s="11">
        <f>0.7817*P313+0.2163</f>
        <v>-1.7370842443486327</v>
      </c>
      <c r="R313">
        <v>-1.596051655273437</v>
      </c>
      <c r="S313" s="11">
        <f>0.7817*R313+0.2163</f>
        <v>-1.0313335789272458</v>
      </c>
      <c r="T313">
        <v>-1.4593639892575383</v>
      </c>
      <c r="U313" s="11">
        <f>0.7817*T313+0.2163</f>
        <v>-0.92448483040261764</v>
      </c>
    </row>
    <row r="314" spans="14:21">
      <c r="N314">
        <v>2032</v>
      </c>
      <c r="O314">
        <v>1</v>
      </c>
      <c r="P314" s="14">
        <v>-7.659849086914063</v>
      </c>
      <c r="Q314" s="11">
        <f>0.7817*P314+0.2163</f>
        <v>-5.7714040312407224</v>
      </c>
      <c r="R314">
        <v>-6.689145270996093</v>
      </c>
      <c r="S314" s="11">
        <f>0.7817*R314+0.2163</f>
        <v>-5.012604858337645</v>
      </c>
      <c r="T314">
        <v>-6.3818674072262898</v>
      </c>
      <c r="U314" s="11">
        <f>0.7817*T314+0.2163</f>
        <v>-4.7724057522287904</v>
      </c>
    </row>
    <row r="315" spans="14:21">
      <c r="N315">
        <v>2032</v>
      </c>
      <c r="O315">
        <v>2</v>
      </c>
      <c r="P315" s="14">
        <v>-3.0694100732421878</v>
      </c>
      <c r="Q315" s="11">
        <f>0.7817*P315+0.2163</f>
        <v>-2.183057854253418</v>
      </c>
      <c r="R315">
        <v>-0.22404789550781246</v>
      </c>
      <c r="S315" s="11">
        <f>0.7817*R315+0.2163</f>
        <v>4.1161760081543014E-2</v>
      </c>
      <c r="T315">
        <v>-0.2193558105462885</v>
      </c>
      <c r="U315" s="11">
        <f>0.7817*T315+0.2163</f>
        <v>4.4829562895966291E-2</v>
      </c>
    </row>
    <row r="316" spans="14:21">
      <c r="N316">
        <v>2032</v>
      </c>
      <c r="O316">
        <v>3</v>
      </c>
      <c r="P316" s="14">
        <v>5.2027760107421868</v>
      </c>
      <c r="Q316" s="11">
        <f>0.9534*P316-0.7929</f>
        <v>4.1674266486416007</v>
      </c>
      <c r="R316">
        <v>7.5522909838867189</v>
      </c>
      <c r="S316" s="11">
        <f>0.9534*R316-0.7929</f>
        <v>6.4074542240375978</v>
      </c>
      <c r="T316">
        <v>7.6986221557618695</v>
      </c>
      <c r="U316" s="11">
        <f>0.9534*T316-0.7929</f>
        <v>6.5469663633033663</v>
      </c>
    </row>
    <row r="317" spans="14:21">
      <c r="N317">
        <v>2032</v>
      </c>
      <c r="O317">
        <v>4</v>
      </c>
      <c r="P317" s="14">
        <v>19.670484531250001</v>
      </c>
      <c r="Q317" s="11">
        <f>0.9534*P317-0.7929</f>
        <v>17.960939952093753</v>
      </c>
      <c r="R317">
        <v>20.425246892089842</v>
      </c>
      <c r="S317" s="11">
        <f>0.9534*R317-0.7929</f>
        <v>18.680530386918456</v>
      </c>
      <c r="T317">
        <v>20.51400582275437</v>
      </c>
      <c r="U317" s="11">
        <f>0.9534*T317-0.7929</f>
        <v>18.765153151414019</v>
      </c>
    </row>
    <row r="318" spans="14:21">
      <c r="N318">
        <v>2032</v>
      </c>
      <c r="O318">
        <v>5</v>
      </c>
      <c r="P318" s="14">
        <v>31.275732578125002</v>
      </c>
      <c r="Q318" s="11">
        <f>0.9534*P318-0.7929</f>
        <v>29.025383439984378</v>
      </c>
      <c r="R318">
        <v>27.112618449707032</v>
      </c>
      <c r="S318" s="11">
        <f>0.9534*R318-0.7929</f>
        <v>25.056270429950686</v>
      </c>
      <c r="T318">
        <v>27.513990380859962</v>
      </c>
      <c r="U318" s="11">
        <f>0.9534*T318-0.7929</f>
        <v>25.438938429111889</v>
      </c>
    </row>
    <row r="319" spans="14:21">
      <c r="N319">
        <v>2032</v>
      </c>
      <c r="O319">
        <v>6</v>
      </c>
      <c r="P319" s="14">
        <v>38.212030014648441</v>
      </c>
      <c r="Q319" s="11">
        <f>0.814*P319+4.4613</f>
        <v>35.565892431923828</v>
      </c>
      <c r="R319">
        <v>34.22964696533203</v>
      </c>
      <c r="S319" s="11">
        <f>0.814*R319+4.4613</f>
        <v>32.324232629780269</v>
      </c>
      <c r="T319">
        <v>34.390396325683184</v>
      </c>
      <c r="U319" s="11">
        <f>0.814*T319+4.4613</f>
        <v>32.455082609106107</v>
      </c>
    </row>
    <row r="320" spans="14:21">
      <c r="N320">
        <v>2032</v>
      </c>
      <c r="O320">
        <v>7</v>
      </c>
      <c r="P320" s="14">
        <v>40.681847397460942</v>
      </c>
      <c r="Q320" s="11">
        <f>0.814*P320+4.4613</f>
        <v>37.576323781533205</v>
      </c>
      <c r="R320">
        <v>41.249814860839841</v>
      </c>
      <c r="S320" s="11">
        <f>0.814*R320+4.4613</f>
        <v>38.038649296723626</v>
      </c>
      <c r="T320">
        <v>41.338174951172469</v>
      </c>
      <c r="U320" s="11">
        <f>0.814*T320+4.4613</f>
        <v>38.110574410254387</v>
      </c>
    </row>
    <row r="321" spans="14:21">
      <c r="N321">
        <v>2032</v>
      </c>
      <c r="O321">
        <v>8</v>
      </c>
      <c r="P321" s="14">
        <v>36.645287485351567</v>
      </c>
      <c r="Q321" s="11">
        <f>0.814*P321+4.4613</f>
        <v>34.290564013076171</v>
      </c>
      <c r="R321">
        <v>35.593673186035154</v>
      </c>
      <c r="S321" s="11">
        <f>0.814*R321+4.4613</f>
        <v>33.434549973432617</v>
      </c>
      <c r="T321">
        <v>35.643070642089434</v>
      </c>
      <c r="U321" s="11">
        <f>0.814*T321+4.4613</f>
        <v>33.474759502660795</v>
      </c>
    </row>
    <row r="322" spans="14:21">
      <c r="N322">
        <v>2032</v>
      </c>
      <c r="O322">
        <v>9</v>
      </c>
      <c r="P322" s="14">
        <v>24.518118173828128</v>
      </c>
      <c r="Q322" s="11">
        <f>0.9014*P322+2.3973</f>
        <v>24.497931721888676</v>
      </c>
      <c r="R322">
        <v>26.332880485839844</v>
      </c>
      <c r="S322" s="11">
        <f>0.9014*R322+2.3973</f>
        <v>26.133758469936037</v>
      </c>
      <c r="T322">
        <v>26.262622888183184</v>
      </c>
      <c r="U322" s="11">
        <f>0.9014*T322+2.3973</f>
        <v>26.070428271408321</v>
      </c>
    </row>
    <row r="323" spans="14:21">
      <c r="N323">
        <v>2032</v>
      </c>
      <c r="O323">
        <v>10</v>
      </c>
      <c r="P323" s="14">
        <v>16.177037631835937</v>
      </c>
      <c r="Q323" s="11">
        <f>0.9014*P323+2.3973</f>
        <v>16.979281721336914</v>
      </c>
      <c r="R323">
        <v>15.764236735839843</v>
      </c>
      <c r="S323" s="11">
        <f>0.9014*R323+2.3973</f>
        <v>16.607182993686035</v>
      </c>
      <c r="T323">
        <v>15.888251916504368</v>
      </c>
      <c r="U323" s="11">
        <f>0.9014*T323+2.3973</f>
        <v>16.718970277537036</v>
      </c>
    </row>
    <row r="324" spans="14:21">
      <c r="N324">
        <v>2032</v>
      </c>
      <c r="O324">
        <v>11</v>
      </c>
      <c r="P324" s="14">
        <v>5.4532897070312503</v>
      </c>
      <c r="Q324" s="11">
        <f>0.9014*P324+2.3973</f>
        <v>7.3128953419179688</v>
      </c>
      <c r="R324">
        <v>4.2867186083984379</v>
      </c>
      <c r="S324" s="11">
        <f>0.9014*R324+2.3973</f>
        <v>6.2613481536103519</v>
      </c>
      <c r="T324">
        <v>4.3690698486325878</v>
      </c>
      <c r="U324" s="11">
        <f>0.9014*T324+2.3973</f>
        <v>6.3355795615574149</v>
      </c>
    </row>
    <row r="325" spans="14:21">
      <c r="N325">
        <v>2032</v>
      </c>
      <c r="O325">
        <v>12</v>
      </c>
      <c r="P325" s="14">
        <v>-2.6344260400390627</v>
      </c>
      <c r="Q325" s="11">
        <f>0.7817*P325+0.2163</f>
        <v>-1.8430308354985354</v>
      </c>
      <c r="R325">
        <v>-4.1065167187500009</v>
      </c>
      <c r="S325" s="11">
        <f>0.7817*R325+0.2163</f>
        <v>-2.9937641190468756</v>
      </c>
      <c r="T325">
        <v>-4.318359228515039</v>
      </c>
      <c r="U325" s="11">
        <f>0.7817*T325+0.2163</f>
        <v>-3.1593614089302058</v>
      </c>
    </row>
    <row r="326" spans="14:21">
      <c r="N326">
        <v>2033</v>
      </c>
      <c r="O326">
        <v>1</v>
      </c>
      <c r="P326" s="14">
        <v>-4.1786151025390632</v>
      </c>
      <c r="Q326" s="11">
        <f>0.7817*P326+0.2163</f>
        <v>-3.0501234256547858</v>
      </c>
      <c r="R326">
        <v>-9.5552423779296873</v>
      </c>
      <c r="S326" s="11">
        <f>0.7817*R326+0.2163</f>
        <v>-7.2530329668276359</v>
      </c>
      <c r="T326">
        <v>-9.6959053710937262</v>
      </c>
      <c r="U326" s="11">
        <f>0.7817*T326+0.2163</f>
        <v>-7.3629892285839649</v>
      </c>
    </row>
    <row r="327" spans="14:21">
      <c r="N327">
        <v>2033</v>
      </c>
      <c r="O327">
        <v>2</v>
      </c>
      <c r="P327" s="14">
        <v>4.6823441259765621</v>
      </c>
      <c r="Q327" s="11">
        <f>0.7817*P327+0.2163</f>
        <v>3.8764884032758782</v>
      </c>
      <c r="R327">
        <v>-2.844602998046875</v>
      </c>
      <c r="S327" s="11">
        <f>0.7817*R327+0.2163</f>
        <v>-2.007326163573242</v>
      </c>
      <c r="T327">
        <v>-2.934969030761819</v>
      </c>
      <c r="U327" s="11">
        <f>0.7817*T327+0.2163</f>
        <v>-2.0779652913465139</v>
      </c>
    </row>
    <row r="328" spans="14:21">
      <c r="N328">
        <v>2033</v>
      </c>
      <c r="O328">
        <v>3</v>
      </c>
      <c r="P328" s="14">
        <v>11.660173984375</v>
      </c>
      <c r="Q328" s="11">
        <f>0.9534*P328-0.7929</f>
        <v>10.323909876703125</v>
      </c>
      <c r="R328">
        <v>11.386429216308594</v>
      </c>
      <c r="S328" s="11">
        <f>0.9534*R328-0.7929</f>
        <v>10.062921614828614</v>
      </c>
      <c r="T328">
        <v>11.215150781250024</v>
      </c>
      <c r="U328" s="11">
        <f>0.9534*T328-0.7929</f>
        <v>9.8996247548437744</v>
      </c>
    </row>
    <row r="329" spans="14:21">
      <c r="N329">
        <v>2033</v>
      </c>
      <c r="O329">
        <v>4</v>
      </c>
      <c r="P329" s="14">
        <v>22.070641489257813</v>
      </c>
      <c r="Q329" s="11">
        <f>0.9534*P329-0.7929</f>
        <v>20.249249595858402</v>
      </c>
      <c r="R329">
        <v>20.577684367675779</v>
      </c>
      <c r="S329" s="11">
        <f>0.9534*R329-0.7929</f>
        <v>18.825864276142088</v>
      </c>
      <c r="T329">
        <v>20.870869226074369</v>
      </c>
      <c r="U329" s="11">
        <f>0.9534*T329-0.7929</f>
        <v>19.105386720139304</v>
      </c>
    </row>
    <row r="330" spans="14:21">
      <c r="N330">
        <v>2033</v>
      </c>
      <c r="O330">
        <v>5</v>
      </c>
      <c r="P330" s="14">
        <v>31.913953134765627</v>
      </c>
      <c r="Q330" s="11">
        <f>0.9534*P330-0.7929</f>
        <v>29.633862918685551</v>
      </c>
      <c r="R330">
        <v>26.746781804199216</v>
      </c>
      <c r="S330" s="11">
        <f>0.9534*R330-0.7929</f>
        <v>24.707481772123533</v>
      </c>
      <c r="T330">
        <v>26.903536157226338</v>
      </c>
      <c r="U330" s="11">
        <f>0.9534*T330-0.7929</f>
        <v>24.856931372299591</v>
      </c>
    </row>
    <row r="331" spans="14:21">
      <c r="N331">
        <v>2033</v>
      </c>
      <c r="O331">
        <v>6</v>
      </c>
      <c r="P331" s="14">
        <v>38.738504526367194</v>
      </c>
      <c r="Q331" s="11">
        <f>0.814*P331+4.4613</f>
        <v>35.994442684462896</v>
      </c>
      <c r="R331">
        <v>36.557326665039064</v>
      </c>
      <c r="S331" s="11">
        <f>0.814*R331+4.4613</f>
        <v>34.218963905341795</v>
      </c>
      <c r="T331">
        <v>37.208243371581936</v>
      </c>
      <c r="U331" s="11">
        <f>0.814*T331+4.4613</f>
        <v>34.748810104467694</v>
      </c>
    </row>
    <row r="332" spans="14:21">
      <c r="N332">
        <v>2033</v>
      </c>
      <c r="O332">
        <v>7</v>
      </c>
      <c r="P332" s="14">
        <v>39.755793540039065</v>
      </c>
      <c r="Q332" s="11">
        <f>0.814*P332+4.4613</f>
        <v>36.822515941591796</v>
      </c>
      <c r="R332">
        <v>39.44313494140625</v>
      </c>
      <c r="S332" s="11">
        <f>0.814*R332+4.4613</f>
        <v>36.568011842304685</v>
      </c>
      <c r="T332">
        <v>39.475817102050691</v>
      </c>
      <c r="U332" s="11">
        <f>0.814*T332+4.4613</f>
        <v>36.594615121069261</v>
      </c>
    </row>
    <row r="333" spans="14:21">
      <c r="N333">
        <v>2033</v>
      </c>
      <c r="O333">
        <v>8</v>
      </c>
      <c r="P333" s="14">
        <v>34.934032553710942</v>
      </c>
      <c r="Q333" s="11">
        <f>0.814*P333+4.4613</f>
        <v>32.897602498720701</v>
      </c>
      <c r="R333">
        <v>34.699623735351558</v>
      </c>
      <c r="S333" s="11">
        <f>0.814*R333+4.4613</f>
        <v>32.706793720576165</v>
      </c>
      <c r="T333">
        <v>34.564538964843777</v>
      </c>
      <c r="U333" s="11">
        <f>0.814*T333+4.4613</f>
        <v>32.596834717382833</v>
      </c>
    </row>
    <row r="334" spans="14:21">
      <c r="N334">
        <v>2033</v>
      </c>
      <c r="O334">
        <v>9</v>
      </c>
      <c r="P334" s="14">
        <v>25.202466953125004</v>
      </c>
      <c r="Q334" s="11">
        <f>0.9014*P334+2.3973</f>
        <v>25.11480371154688</v>
      </c>
      <c r="R334">
        <v>27.029253166503906</v>
      </c>
      <c r="S334" s="11">
        <f>0.9014*R334+2.3973</f>
        <v>26.761468804286622</v>
      </c>
      <c r="T334">
        <v>27.005401391601339</v>
      </c>
      <c r="U334" s="11">
        <f>0.9014*T334+2.3973</f>
        <v>26.739968814389449</v>
      </c>
    </row>
    <row r="335" spans="14:21">
      <c r="N335">
        <v>2033</v>
      </c>
      <c r="O335">
        <v>10</v>
      </c>
      <c r="P335" s="14">
        <v>14.382036997070312</v>
      </c>
      <c r="Q335" s="11">
        <f>0.9014*P335+2.3973</f>
        <v>15.361268149159178</v>
      </c>
      <c r="R335">
        <v>16.522568303222656</v>
      </c>
      <c r="S335" s="11">
        <f>0.9014*R335+2.3973</f>
        <v>17.2907430685249</v>
      </c>
      <c r="T335">
        <v>16.74445601806687</v>
      </c>
      <c r="U335" s="11">
        <f>0.9014*T335+2.3973</f>
        <v>17.490752654685476</v>
      </c>
    </row>
    <row r="336" spans="14:21">
      <c r="N336">
        <v>2033</v>
      </c>
      <c r="O336">
        <v>11</v>
      </c>
      <c r="P336" s="14">
        <v>2.3295494482421875</v>
      </c>
      <c r="Q336" s="11">
        <f>0.9014*P336+2.3973</f>
        <v>4.4971558726455072</v>
      </c>
      <c r="R336">
        <v>2.3379720141601563</v>
      </c>
      <c r="S336" s="11">
        <f>0.9014*R336+2.3973</f>
        <v>4.5047479735639655</v>
      </c>
      <c r="T336">
        <v>2.3830998779299621</v>
      </c>
      <c r="U336" s="11">
        <f>0.9014*T336+2.3973</f>
        <v>4.5454262299660684</v>
      </c>
    </row>
    <row r="337" spans="14:21">
      <c r="N337">
        <v>2033</v>
      </c>
      <c r="O337">
        <v>12</v>
      </c>
      <c r="P337" s="14">
        <v>-5.1348395410156256</v>
      </c>
      <c r="Q337" s="11">
        <f>0.7817*P337+0.2163</f>
        <v>-3.7976040692119146</v>
      </c>
      <c r="R337">
        <v>-5.1264450878906249</v>
      </c>
      <c r="S337" s="11">
        <f>0.7817*R337+0.2163</f>
        <v>-3.7910421252041009</v>
      </c>
      <c r="T337">
        <v>-5.4222566894525386</v>
      </c>
      <c r="U337" s="11">
        <f>0.7817*T337+0.2163</f>
        <v>-4.0222780541450485</v>
      </c>
    </row>
    <row r="338" spans="14:21">
      <c r="N338">
        <v>2034</v>
      </c>
      <c r="O338">
        <v>1</v>
      </c>
      <c r="P338" s="14">
        <v>-3.7525673486328128</v>
      </c>
      <c r="Q338" s="11">
        <f>0.7817*P338+0.2163</f>
        <v>-2.7170818964262695</v>
      </c>
      <c r="R338">
        <v>-2.9993340161132811</v>
      </c>
      <c r="S338" s="11">
        <f>0.7817*R338+0.2163</f>
        <v>-2.1282794003957517</v>
      </c>
      <c r="T338">
        <v>-2.8854437622068825</v>
      </c>
      <c r="U338" s="11">
        <f>0.7817*T338+0.2163</f>
        <v>-2.03925138891712</v>
      </c>
    </row>
    <row r="339" spans="14:21">
      <c r="N339">
        <v>2034</v>
      </c>
      <c r="O339">
        <v>2</v>
      </c>
      <c r="P339" s="14">
        <v>3.1694745947265615</v>
      </c>
      <c r="Q339" s="11">
        <f>0.7817*P339+0.2163</f>
        <v>2.6938782906977528</v>
      </c>
      <c r="R339">
        <v>-0.29205641601562471</v>
      </c>
      <c r="S339" s="11">
        <f>0.7817*R339+0.2163</f>
        <v>-1.2000500399413833E-2</v>
      </c>
      <c r="T339">
        <v>-0.2800393432618189</v>
      </c>
      <c r="U339" s="11">
        <f>0.7817*T339+0.2163</f>
        <v>-2.6067546277638298E-3</v>
      </c>
    </row>
    <row r="340" spans="14:21">
      <c r="N340">
        <v>2034</v>
      </c>
      <c r="O340">
        <v>3</v>
      </c>
      <c r="P340" s="14">
        <v>13.881094711914063</v>
      </c>
      <c r="Q340" s="11">
        <f>0.9534*P340-0.7929</f>
        <v>12.441335698338868</v>
      </c>
      <c r="R340">
        <v>11.40953083984375</v>
      </c>
      <c r="S340" s="11">
        <f>0.9534*R340-0.7929</f>
        <v>10.084946702707033</v>
      </c>
      <c r="T340">
        <v>11.609107873535619</v>
      </c>
      <c r="U340" s="11">
        <f>0.9534*T340-0.7929</f>
        <v>10.275223446628861</v>
      </c>
    </row>
    <row r="341" spans="14:21">
      <c r="N341">
        <v>2034</v>
      </c>
      <c r="O341">
        <v>4</v>
      </c>
      <c r="P341" s="14">
        <v>18.253573618164065</v>
      </c>
      <c r="Q341" s="11">
        <f>0.9534*P341-0.7929</f>
        <v>16.610057087557621</v>
      </c>
      <c r="R341">
        <v>21.134716032714842</v>
      </c>
      <c r="S341" s="11">
        <f>0.9534*R341-0.7929</f>
        <v>19.35693826559033</v>
      </c>
      <c r="T341">
        <v>21.371851831054961</v>
      </c>
      <c r="U341" s="11">
        <f>0.9534*T341-0.7929</f>
        <v>19.583023535727801</v>
      </c>
    </row>
    <row r="342" spans="14:21">
      <c r="N342">
        <v>2034</v>
      </c>
      <c r="O342">
        <v>5</v>
      </c>
      <c r="P342" s="14">
        <v>26.232351865234378</v>
      </c>
      <c r="Q342" s="11">
        <f>0.9534*P342-0.7929</f>
        <v>24.217024268314457</v>
      </c>
      <c r="R342">
        <v>27.001597697753905</v>
      </c>
      <c r="S342" s="11">
        <f>0.9534*R342-0.7929</f>
        <v>24.950423245038575</v>
      </c>
      <c r="T342">
        <v>27.019709436035619</v>
      </c>
      <c r="U342" s="11">
        <f>0.9534*T342-0.7929</f>
        <v>24.967690976316359</v>
      </c>
    </row>
    <row r="343" spans="14:21">
      <c r="N343">
        <v>2034</v>
      </c>
      <c r="O343">
        <v>6</v>
      </c>
      <c r="P343" s="14">
        <v>38.40773453125</v>
      </c>
      <c r="Q343" s="11">
        <f>0.814*P343+4.4613</f>
        <v>35.725195908437499</v>
      </c>
      <c r="R343">
        <v>35.538196049804689</v>
      </c>
      <c r="S343" s="11">
        <f>0.814*R343+4.4613</f>
        <v>33.389391584541016</v>
      </c>
      <c r="T343">
        <v>35.521402001953717</v>
      </c>
      <c r="U343" s="11">
        <f>0.814*T343+4.4613</f>
        <v>33.375721229590326</v>
      </c>
    </row>
    <row r="344" spans="14:21">
      <c r="N344">
        <v>2034</v>
      </c>
      <c r="O344">
        <v>7</v>
      </c>
      <c r="P344" s="14">
        <v>39.734091147460944</v>
      </c>
      <c r="Q344" s="11">
        <f>0.814*P344+4.4613</f>
        <v>36.804850194033207</v>
      </c>
      <c r="R344">
        <v>39.306020988769532</v>
      </c>
      <c r="S344" s="11">
        <f>0.814*R344+4.4613</f>
        <v>36.456401084858399</v>
      </c>
      <c r="T344">
        <v>39.269908593750031</v>
      </c>
      <c r="U344" s="11">
        <f>0.814*T344+4.4613</f>
        <v>36.427005595312522</v>
      </c>
    </row>
    <row r="345" spans="14:21">
      <c r="N345">
        <v>2034</v>
      </c>
      <c r="O345">
        <v>8</v>
      </c>
      <c r="P345" s="14">
        <v>35.367186777343754</v>
      </c>
      <c r="Q345" s="11">
        <f>0.814*P345+4.4613</f>
        <v>33.250190036757814</v>
      </c>
      <c r="R345">
        <v>37.001409672851558</v>
      </c>
      <c r="S345" s="11">
        <f>0.814*R345+4.4613</f>
        <v>34.580447473701163</v>
      </c>
      <c r="T345">
        <v>36.722909143066872</v>
      </c>
      <c r="U345" s="11">
        <f>0.814*T345+4.4613</f>
        <v>34.353748042456431</v>
      </c>
    </row>
    <row r="346" spans="14:21">
      <c r="N346">
        <v>2034</v>
      </c>
      <c r="O346">
        <v>9</v>
      </c>
      <c r="P346" s="14">
        <v>27.559985092773438</v>
      </c>
      <c r="Q346" s="11">
        <f>0.9014*P346+2.3973</f>
        <v>27.239870562625978</v>
      </c>
      <c r="R346">
        <v>26.034719963378905</v>
      </c>
      <c r="S346" s="11">
        <f>0.9014*R346+2.3973</f>
        <v>25.864996574989746</v>
      </c>
      <c r="T346">
        <v>26.060634851074369</v>
      </c>
      <c r="U346" s="11">
        <f>0.9014*T346+2.3973</f>
        <v>25.888356254758438</v>
      </c>
    </row>
    <row r="347" spans="14:21">
      <c r="N347">
        <v>2034</v>
      </c>
      <c r="O347">
        <v>10</v>
      </c>
      <c r="P347" s="14">
        <v>15.575966464843749</v>
      </c>
      <c r="Q347" s="11">
        <f>0.9014*P347+2.3973</f>
        <v>16.437476171410154</v>
      </c>
      <c r="R347">
        <v>13.622201018066406</v>
      </c>
      <c r="S347" s="11">
        <f>0.9014*R347+2.3973</f>
        <v>14.676351997685057</v>
      </c>
      <c r="T347">
        <v>13.515328088379368</v>
      </c>
      <c r="U347" s="11">
        <f>0.9014*T347+2.3973</f>
        <v>14.580016738865162</v>
      </c>
    </row>
    <row r="348" spans="14:21">
      <c r="N348">
        <v>2034</v>
      </c>
      <c r="O348">
        <v>11</v>
      </c>
      <c r="P348" s="14">
        <v>5.2357976904296875</v>
      </c>
      <c r="Q348" s="11">
        <f>0.9014*P348+2.3973</f>
        <v>7.1168480381533197</v>
      </c>
      <c r="R348">
        <v>1.0764571704101564</v>
      </c>
      <c r="S348" s="11">
        <f>0.9014*R348+2.3973</f>
        <v>3.3676184934077149</v>
      </c>
      <c r="T348">
        <v>1.2534010253912113</v>
      </c>
      <c r="U348" s="11">
        <f>0.9014*T348+2.3973</f>
        <v>3.5271156842876379</v>
      </c>
    </row>
    <row r="349" spans="14:21">
      <c r="N349">
        <v>2034</v>
      </c>
      <c r="O349">
        <v>12</v>
      </c>
      <c r="P349" s="14">
        <v>-5.2427983056640626</v>
      </c>
      <c r="Q349" s="11">
        <f>0.7817*P349+0.2163</f>
        <v>-3.8819954355375974</v>
      </c>
      <c r="R349">
        <v>-3.5144836010742186</v>
      </c>
      <c r="S349" s="11">
        <f>0.7817*R349+0.2163</f>
        <v>-2.5309718309597167</v>
      </c>
      <c r="T349">
        <v>-3.1712360595700386</v>
      </c>
      <c r="U349" s="11">
        <f>0.7817*T349+0.2163</f>
        <v>-2.2626552277658991</v>
      </c>
    </row>
    <row r="350" spans="14:21">
      <c r="N350">
        <v>2035</v>
      </c>
      <c r="O350">
        <v>1</v>
      </c>
      <c r="P350" s="14">
        <v>-7.9561505761718756</v>
      </c>
      <c r="Q350" s="11">
        <f>0.7817*P350+0.2163</f>
        <v>-6.0030229053935544</v>
      </c>
      <c r="R350">
        <v>-3.9081086743164062</v>
      </c>
      <c r="S350" s="11">
        <f>0.7817*R350+0.2163</f>
        <v>-2.8386685507131344</v>
      </c>
      <c r="T350">
        <v>-3.9443730834956328</v>
      </c>
      <c r="U350" s="11">
        <f>0.7817*T350+0.2163</f>
        <v>-2.8670164393685358</v>
      </c>
    </row>
    <row r="351" spans="14:21">
      <c r="N351">
        <v>2035</v>
      </c>
      <c r="O351">
        <v>2</v>
      </c>
      <c r="P351" s="14">
        <v>1.3087284765624991</v>
      </c>
      <c r="Q351" s="11">
        <f>0.7817*P351+0.2163</f>
        <v>1.2393330501289055</v>
      </c>
      <c r="R351">
        <v>0.88921768066406259</v>
      </c>
      <c r="S351" s="11">
        <f>0.7817*R351+0.2163</f>
        <v>0.91140146097509778</v>
      </c>
      <c r="T351">
        <v>0.86761995849568141</v>
      </c>
      <c r="U351" s="11">
        <f>0.7817*T351+0.2163</f>
        <v>0.89451852155607403</v>
      </c>
    </row>
    <row r="352" spans="14:21">
      <c r="N352">
        <v>2035</v>
      </c>
      <c r="O352">
        <v>3</v>
      </c>
      <c r="P352" s="14">
        <v>14.011564389648438</v>
      </c>
      <c r="Q352" s="11">
        <f>0.9534*P352-0.7929</f>
        <v>12.565725489090822</v>
      </c>
      <c r="R352">
        <v>9.2911618212890623</v>
      </c>
      <c r="S352" s="11">
        <f>0.9534*R352-0.7929</f>
        <v>8.0652936804169926</v>
      </c>
      <c r="T352">
        <v>9.4071769042974616</v>
      </c>
      <c r="U352" s="11">
        <f>0.9534*T352-0.7929</f>
        <v>8.1759024605572002</v>
      </c>
    </row>
    <row r="353" spans="14:21">
      <c r="N353">
        <v>2035</v>
      </c>
      <c r="O353">
        <v>4</v>
      </c>
      <c r="P353" s="14">
        <v>23.116994687500004</v>
      </c>
      <c r="Q353" s="11">
        <f>0.9534*P353-0.7929</f>
        <v>21.246842735062504</v>
      </c>
      <c r="R353">
        <v>19.642051994628904</v>
      </c>
      <c r="S353" s="11">
        <f>0.9534*R353-0.7929</f>
        <v>17.933832371679198</v>
      </c>
      <c r="T353">
        <v>19.663799707031277</v>
      </c>
      <c r="U353" s="11">
        <f>0.9534*T353-0.7929</f>
        <v>17.95456664068362</v>
      </c>
    </row>
    <row r="354" spans="14:21">
      <c r="N354">
        <v>2035</v>
      </c>
      <c r="O354">
        <v>5</v>
      </c>
      <c r="P354" s="14">
        <v>30.515297763671875</v>
      </c>
      <c r="Q354" s="11">
        <f>0.9534*P354-0.7929</f>
        <v>28.300384887884768</v>
      </c>
      <c r="R354">
        <v>30.766996135253905</v>
      </c>
      <c r="S354" s="11">
        <f>0.9534*R354-0.7929</f>
        <v>28.540354115351075</v>
      </c>
      <c r="T354">
        <v>30.80514217529312</v>
      </c>
      <c r="U354" s="11">
        <f>0.9534*T354-0.7929</f>
        <v>28.576722549924462</v>
      </c>
    </row>
    <row r="355" spans="14:21">
      <c r="N355">
        <v>2035</v>
      </c>
      <c r="O355">
        <v>6</v>
      </c>
      <c r="P355" s="14">
        <v>36.439497739257817</v>
      </c>
      <c r="Q355" s="11">
        <f>0.814*P355+4.4613</f>
        <v>34.12305115975586</v>
      </c>
      <c r="R355">
        <v>38.64272185546875</v>
      </c>
      <c r="S355" s="11">
        <f>0.814*R355+4.4613</f>
        <v>35.91647559035156</v>
      </c>
      <c r="T355">
        <v>38.508030358886877</v>
      </c>
      <c r="U355" s="11">
        <f>0.814*T355+4.4613</f>
        <v>35.806836712133915</v>
      </c>
    </row>
    <row r="356" spans="14:21">
      <c r="N356">
        <v>2035</v>
      </c>
      <c r="O356">
        <v>7</v>
      </c>
      <c r="P356" s="14">
        <v>38.003048740234377</v>
      </c>
      <c r="Q356" s="11">
        <f>0.814*P356+4.4613</f>
        <v>35.395781674550783</v>
      </c>
      <c r="R356">
        <v>38.657845939941403</v>
      </c>
      <c r="S356" s="11">
        <f>0.814*R356+4.4613</f>
        <v>35.9287865951123</v>
      </c>
      <c r="T356">
        <v>38.764536401367465</v>
      </c>
      <c r="U356" s="11">
        <f>0.814*T356+4.4613</f>
        <v>36.015632630713114</v>
      </c>
    </row>
    <row r="357" spans="14:21">
      <c r="N357">
        <v>2035</v>
      </c>
      <c r="O357">
        <v>8</v>
      </c>
      <c r="P357" s="14">
        <v>34.594581601562503</v>
      </c>
      <c r="Q357" s="11">
        <f>0.814*P357+4.4613</f>
        <v>32.621289423671875</v>
      </c>
      <c r="R357">
        <v>36.747458012695311</v>
      </c>
      <c r="S357" s="11">
        <f>0.814*R357+4.4613</f>
        <v>34.373730822333982</v>
      </c>
      <c r="T357">
        <v>36.580230798339436</v>
      </c>
      <c r="U357" s="11">
        <f>0.814*T357+4.4613</f>
        <v>34.237607869848297</v>
      </c>
    </row>
    <row r="358" spans="14:21">
      <c r="N358">
        <v>2035</v>
      </c>
      <c r="O358">
        <v>9</v>
      </c>
      <c r="P358" s="14">
        <v>24.851781821289066</v>
      </c>
      <c r="Q358" s="11">
        <f>0.9014*P358+2.3973</f>
        <v>24.798696133709964</v>
      </c>
      <c r="R358">
        <v>25.292775590820312</v>
      </c>
      <c r="S358" s="11">
        <f>0.9014*R358+2.3973</f>
        <v>25.196207917565431</v>
      </c>
      <c r="T358">
        <v>25.259216821288838</v>
      </c>
      <c r="U358" s="11">
        <f>0.9014*T358+2.3973</f>
        <v>25.165958042709761</v>
      </c>
    </row>
    <row r="359" spans="14:21">
      <c r="N359">
        <v>2035</v>
      </c>
      <c r="O359">
        <v>10</v>
      </c>
      <c r="P359" s="14">
        <v>13.347215854492188</v>
      </c>
      <c r="Q359" s="11">
        <f>0.9014*P359+2.3973</f>
        <v>14.428480371239257</v>
      </c>
      <c r="R359">
        <v>16.917522966308592</v>
      </c>
      <c r="S359" s="11">
        <f>0.9014*R359+2.3973</f>
        <v>17.646755201830565</v>
      </c>
      <c r="T359">
        <v>16.938066979980618</v>
      </c>
      <c r="U359" s="11">
        <f>0.9014*T359+2.3973</f>
        <v>17.665273575754529</v>
      </c>
    </row>
    <row r="360" spans="14:21">
      <c r="N360">
        <v>2035</v>
      </c>
      <c r="O360">
        <v>11</v>
      </c>
      <c r="P360" s="14">
        <v>1.9801409277343742</v>
      </c>
      <c r="Q360" s="11">
        <f>0.9014*P360+2.3973</f>
        <v>4.1821990322597653</v>
      </c>
      <c r="R360">
        <v>7.9041004565429684</v>
      </c>
      <c r="S360" s="11">
        <f>0.9014*R360+2.3973</f>
        <v>9.5220561515278312</v>
      </c>
      <c r="T360">
        <v>7.8093000732424631</v>
      </c>
      <c r="U360" s="11">
        <f>0.9014*T360+2.3973</f>
        <v>9.4366030860207566</v>
      </c>
    </row>
    <row r="361" spans="14:21">
      <c r="N361">
        <v>2035</v>
      </c>
      <c r="O361">
        <v>12</v>
      </c>
      <c r="P361" s="14">
        <v>-8.5404555810546885</v>
      </c>
      <c r="Q361" s="11">
        <f>0.7817*P361+0.2163</f>
        <v>-6.4597741277104488</v>
      </c>
      <c r="R361">
        <v>-2.6800994946289065</v>
      </c>
      <c r="S361" s="11">
        <f>0.7817*R361+0.2163</f>
        <v>-1.8787337749514164</v>
      </c>
      <c r="T361">
        <v>-2.7803282226562254</v>
      </c>
      <c r="U361" s="11">
        <f>0.7817*T361+0.2163</f>
        <v>-1.9570825716503712</v>
      </c>
    </row>
    <row r="362" spans="14:21">
      <c r="N362">
        <v>2036</v>
      </c>
      <c r="O362">
        <v>1</v>
      </c>
      <c r="P362" s="14">
        <v>-4.3523193505859377</v>
      </c>
      <c r="Q362" s="11">
        <f>0.7817*P362+0.2163</f>
        <v>-3.1859080363530272</v>
      </c>
      <c r="R362">
        <v>-3.7173790112304688</v>
      </c>
      <c r="S362" s="11">
        <f>0.7817*R362+0.2163</f>
        <v>-2.6895751730788575</v>
      </c>
      <c r="T362">
        <v>-3.8444513305668191</v>
      </c>
      <c r="U362" s="11">
        <f>0.7817*T362+0.2163</f>
        <v>-2.7889076051040824</v>
      </c>
    </row>
    <row r="363" spans="14:21">
      <c r="N363">
        <v>2036</v>
      </c>
      <c r="O363">
        <v>2</v>
      </c>
      <c r="P363" s="14">
        <v>0.4119090185546872</v>
      </c>
      <c r="Q363" s="11">
        <f>0.7817*P363+0.2163</f>
        <v>0.53828927980419894</v>
      </c>
      <c r="R363">
        <v>1.1991450732421878</v>
      </c>
      <c r="S363" s="11">
        <f>0.7817*R363+0.2163</f>
        <v>1.1536717037534181</v>
      </c>
      <c r="T363">
        <v>0.79443782958943143</v>
      </c>
      <c r="U363" s="11">
        <f>0.7817*T363+0.2163</f>
        <v>0.83731205139005849</v>
      </c>
    </row>
    <row r="364" spans="14:21">
      <c r="N364">
        <v>2036</v>
      </c>
      <c r="O364">
        <v>3</v>
      </c>
      <c r="P364" s="14">
        <v>17.007388193359375</v>
      </c>
      <c r="Q364" s="11">
        <f>0.9534*P364-0.7929</f>
        <v>15.421943903548829</v>
      </c>
      <c r="R364">
        <v>11.151523930664062</v>
      </c>
      <c r="S364" s="11">
        <f>0.9534*R364-0.7929</f>
        <v>9.8389629154951184</v>
      </c>
      <c r="T364">
        <v>11.203657434081931</v>
      </c>
      <c r="U364" s="11">
        <f>0.9534*T364-0.7929</f>
        <v>9.8886669976537132</v>
      </c>
    </row>
    <row r="365" spans="14:21">
      <c r="N365">
        <v>2036</v>
      </c>
      <c r="O365">
        <v>4</v>
      </c>
      <c r="P365" s="14">
        <v>21.644125644531254</v>
      </c>
      <c r="Q365" s="11">
        <f>0.9534*P365-0.7929</f>
        <v>19.842609389496097</v>
      </c>
      <c r="R365">
        <v>19.694570793457029</v>
      </c>
      <c r="S365" s="11">
        <f>0.9534*R365-0.7929</f>
        <v>17.983903794481932</v>
      </c>
      <c r="T365">
        <v>19.549335351562526</v>
      </c>
      <c r="U365" s="11">
        <f>0.9534*T365-0.7929</f>
        <v>17.845436324179712</v>
      </c>
    </row>
    <row r="366" spans="14:21">
      <c r="N366">
        <v>2036</v>
      </c>
      <c r="O366">
        <v>5</v>
      </c>
      <c r="P366" s="14">
        <v>30.112484335937502</v>
      </c>
      <c r="Q366" s="11">
        <f>0.9534*P366-0.7929</f>
        <v>27.916342565882815</v>
      </c>
      <c r="R366">
        <v>30.169378740234375</v>
      </c>
      <c r="S366" s="11">
        <f>0.9534*R366-0.7929</f>
        <v>27.970585690939455</v>
      </c>
      <c r="T366">
        <v>30.117719384766215</v>
      </c>
      <c r="U366" s="11">
        <f>0.9534*T366-0.7929</f>
        <v>27.921333661436112</v>
      </c>
    </row>
    <row r="367" spans="14:21">
      <c r="N367">
        <v>2036</v>
      </c>
      <c r="O367">
        <v>6</v>
      </c>
      <c r="P367" s="14">
        <v>36.59120171875</v>
      </c>
      <c r="Q367" s="11">
        <f>0.814*P367+4.4613</f>
        <v>34.246538199062499</v>
      </c>
      <c r="R367">
        <v>35.582936748046876</v>
      </c>
      <c r="S367" s="11">
        <f>0.814*R367+4.4613</f>
        <v>33.425810512910154</v>
      </c>
      <c r="T367">
        <v>35.345818505859967</v>
      </c>
      <c r="U367" s="11">
        <f>0.814*T367+4.4613</f>
        <v>33.232796263770013</v>
      </c>
    </row>
    <row r="368" spans="14:21">
      <c r="N368">
        <v>2036</v>
      </c>
      <c r="O368">
        <v>7</v>
      </c>
      <c r="P368" s="14">
        <v>37.386913559570317</v>
      </c>
      <c r="Q368" s="11">
        <f>0.814*P368+4.4613</f>
        <v>34.894247637490238</v>
      </c>
      <c r="R368">
        <v>39.756984624023438</v>
      </c>
      <c r="S368" s="11">
        <f>0.814*R368+4.4613</f>
        <v>36.823485483955075</v>
      </c>
      <c r="T368">
        <v>39.98899672851622</v>
      </c>
      <c r="U368" s="11">
        <f>0.814*T368+4.4613</f>
        <v>37.012343337012204</v>
      </c>
    </row>
    <row r="369" spans="14:21">
      <c r="N369">
        <v>2036</v>
      </c>
      <c r="O369">
        <v>8</v>
      </c>
      <c r="P369" s="14">
        <v>35.892384677734377</v>
      </c>
      <c r="Q369" s="11">
        <f>0.814*P369+4.4613</f>
        <v>33.677701127675782</v>
      </c>
      <c r="R369">
        <v>34.393452434082029</v>
      </c>
      <c r="S369" s="11">
        <f>0.814*R369+4.4613</f>
        <v>32.457570281342768</v>
      </c>
      <c r="T369">
        <v>34.281795922851344</v>
      </c>
      <c r="U369" s="11">
        <f>0.814*T369+4.4613</f>
        <v>32.366681881200989</v>
      </c>
    </row>
    <row r="370" spans="14:21">
      <c r="N370">
        <v>2036</v>
      </c>
      <c r="O370">
        <v>9</v>
      </c>
      <c r="P370" s="14">
        <v>25.180211362304689</v>
      </c>
      <c r="Q370" s="11">
        <f>0.9014*P370+2.3973</f>
        <v>25.094742521981448</v>
      </c>
      <c r="R370">
        <v>25.749755620117188</v>
      </c>
      <c r="S370" s="11">
        <f>0.9014*R370+2.3973</f>
        <v>25.608129715973636</v>
      </c>
      <c r="T370">
        <v>25.880862817382589</v>
      </c>
      <c r="U370" s="11">
        <f>0.9014*T370+2.3973</f>
        <v>25.726309743588665</v>
      </c>
    </row>
    <row r="371" spans="14:21">
      <c r="N371">
        <v>2036</v>
      </c>
      <c r="O371">
        <v>10</v>
      </c>
      <c r="P371" s="14">
        <v>14.603060971679685</v>
      </c>
      <c r="Q371" s="11">
        <f>0.9014*P371+2.3973</f>
        <v>15.560499159872068</v>
      </c>
      <c r="R371">
        <v>13.871399394531249</v>
      </c>
      <c r="S371" s="11">
        <f>0.9014*R371+2.3973</f>
        <v>14.900979414230466</v>
      </c>
      <c r="T371">
        <v>13.867567346191869</v>
      </c>
      <c r="U371" s="11">
        <f>0.9014*T371+2.3973</f>
        <v>14.897525205857351</v>
      </c>
    </row>
    <row r="372" spans="14:21">
      <c r="N372">
        <v>2036</v>
      </c>
      <c r="O372">
        <v>11</v>
      </c>
      <c r="P372" s="14">
        <v>4.4000428076171874</v>
      </c>
      <c r="Q372" s="11">
        <f>0.9014*P372+2.3973</f>
        <v>6.3634985867861324</v>
      </c>
      <c r="R372">
        <v>2.5415986987304686</v>
      </c>
      <c r="S372" s="11">
        <f>0.9014*R372+2.3973</f>
        <v>4.688297067035645</v>
      </c>
      <c r="T372">
        <v>2.6390027709956816</v>
      </c>
      <c r="U372" s="11">
        <f>0.9014*T372+2.3973</f>
        <v>4.7760970977755068</v>
      </c>
    </row>
    <row r="373" spans="14:21">
      <c r="N373">
        <v>2036</v>
      </c>
      <c r="O373">
        <v>12</v>
      </c>
      <c r="P373" s="14">
        <v>-6.5841763818359382</v>
      </c>
      <c r="Q373" s="11">
        <f>0.7817*P373+0.2163</f>
        <v>-4.9305506776811523</v>
      </c>
      <c r="R373">
        <v>-3.2654514233398442</v>
      </c>
      <c r="S373" s="11">
        <f>0.7817*R373+0.2163</f>
        <v>-2.3363033776247559</v>
      </c>
      <c r="T373">
        <v>-3.3221909545893822</v>
      </c>
      <c r="U373" s="11">
        <f>0.7817*T373+0.2163</f>
        <v>-2.3806566692025202</v>
      </c>
    </row>
    <row r="374" spans="14:21">
      <c r="N374">
        <v>2037</v>
      </c>
      <c r="O374">
        <v>1</v>
      </c>
      <c r="P374" s="14">
        <v>-9.1301649072265629</v>
      </c>
      <c r="Q374" s="11">
        <f>0.7817*P374+0.2163</f>
        <v>-6.9207499079790038</v>
      </c>
      <c r="R374">
        <v>-4.1678772900390619</v>
      </c>
      <c r="S374" s="11">
        <f>0.7817*R374+0.2163</f>
        <v>-3.0417296776235347</v>
      </c>
      <c r="T374">
        <v>-4.3033140014643827</v>
      </c>
      <c r="U374" s="11">
        <f>0.7817*T374+0.2163</f>
        <v>-3.1476005549447077</v>
      </c>
    </row>
    <row r="375" spans="14:21">
      <c r="N375">
        <v>2037</v>
      </c>
      <c r="O375">
        <v>2</v>
      </c>
      <c r="P375" s="14">
        <v>2.9487910498046874</v>
      </c>
      <c r="Q375" s="11">
        <f>0.7817*P375+0.2163</f>
        <v>2.5213699636323241</v>
      </c>
      <c r="R375">
        <v>5.0321199145507816</v>
      </c>
      <c r="S375" s="11">
        <f>0.7817*R375+0.2163</f>
        <v>4.1499081372043456</v>
      </c>
      <c r="T375">
        <v>5.0035160156250251</v>
      </c>
      <c r="U375" s="11">
        <f>0.7817*T375+0.2163</f>
        <v>4.1275484694140818</v>
      </c>
    </row>
    <row r="376" spans="14:21">
      <c r="N376">
        <v>2037</v>
      </c>
      <c r="O376">
        <v>3</v>
      </c>
      <c r="P376" s="14">
        <v>9.6531282080078142</v>
      </c>
      <c r="Q376" s="11">
        <f>0.9534*P376-0.7929</f>
        <v>8.4103924335146516</v>
      </c>
      <c r="R376">
        <v>13.467968596191406</v>
      </c>
      <c r="S376" s="11">
        <f>0.9534*R376-0.7929</f>
        <v>12.047461259608887</v>
      </c>
      <c r="T376">
        <v>13.487884790038837</v>
      </c>
      <c r="U376" s="11">
        <f>0.9534*T376-0.7929</f>
        <v>12.066449358823029</v>
      </c>
    </row>
    <row r="377" spans="14:21">
      <c r="N377">
        <v>2037</v>
      </c>
      <c r="O377">
        <v>4</v>
      </c>
      <c r="P377" s="14">
        <v>22.967716269531252</v>
      </c>
      <c r="Q377" s="11">
        <f>0.9534*P377-0.7929</f>
        <v>21.104520691371096</v>
      </c>
      <c r="R377">
        <v>21.151036748046874</v>
      </c>
      <c r="S377" s="11">
        <f>0.9534*R377-0.7929</f>
        <v>19.37249843558789</v>
      </c>
      <c r="T377">
        <v>21.40040090332009</v>
      </c>
      <c r="U377" s="11">
        <f>0.9534*T377-0.7929</f>
        <v>19.610242221225374</v>
      </c>
    </row>
    <row r="378" spans="14:21">
      <c r="N378">
        <v>2037</v>
      </c>
      <c r="O378">
        <v>5</v>
      </c>
      <c r="P378" s="14">
        <v>31.40564905761719</v>
      </c>
      <c r="Q378" s="11">
        <f>0.9534*P378-0.7929</f>
        <v>29.149245811532229</v>
      </c>
      <c r="R378">
        <v>30.121380546874999</v>
      </c>
      <c r="S378" s="11">
        <f>0.9534*R378-0.7929</f>
        <v>27.924824213390625</v>
      </c>
      <c r="T378">
        <v>30.137690332031276</v>
      </c>
      <c r="U378" s="11">
        <f>0.9534*T378-0.7929</f>
        <v>27.94037396255862</v>
      </c>
    </row>
    <row r="379" spans="14:21">
      <c r="N379">
        <v>2037</v>
      </c>
      <c r="O379">
        <v>6</v>
      </c>
      <c r="P379" s="14">
        <v>36.239665512695318</v>
      </c>
      <c r="Q379" s="11">
        <f>0.814*P379+4.4613</f>
        <v>33.960387727333988</v>
      </c>
      <c r="R379">
        <v>37.289697990722658</v>
      </c>
      <c r="S379" s="11">
        <f>0.814*R379+4.4613</f>
        <v>34.815114164448239</v>
      </c>
      <c r="T379">
        <v>37.144074975586214</v>
      </c>
      <c r="U379" s="11">
        <f>0.814*T379+4.4613</f>
        <v>34.696577030127173</v>
      </c>
    </row>
    <row r="380" spans="14:21">
      <c r="N380">
        <v>2037</v>
      </c>
      <c r="O380">
        <v>7</v>
      </c>
      <c r="P380" s="14">
        <v>35.855320395507817</v>
      </c>
      <c r="Q380" s="11">
        <f>0.814*P380+4.4613</f>
        <v>33.647530801943361</v>
      </c>
      <c r="R380">
        <v>39.293123967285155</v>
      </c>
      <c r="S380" s="11">
        <f>0.814*R380+4.4613</f>
        <v>36.445902909370112</v>
      </c>
      <c r="T380">
        <v>39.463888146973126</v>
      </c>
      <c r="U380" s="11">
        <f>0.814*T380+4.4613</f>
        <v>36.584904951636126</v>
      </c>
    </row>
    <row r="381" spans="14:21">
      <c r="N381">
        <v>2037</v>
      </c>
      <c r="O381">
        <v>8</v>
      </c>
      <c r="P381" s="14">
        <v>37.166144907226567</v>
      </c>
      <c r="Q381" s="11">
        <f>0.814*P381+4.4613</f>
        <v>34.714541954482421</v>
      </c>
      <c r="R381">
        <v>36.109653764648435</v>
      </c>
      <c r="S381" s="11">
        <f>0.814*R381+4.4613</f>
        <v>33.854558164423821</v>
      </c>
      <c r="T381">
        <v>36.055691857910624</v>
      </c>
      <c r="U381" s="11">
        <f>0.814*T381+4.4613</f>
        <v>33.810633172339244</v>
      </c>
    </row>
    <row r="382" spans="14:21">
      <c r="N382">
        <v>2037</v>
      </c>
      <c r="O382">
        <v>9</v>
      </c>
      <c r="P382" s="14">
        <v>29.899800888671876</v>
      </c>
      <c r="Q382" s="11">
        <f>0.9014*P382+2.3973</f>
        <v>29.34898052104883</v>
      </c>
      <c r="R382">
        <v>25.658778435058593</v>
      </c>
      <c r="S382" s="11">
        <f>0.9014*R382+2.3973</f>
        <v>25.526122881361818</v>
      </c>
      <c r="T382">
        <v>25.496891198730619</v>
      </c>
      <c r="U382" s="11">
        <f>0.9014*T382+2.3973</f>
        <v>25.38019772653578</v>
      </c>
    </row>
    <row r="383" spans="14:21">
      <c r="N383">
        <v>2037</v>
      </c>
      <c r="O383">
        <v>10</v>
      </c>
      <c r="P383" s="14">
        <v>15.106045834960938</v>
      </c>
      <c r="Q383" s="11">
        <f>0.9014*P383+2.3973</f>
        <v>16.013889715633788</v>
      </c>
      <c r="R383">
        <v>13.705233903808594</v>
      </c>
      <c r="S383" s="11">
        <f>0.9014*R383+2.3973</f>
        <v>14.751197840893067</v>
      </c>
      <c r="T383">
        <v>13.699891809081931</v>
      </c>
      <c r="U383" s="11">
        <f>0.9014*T383+2.3973</f>
        <v>14.746382476706453</v>
      </c>
    </row>
    <row r="384" spans="14:21">
      <c r="N384">
        <v>2037</v>
      </c>
      <c r="O384">
        <v>11</v>
      </c>
      <c r="P384" s="14">
        <v>6.7314755224609373</v>
      </c>
      <c r="Q384" s="11">
        <f>0.9014*P384+2.3973</f>
        <v>8.4650520359462895</v>
      </c>
      <c r="R384">
        <v>3.9484377124023435</v>
      </c>
      <c r="S384" s="11">
        <f>0.9014*R384+2.3973</f>
        <v>5.9564217539594724</v>
      </c>
      <c r="T384">
        <v>3.9426097045894317</v>
      </c>
      <c r="U384" s="11">
        <f>0.9014*T384+2.3973</f>
        <v>5.9511683877169137</v>
      </c>
    </row>
    <row r="385" spans="14:21">
      <c r="N385">
        <v>2037</v>
      </c>
      <c r="O385">
        <v>12</v>
      </c>
      <c r="P385" s="14">
        <v>-0.25248207031250036</v>
      </c>
      <c r="Q385" s="11">
        <f>0.7817*P385+0.2163</f>
        <v>1.8934765636718476E-2</v>
      </c>
      <c r="R385">
        <v>-3.6301911572265628</v>
      </c>
      <c r="S385" s="11">
        <f>0.7817*R385+0.2163</f>
        <v>-2.6214204276040038</v>
      </c>
      <c r="T385">
        <v>-3.7037834838868195</v>
      </c>
      <c r="U385" s="11">
        <f>0.7817*T385+0.2163</f>
        <v>-2.6789475493543269</v>
      </c>
    </row>
    <row r="386" spans="14:21">
      <c r="N386">
        <v>2038</v>
      </c>
      <c r="O386">
        <v>1</v>
      </c>
      <c r="P386" s="14">
        <v>-2.0465465234375002</v>
      </c>
      <c r="Q386" s="11">
        <f>0.7817*P386+0.2163</f>
        <v>-1.383485417371094</v>
      </c>
      <c r="R386">
        <v>-5.1312648510742189</v>
      </c>
      <c r="S386" s="11">
        <f>0.7817*R386+0.2163</f>
        <v>-3.7948097340847169</v>
      </c>
      <c r="T386">
        <v>-5.1086189941400395</v>
      </c>
      <c r="U386" s="11">
        <f>0.7817*T386+0.2163</f>
        <v>-3.7771074677192686</v>
      </c>
    </row>
    <row r="387" spans="14:21">
      <c r="N387">
        <v>2038</v>
      </c>
      <c r="O387">
        <v>2</v>
      </c>
      <c r="P387" s="14">
        <v>1.8176708593749993</v>
      </c>
      <c r="Q387" s="11">
        <f>0.7817*P387+0.2163</f>
        <v>1.6371733107734368</v>
      </c>
      <c r="R387">
        <v>-1.2689393139648435</v>
      </c>
      <c r="S387" s="11">
        <f>0.7817*R387+0.2163</f>
        <v>-0.7756298617263182</v>
      </c>
      <c r="T387">
        <v>-1.3538128417962887</v>
      </c>
      <c r="U387" s="11">
        <f>0.7817*T387+0.2163</f>
        <v>-0.8419754984321588</v>
      </c>
    </row>
    <row r="388" spans="14:21">
      <c r="N388">
        <v>2038</v>
      </c>
      <c r="O388">
        <v>3</v>
      </c>
      <c r="P388" s="14">
        <v>15.090215854492186</v>
      </c>
      <c r="Q388" s="11">
        <f>0.9534*P388-0.7929</f>
        <v>13.594111795672852</v>
      </c>
      <c r="R388">
        <v>9.6680673022460937</v>
      </c>
      <c r="S388" s="11">
        <f>0.9534*R388-0.7929</f>
        <v>8.4246353659614268</v>
      </c>
      <c r="T388">
        <v>9.3737691284181182</v>
      </c>
      <c r="U388" s="11">
        <f>0.9534*T388-0.7929</f>
        <v>8.1440514870338347</v>
      </c>
    </row>
    <row r="389" spans="14:21">
      <c r="N389">
        <v>2038</v>
      </c>
      <c r="O389">
        <v>4</v>
      </c>
      <c r="P389" s="14">
        <v>26.178861850585939</v>
      </c>
      <c r="Q389" s="11">
        <f>0.9534*P389-0.7929</f>
        <v>24.166026888348636</v>
      </c>
      <c r="R389">
        <v>20.689336674804686</v>
      </c>
      <c r="S389" s="11">
        <f>0.9534*R389-0.7929</f>
        <v>18.932313585758788</v>
      </c>
      <c r="T389">
        <v>20.651088281250026</v>
      </c>
      <c r="U389" s="11">
        <f>0.9534*T389-0.7929</f>
        <v>18.895847567343775</v>
      </c>
    </row>
    <row r="390" spans="14:21">
      <c r="N390">
        <v>2038</v>
      </c>
      <c r="O390">
        <v>5</v>
      </c>
      <c r="P390" s="14">
        <v>29.755501254882816</v>
      </c>
      <c r="Q390" s="11">
        <f>0.9534*P390-0.7929</f>
        <v>27.575994896405277</v>
      </c>
      <c r="R390">
        <v>27.473136735839844</v>
      </c>
      <c r="S390" s="11">
        <f>0.9534*R390-0.7929</f>
        <v>25.399988563949709</v>
      </c>
      <c r="T390">
        <v>27.500721093750027</v>
      </c>
      <c r="U390" s="11">
        <f>0.9534*T390-0.7929</f>
        <v>25.426287490781277</v>
      </c>
    </row>
    <row r="391" spans="14:21">
      <c r="N391">
        <v>2038</v>
      </c>
      <c r="O391">
        <v>6</v>
      </c>
      <c r="P391" s="14">
        <v>37.112825107421877</v>
      </c>
      <c r="Q391" s="11">
        <f>0.814*P391+4.4613</f>
        <v>34.671139637441406</v>
      </c>
      <c r="R391">
        <v>38.024761735839846</v>
      </c>
      <c r="S391" s="11">
        <f>0.814*R391+4.4613</f>
        <v>35.413456052973629</v>
      </c>
      <c r="T391">
        <v>38.157835107422464</v>
      </c>
      <c r="U391" s="11">
        <f>0.814*T391+4.4613</f>
        <v>35.521777777441883</v>
      </c>
    </row>
    <row r="392" spans="14:21">
      <c r="N392">
        <v>2038</v>
      </c>
      <c r="O392">
        <v>7</v>
      </c>
      <c r="P392" s="14">
        <v>37.775641708984381</v>
      </c>
      <c r="Q392" s="11">
        <f>0.814*P392+4.4613</f>
        <v>35.210672351113281</v>
      </c>
      <c r="R392">
        <v>40.394921831054688</v>
      </c>
      <c r="S392" s="11">
        <f>0.814*R392+4.4613</f>
        <v>37.342766370478515</v>
      </c>
      <c r="T392">
        <v>40.607761010742465</v>
      </c>
      <c r="U392" s="11">
        <f>0.814*T392+4.4613</f>
        <v>37.516017462744365</v>
      </c>
    </row>
    <row r="393" spans="14:21">
      <c r="N393">
        <v>2038</v>
      </c>
      <c r="O393">
        <v>8</v>
      </c>
      <c r="P393" s="14">
        <v>34.841265463867188</v>
      </c>
      <c r="Q393" s="11">
        <f>0.814*P393+4.4613</f>
        <v>32.822090087587888</v>
      </c>
      <c r="R393">
        <v>35.939898381347653</v>
      </c>
      <c r="S393" s="11">
        <f>0.814*R393+4.4613</f>
        <v>33.716377282416985</v>
      </c>
      <c r="T393">
        <v>35.729522058105623</v>
      </c>
      <c r="U393" s="11">
        <f>0.814*T393+4.4613</f>
        <v>33.545130955297978</v>
      </c>
    </row>
    <row r="394" spans="14:21">
      <c r="N394">
        <v>2038</v>
      </c>
      <c r="O394">
        <v>9</v>
      </c>
      <c r="P394" s="14">
        <v>25.102550839843751</v>
      </c>
      <c r="Q394" s="11">
        <f>0.9014*P394+2.3973</f>
        <v>25.024739327035157</v>
      </c>
      <c r="R394">
        <v>24.168540898437499</v>
      </c>
      <c r="S394" s="11">
        <f>0.9014*R394+2.3973</f>
        <v>24.182822765851562</v>
      </c>
      <c r="T394">
        <v>24.220995629882587</v>
      </c>
      <c r="U394" s="11">
        <f>0.9014*T394+2.3973</f>
        <v>24.230105460776166</v>
      </c>
    </row>
    <row r="395" spans="14:21">
      <c r="N395">
        <v>2038</v>
      </c>
      <c r="O395">
        <v>10</v>
      </c>
      <c r="P395" s="14">
        <v>15.849884702148437</v>
      </c>
      <c r="Q395" s="11">
        <f>0.9014*P395+2.3973</f>
        <v>16.684386070516602</v>
      </c>
      <c r="R395">
        <v>17.838795769042967</v>
      </c>
      <c r="S395" s="11">
        <f>0.9014*R395+2.3973</f>
        <v>18.477190506215333</v>
      </c>
      <c r="T395">
        <v>17.881392663574371</v>
      </c>
      <c r="U395" s="11">
        <f>0.9014*T395+2.3973</f>
        <v>18.515587346945939</v>
      </c>
    </row>
    <row r="396" spans="14:21">
      <c r="N396">
        <v>2038</v>
      </c>
      <c r="O396">
        <v>11</v>
      </c>
      <c r="P396" s="14">
        <v>0.51599539550781248</v>
      </c>
      <c r="Q396" s="11">
        <f>0.9014*P396+2.3973</f>
        <v>2.8624182495107422</v>
      </c>
      <c r="R396">
        <v>6.0584967944335943</v>
      </c>
      <c r="S396" s="11">
        <f>0.9014*R396+2.3973</f>
        <v>7.8584290105024426</v>
      </c>
      <c r="T396">
        <v>6.1655838867187747</v>
      </c>
      <c r="U396" s="11">
        <f>0.9014*T396+2.3973</f>
        <v>7.9549573154883042</v>
      </c>
    </row>
    <row r="397" spans="14:21">
      <c r="N397">
        <v>2038</v>
      </c>
      <c r="O397">
        <v>12</v>
      </c>
      <c r="P397" s="14">
        <v>-2.0105035302734375</v>
      </c>
      <c r="Q397" s="11">
        <f>0.7817*P397+0.2163</f>
        <v>-1.355310609614746</v>
      </c>
      <c r="R397">
        <v>-4.5804157788085931</v>
      </c>
      <c r="S397" s="11">
        <f>0.7817*R397+0.2163</f>
        <v>-3.3642110142946771</v>
      </c>
      <c r="T397">
        <v>-4.6850070556637888</v>
      </c>
      <c r="U397" s="11">
        <f>0.7817*T397+0.2163</f>
        <v>-3.4459700154123833</v>
      </c>
    </row>
    <row r="398" spans="14:21">
      <c r="N398">
        <v>2039</v>
      </c>
      <c r="O398">
        <v>1</v>
      </c>
      <c r="P398" s="14">
        <v>-6.0045948388671881</v>
      </c>
      <c r="Q398" s="11">
        <f>0.7817*P398+0.2163</f>
        <v>-4.4774917855424805</v>
      </c>
      <c r="R398">
        <v>-4.9623404614257804</v>
      </c>
      <c r="S398" s="11">
        <f>0.7817*R398+0.2163</f>
        <v>-3.6627615386965324</v>
      </c>
      <c r="T398">
        <v>-5.3744068359374761</v>
      </c>
      <c r="U398" s="11">
        <f>0.7817*T398+0.2163</f>
        <v>-3.9848738236523249</v>
      </c>
    </row>
    <row r="399" spans="14:21">
      <c r="N399">
        <v>2039</v>
      </c>
      <c r="O399">
        <v>2</v>
      </c>
      <c r="P399" s="14">
        <v>0.23663028320312485</v>
      </c>
      <c r="Q399" s="11">
        <f>0.7817*P399+0.2163</f>
        <v>0.40127389237988265</v>
      </c>
      <c r="R399">
        <v>-0.26456714599609343</v>
      </c>
      <c r="S399" s="11">
        <f>0.7817*R399+0.2163</f>
        <v>9.4878619748537674E-3</v>
      </c>
      <c r="T399">
        <v>-0.33422226562497537</v>
      </c>
      <c r="U399" s="11">
        <f>0.7817*T399+0.2163</f>
        <v>-4.496154503904326E-2</v>
      </c>
    </row>
    <row r="400" spans="14:21">
      <c r="N400">
        <v>2039</v>
      </c>
      <c r="O400">
        <v>3</v>
      </c>
      <c r="P400" s="14">
        <v>10.407903378906251</v>
      </c>
      <c r="Q400" s="11">
        <f>0.9534*P400-0.7929</f>
        <v>9.1299950814492217</v>
      </c>
      <c r="R400">
        <v>10.428592692871092</v>
      </c>
      <c r="S400" s="11">
        <f>0.9534*R400-0.7929</f>
        <v>9.1497202733833003</v>
      </c>
      <c r="T400">
        <v>10.491472009276931</v>
      </c>
      <c r="U400" s="11">
        <f>0.9534*T400-0.7929</f>
        <v>9.2096694136446278</v>
      </c>
    </row>
    <row r="401" spans="14:21">
      <c r="N401">
        <v>2039</v>
      </c>
      <c r="O401">
        <v>4</v>
      </c>
      <c r="P401" s="14">
        <v>23.407679086914065</v>
      </c>
      <c r="Q401" s="11">
        <f>0.9534*P401-0.7929</f>
        <v>21.523981241463872</v>
      </c>
      <c r="R401">
        <v>24.18688923828125</v>
      </c>
      <c r="S401" s="11">
        <f>0.9534*R401-0.7929</f>
        <v>22.266880199777344</v>
      </c>
      <c r="T401">
        <v>24.270152307129369</v>
      </c>
      <c r="U401" s="11">
        <f>0.9534*T401-0.7929</f>
        <v>22.346263209617142</v>
      </c>
    </row>
    <row r="402" spans="14:21">
      <c r="N402">
        <v>2039</v>
      </c>
      <c r="O402">
        <v>5</v>
      </c>
      <c r="P402" s="14">
        <v>30.878961777343754</v>
      </c>
      <c r="Q402" s="11">
        <f>0.9534*P402-0.7929</f>
        <v>28.647102158519537</v>
      </c>
      <c r="R402">
        <v>28.829285136718749</v>
      </c>
      <c r="S402" s="11">
        <f>0.9534*R402-0.7929</f>
        <v>26.692940449347656</v>
      </c>
      <c r="T402">
        <v>29.20130086669937</v>
      </c>
      <c r="U402" s="11">
        <f>0.9534*T402-0.7929</f>
        <v>27.04762024631118</v>
      </c>
    </row>
    <row r="403" spans="14:21">
      <c r="N403">
        <v>2039</v>
      </c>
      <c r="O403">
        <v>6</v>
      </c>
      <c r="P403" s="14">
        <v>37.835599887695317</v>
      </c>
      <c r="Q403" s="11">
        <f>0.814*P403+4.4613</f>
        <v>35.259478308583986</v>
      </c>
      <c r="R403">
        <v>35.131840153808589</v>
      </c>
      <c r="S403" s="11">
        <f>0.814*R403+4.4613</f>
        <v>33.058617885200192</v>
      </c>
      <c r="T403">
        <v>35.304167687988183</v>
      </c>
      <c r="U403" s="11">
        <f>0.814*T403+4.4613</f>
        <v>33.198892498022381</v>
      </c>
    </row>
    <row r="404" spans="14:21">
      <c r="N404">
        <v>2039</v>
      </c>
      <c r="O404">
        <v>7</v>
      </c>
      <c r="P404" s="14">
        <v>37.581511679687502</v>
      </c>
      <c r="Q404" s="11">
        <f>0.814*P404+4.4613</f>
        <v>35.052650507265625</v>
      </c>
      <c r="R404">
        <v>39.981286430664063</v>
      </c>
      <c r="S404" s="11">
        <f>0.814*R404+4.4613</f>
        <v>37.006067154560547</v>
      </c>
      <c r="T404">
        <v>39.95776699218753</v>
      </c>
      <c r="U404" s="11">
        <f>0.814*T404+4.4613</f>
        <v>36.986922331640649</v>
      </c>
    </row>
    <row r="405" spans="14:21">
      <c r="N405">
        <v>2039</v>
      </c>
      <c r="O405">
        <v>8</v>
      </c>
      <c r="P405" s="14">
        <v>37.139889267578127</v>
      </c>
      <c r="Q405" s="11">
        <f>0.814*P405+4.4613</f>
        <v>34.693169863808592</v>
      </c>
      <c r="R405">
        <v>36.176465654296877</v>
      </c>
      <c r="S405" s="11">
        <f>0.814*R405+4.4613</f>
        <v>33.908943042597656</v>
      </c>
      <c r="T405">
        <v>36.037898950195093</v>
      </c>
      <c r="U405" s="11">
        <f>0.814*T405+4.4613</f>
        <v>33.796149745458806</v>
      </c>
    </row>
    <row r="406" spans="14:21">
      <c r="N406">
        <v>2039</v>
      </c>
      <c r="O406">
        <v>9</v>
      </c>
      <c r="P406" s="14">
        <v>27.217895810546878</v>
      </c>
      <c r="Q406" s="11">
        <f>0.9014*P406+2.3973</f>
        <v>26.931511283626957</v>
      </c>
      <c r="R406">
        <v>26.186692082519532</v>
      </c>
      <c r="S406" s="11">
        <f>0.9014*R406+2.3973</f>
        <v>26.001984243183106</v>
      </c>
      <c r="T406">
        <v>26.195405236816871</v>
      </c>
      <c r="U406" s="11">
        <f>0.9014*T406+2.3973</f>
        <v>26.009838280466727</v>
      </c>
    </row>
    <row r="407" spans="14:21">
      <c r="N407">
        <v>2039</v>
      </c>
      <c r="O407">
        <v>10</v>
      </c>
      <c r="P407" s="14">
        <v>14.355611142578123</v>
      </c>
      <c r="Q407" s="11">
        <f>0.9014*P407+2.3973</f>
        <v>15.33744788391992</v>
      </c>
      <c r="R407">
        <v>15.88343446533203</v>
      </c>
      <c r="S407" s="11">
        <f>0.9014*R407+2.3973</f>
        <v>16.714627827050293</v>
      </c>
      <c r="T407">
        <v>16.101163659668121</v>
      </c>
      <c r="U407" s="11">
        <f>0.9014*T407+2.3973</f>
        <v>16.910888922824846</v>
      </c>
    </row>
    <row r="408" spans="14:21">
      <c r="N408">
        <v>2039</v>
      </c>
      <c r="O408">
        <v>11</v>
      </c>
      <c r="P408" s="14">
        <v>5.2636278173828126</v>
      </c>
      <c r="Q408" s="11">
        <f>0.9014*P408+2.3973</f>
        <v>7.1419341145888673</v>
      </c>
      <c r="R408">
        <v>4.8826407763671877</v>
      </c>
      <c r="S408" s="11">
        <f>0.9014*R408+2.3973</f>
        <v>6.798512395817383</v>
      </c>
      <c r="T408">
        <v>5.1362759033200884</v>
      </c>
      <c r="U408" s="11">
        <f>0.9014*T408+2.3973</f>
        <v>7.027139099252727</v>
      </c>
    </row>
    <row r="409" spans="14:21">
      <c r="N409">
        <v>2039</v>
      </c>
      <c r="O409">
        <v>12</v>
      </c>
      <c r="P409" s="14">
        <v>-8.1918130273437502</v>
      </c>
      <c r="Q409" s="11">
        <f>0.7817*P409+0.2163</f>
        <v>-6.1872402434746085</v>
      </c>
      <c r="R409">
        <v>0.1395284472656253</v>
      </c>
      <c r="S409" s="11">
        <f>0.7817*R409+0.2163</f>
        <v>0.32536938722753928</v>
      </c>
      <c r="T409">
        <v>0.31024288330068117</v>
      </c>
      <c r="U409" s="11">
        <f>0.7817*T409+0.2163</f>
        <v>0.45881686187614246</v>
      </c>
    </row>
    <row r="410" spans="14:21">
      <c r="N410">
        <v>2040</v>
      </c>
      <c r="O410">
        <v>1</v>
      </c>
      <c r="P410" s="14">
        <v>-7.1677154199218753</v>
      </c>
      <c r="Q410" s="11">
        <f>0.7817*P410+0.2163</f>
        <v>-5.3867031437529294</v>
      </c>
      <c r="R410">
        <v>-2.7605064404296873</v>
      </c>
      <c r="S410" s="11">
        <f>0.7817*R410+0.2163</f>
        <v>-1.9415878844838863</v>
      </c>
      <c r="T410">
        <v>-2.6937092651368189</v>
      </c>
      <c r="U410" s="11">
        <f>0.7817*T410+0.2163</f>
        <v>-1.8893725325574513</v>
      </c>
    </row>
    <row r="411" spans="14:21">
      <c r="N411">
        <v>2040</v>
      </c>
      <c r="O411">
        <v>2</v>
      </c>
      <c r="P411" s="14">
        <v>-2.6567667382812501</v>
      </c>
      <c r="Q411" s="11">
        <f>0.7817*P411+0.2163</f>
        <v>-1.8604945593144531</v>
      </c>
      <c r="R411">
        <v>2.9399105761718749</v>
      </c>
      <c r="S411" s="11">
        <f>0.7817*R411+0.2163</f>
        <v>2.5144280973935542</v>
      </c>
      <c r="T411">
        <v>2.8406557250981179</v>
      </c>
      <c r="U411" s="11">
        <f>0.7817*T411+0.2163</f>
        <v>2.4368405803091986</v>
      </c>
    </row>
    <row r="412" spans="14:21">
      <c r="N412">
        <v>2040</v>
      </c>
      <c r="O412">
        <v>3</v>
      </c>
      <c r="P412" s="14">
        <v>14.424080063476563</v>
      </c>
      <c r="Q412" s="11">
        <f>0.9534*P412-0.7929</f>
        <v>12.959017932518556</v>
      </c>
      <c r="R412">
        <v>13.781818278808593</v>
      </c>
      <c r="S412" s="11">
        <f>0.9534*R412-0.7929</f>
        <v>12.346685547016113</v>
      </c>
      <c r="T412">
        <v>13.586533227538839</v>
      </c>
      <c r="U412" s="11">
        <f>0.9534*T412-0.7929</f>
        <v>12.16050077913553</v>
      </c>
    </row>
    <row r="413" spans="14:21">
      <c r="N413">
        <v>2040</v>
      </c>
      <c r="O413">
        <v>4</v>
      </c>
      <c r="P413" s="14">
        <v>22.905077207031251</v>
      </c>
      <c r="Q413" s="11">
        <f>0.9534*P413-0.7929</f>
        <v>21.044800609183596</v>
      </c>
      <c r="R413">
        <v>23.109987944335938</v>
      </c>
      <c r="S413" s="11">
        <f>0.9534*R413-0.7929</f>
        <v>21.240162506129884</v>
      </c>
      <c r="T413">
        <v>23.177781701660621</v>
      </c>
      <c r="U413" s="11">
        <f>0.9534*T413-0.7929</f>
        <v>21.304797074363236</v>
      </c>
    </row>
    <row r="414" spans="14:21">
      <c r="N414">
        <v>2040</v>
      </c>
      <c r="O414">
        <v>5</v>
      </c>
      <c r="P414" s="14">
        <v>31.664758603515629</v>
      </c>
      <c r="Q414" s="11">
        <f>0.9534*P414-0.7929</f>
        <v>29.396280852591801</v>
      </c>
      <c r="R414">
        <v>29.416332292480469</v>
      </c>
      <c r="S414" s="11">
        <f>0.9534*R414-0.7929</f>
        <v>27.252631207650879</v>
      </c>
      <c r="T414">
        <v>29.768060266113181</v>
      </c>
      <c r="U414" s="11">
        <f>0.9534*T414-0.7929</f>
        <v>27.58796865771231</v>
      </c>
    </row>
    <row r="415" spans="14:21">
      <c r="N415">
        <v>2040</v>
      </c>
      <c r="O415">
        <v>6</v>
      </c>
      <c r="P415" s="14">
        <v>37.192740976562504</v>
      </c>
      <c r="Q415" s="11">
        <f>0.814*P415+4.4613</f>
        <v>34.736191154921876</v>
      </c>
      <c r="R415">
        <v>37.050039421386714</v>
      </c>
      <c r="S415" s="11">
        <f>0.814*R415+4.4613</f>
        <v>34.620032089008781</v>
      </c>
      <c r="T415">
        <v>36.872590722656284</v>
      </c>
      <c r="U415" s="11">
        <f>0.814*T415+4.4613</f>
        <v>34.475588848242211</v>
      </c>
    </row>
    <row r="416" spans="14:21">
      <c r="N416">
        <v>2040</v>
      </c>
      <c r="O416">
        <v>7</v>
      </c>
      <c r="P416" s="14">
        <v>37.569085996093754</v>
      </c>
      <c r="Q416" s="11">
        <f>0.814*P416+4.4613</f>
        <v>35.042536000820313</v>
      </c>
      <c r="R416">
        <v>41.332482109375</v>
      </c>
      <c r="S416" s="11">
        <f>0.814*R416+4.4613</f>
        <v>38.105940437031251</v>
      </c>
      <c r="T416">
        <v>41.112060937500033</v>
      </c>
      <c r="U416" s="11">
        <f>0.814*T416+4.4613</f>
        <v>37.926517603125028</v>
      </c>
    </row>
    <row r="417" spans="14:21">
      <c r="N417">
        <v>2040</v>
      </c>
      <c r="O417">
        <v>8</v>
      </c>
      <c r="P417" s="14">
        <v>36.909758798828129</v>
      </c>
      <c r="Q417" s="11">
        <f>0.814*P417+4.4613</f>
        <v>34.505843662246093</v>
      </c>
      <c r="R417">
        <v>36.706839042968745</v>
      </c>
      <c r="S417" s="11">
        <f>0.814*R417+4.4613</f>
        <v>34.340666980976557</v>
      </c>
      <c r="T417">
        <v>36.572825463867467</v>
      </c>
      <c r="U417" s="11">
        <f>0.814*T417+4.4613</f>
        <v>34.231579927588115</v>
      </c>
    </row>
    <row r="418" spans="14:21">
      <c r="N418">
        <v>2040</v>
      </c>
      <c r="O418">
        <v>9</v>
      </c>
      <c r="P418" s="14">
        <v>27.345812265625</v>
      </c>
      <c r="Q418" s="11">
        <f>0.9014*P418+2.3973</f>
        <v>27.046815176234375</v>
      </c>
      <c r="R418">
        <v>29.064256901855469</v>
      </c>
      <c r="S418" s="11">
        <f>0.9014*R418+2.3973</f>
        <v>28.595821171332521</v>
      </c>
      <c r="T418">
        <v>28.855729760742463</v>
      </c>
      <c r="U418" s="11">
        <f>0.9014*T418+2.3973</f>
        <v>28.407854806333258</v>
      </c>
    </row>
    <row r="419" spans="14:21">
      <c r="N419">
        <v>2040</v>
      </c>
      <c r="O419">
        <v>10</v>
      </c>
      <c r="P419" s="14">
        <v>13.194533139648438</v>
      </c>
      <c r="Q419" s="11">
        <f>0.9014*P419+2.3973</f>
        <v>14.290852172079102</v>
      </c>
      <c r="R419">
        <v>16.550124052734372</v>
      </c>
      <c r="S419" s="11">
        <f>0.9014*R419+2.3973</f>
        <v>17.315581821134764</v>
      </c>
      <c r="T419">
        <v>16.478299584961213</v>
      </c>
      <c r="U419" s="11">
        <f>0.9014*T419+2.3973</f>
        <v>17.250839245884038</v>
      </c>
    </row>
    <row r="420" spans="14:21">
      <c r="N420">
        <v>2040</v>
      </c>
      <c r="O420">
        <v>11</v>
      </c>
      <c r="P420" s="14">
        <v>1.6443495947265623</v>
      </c>
      <c r="Q420" s="11">
        <f>0.9014*P420+2.3973</f>
        <v>3.879516724686523</v>
      </c>
      <c r="R420">
        <v>3.994541240234375</v>
      </c>
      <c r="S420" s="11">
        <f>0.9014*R420+2.3973</f>
        <v>5.9979794739472654</v>
      </c>
      <c r="T420">
        <v>3.7693717895506813</v>
      </c>
      <c r="U420" s="11">
        <f>0.9014*T420+2.3973</f>
        <v>5.7950117311009839</v>
      </c>
    </row>
    <row r="421" spans="14:21">
      <c r="N421">
        <v>2040</v>
      </c>
      <c r="O421">
        <v>12</v>
      </c>
      <c r="P421" s="14">
        <v>-5.3147140771484382</v>
      </c>
      <c r="Q421" s="11">
        <f>0.7817*P421+0.2163</f>
        <v>-3.938211994106934</v>
      </c>
      <c r="R421">
        <v>-2.2295679760742186</v>
      </c>
      <c r="S421" s="11">
        <f>0.7817*R421+0.2163</f>
        <v>-1.5265532868972167</v>
      </c>
      <c r="T421">
        <v>-2.2740513061518821</v>
      </c>
      <c r="U421" s="11">
        <f>0.7817*T421+0.2163</f>
        <v>-1.5613259060189262</v>
      </c>
    </row>
    <row r="422" spans="14:21">
      <c r="N422">
        <v>2041</v>
      </c>
      <c r="O422">
        <v>1</v>
      </c>
      <c r="P422" s="14">
        <v>-4.8053887109375006</v>
      </c>
      <c r="Q422" s="11">
        <f>0.7817*P422+0.2163</f>
        <v>-3.5400723553398441</v>
      </c>
      <c r="R422">
        <v>-8.663652668457031</v>
      </c>
      <c r="S422" s="11">
        <f>0.7817*R422+0.2163</f>
        <v>-6.5560772909328602</v>
      </c>
      <c r="T422">
        <v>-8.669211035156227</v>
      </c>
      <c r="U422" s="11">
        <f>0.7817*T422+0.2163</f>
        <v>-6.5604222661816216</v>
      </c>
    </row>
    <row r="423" spans="14:21">
      <c r="N423">
        <v>2041</v>
      </c>
      <c r="O423">
        <v>2</v>
      </c>
      <c r="P423" s="14">
        <v>5.9996368017578119</v>
      </c>
      <c r="Q423" s="11">
        <f>0.7817*P423+0.2163</f>
        <v>4.9062160879340819</v>
      </c>
      <c r="R423">
        <v>0.77314448730468777</v>
      </c>
      <c r="S423" s="11">
        <f>0.7817*R423+0.2163</f>
        <v>0.8206670457260743</v>
      </c>
      <c r="T423">
        <v>0.78214028320371143</v>
      </c>
      <c r="U423" s="11">
        <f>0.7817*T423+0.2163</f>
        <v>0.82769905938034127</v>
      </c>
    </row>
    <row r="424" spans="14:21">
      <c r="N424">
        <v>2041</v>
      </c>
      <c r="O424">
        <v>3</v>
      </c>
      <c r="P424" s="14">
        <v>13.229512290039061</v>
      </c>
      <c r="Q424" s="11">
        <f>0.9534*P424-0.7929</f>
        <v>11.820117017323241</v>
      </c>
      <c r="R424">
        <v>10.293107487792968</v>
      </c>
      <c r="S424" s="11">
        <f>0.9534*R424-0.7929</f>
        <v>9.0205486788618163</v>
      </c>
      <c r="T424">
        <v>10.206048303223119</v>
      </c>
      <c r="U424" s="11">
        <f>0.9534*T424-0.7929</f>
        <v>8.9375464522929224</v>
      </c>
    </row>
    <row r="425" spans="14:21">
      <c r="N425">
        <v>2041</v>
      </c>
      <c r="O425">
        <v>4</v>
      </c>
      <c r="P425" s="14">
        <v>22.183366269531252</v>
      </c>
      <c r="Q425" s="11">
        <f>0.9534*P425-0.7929</f>
        <v>20.356721401371097</v>
      </c>
      <c r="R425">
        <v>19.758391105957028</v>
      </c>
      <c r="S425" s="11">
        <f>0.9534*R425-0.7929</f>
        <v>18.04475008041943</v>
      </c>
      <c r="T425">
        <v>19.84605135498062</v>
      </c>
      <c r="U425" s="11">
        <f>0.9534*T425-0.7929</f>
        <v>18.128325361838524</v>
      </c>
    </row>
    <row r="426" spans="14:21">
      <c r="N426">
        <v>2041</v>
      </c>
      <c r="O426">
        <v>5</v>
      </c>
      <c r="P426" s="14">
        <v>29.034598837890627</v>
      </c>
      <c r="Q426" s="11">
        <f>0.9534*P426-0.7929</f>
        <v>26.888686532044925</v>
      </c>
      <c r="R426">
        <v>27.117936809082032</v>
      </c>
      <c r="S426" s="11">
        <f>0.9534*R426-0.7929</f>
        <v>25.06134095377881</v>
      </c>
      <c r="T426">
        <v>27.303256677245685</v>
      </c>
      <c r="U426" s="11">
        <f>0.9534*T426-0.7929</f>
        <v>25.238024916086037</v>
      </c>
    </row>
    <row r="427" spans="14:21">
      <c r="N427">
        <v>2041</v>
      </c>
      <c r="O427">
        <v>6</v>
      </c>
      <c r="P427" s="14">
        <v>35.673701157226567</v>
      </c>
      <c r="Q427" s="11">
        <f>0.814*P427+4.4613</f>
        <v>33.499692741982422</v>
      </c>
      <c r="R427">
        <v>37.768616252441404</v>
      </c>
      <c r="S427" s="11">
        <f>0.814*R427+4.4613</f>
        <v>35.204953629487299</v>
      </c>
      <c r="T427">
        <v>37.67092598876944</v>
      </c>
      <c r="U427" s="11">
        <f>0.814*T427+4.4613</f>
        <v>35.125433754858321</v>
      </c>
    </row>
    <row r="428" spans="14:21">
      <c r="N428">
        <v>2041</v>
      </c>
      <c r="O428">
        <v>7</v>
      </c>
      <c r="P428" s="14">
        <v>40.494483408203131</v>
      </c>
      <c r="Q428" s="11">
        <f>0.814*P428+4.4613</f>
        <v>37.42380949427735</v>
      </c>
      <c r="R428">
        <v>41.148699553222656</v>
      </c>
      <c r="S428" s="11">
        <f>0.814*R428+4.4613</f>
        <v>37.956341436323243</v>
      </c>
      <c r="T428">
        <v>41.354929101562533</v>
      </c>
      <c r="U428" s="11">
        <f>0.814*T428+4.4613</f>
        <v>38.124212288671899</v>
      </c>
    </row>
    <row r="429" spans="14:21">
      <c r="N429">
        <v>2041</v>
      </c>
      <c r="O429">
        <v>8</v>
      </c>
      <c r="P429" s="14">
        <v>34.327940048828125</v>
      </c>
      <c r="Q429" s="11">
        <f>0.814*P429+4.4613</f>
        <v>32.404243199746091</v>
      </c>
      <c r="R429">
        <v>37.84154425537109</v>
      </c>
      <c r="S429" s="11">
        <f>0.814*R429+4.4613</f>
        <v>35.264317023872067</v>
      </c>
      <c r="T429">
        <v>37.587490319824376</v>
      </c>
      <c r="U429" s="11">
        <f>0.814*T429+4.4613</f>
        <v>35.057517120337039</v>
      </c>
    </row>
    <row r="430" spans="14:21">
      <c r="N430">
        <v>2041</v>
      </c>
      <c r="O430">
        <v>9</v>
      </c>
      <c r="P430" s="14">
        <v>28.860809482421878</v>
      </c>
      <c r="Q430" s="11">
        <f>0.9014*P430+2.3973</f>
        <v>28.412433667455083</v>
      </c>
      <c r="R430">
        <v>29.851540288085936</v>
      </c>
      <c r="S430" s="11">
        <f>0.9014*R430+2.3973</f>
        <v>29.305478415680664</v>
      </c>
      <c r="T430">
        <v>29.667099755859962</v>
      </c>
      <c r="U430" s="11">
        <f>0.9014*T430+2.3973</f>
        <v>29.139223719932168</v>
      </c>
    </row>
    <row r="431" spans="14:21">
      <c r="N431">
        <v>2041</v>
      </c>
      <c r="O431">
        <v>10</v>
      </c>
      <c r="P431" s="14">
        <v>13.04040359863281</v>
      </c>
      <c r="Q431" s="11">
        <f>0.9014*P431+2.3973</f>
        <v>14.151919803807614</v>
      </c>
      <c r="R431">
        <v>15.182275261230469</v>
      </c>
      <c r="S431" s="11">
        <f>0.9014*R431+2.3973</f>
        <v>16.082602920473146</v>
      </c>
      <c r="T431">
        <v>15.140413659668118</v>
      </c>
      <c r="U431" s="11">
        <f>0.9014*T431+2.3973</f>
        <v>16.044868872824843</v>
      </c>
    </row>
    <row r="432" spans="14:21">
      <c r="N432">
        <v>2041</v>
      </c>
      <c r="O432">
        <v>11</v>
      </c>
      <c r="P432" s="14">
        <v>5.5168223974609374</v>
      </c>
      <c r="Q432" s="11">
        <f>0.9014*P432+2.3973</f>
        <v>7.3701637090712886</v>
      </c>
      <c r="R432">
        <v>3.6317626513671875</v>
      </c>
      <c r="S432" s="11">
        <f>0.9014*R432+2.3973</f>
        <v>5.6709708539423822</v>
      </c>
      <c r="T432">
        <v>3.5049242797856177</v>
      </c>
      <c r="U432" s="11">
        <f>0.9014*T432+2.3973</f>
        <v>5.5566387457987556</v>
      </c>
    </row>
    <row r="433" spans="14:21">
      <c r="N433">
        <v>2041</v>
      </c>
      <c r="O433">
        <v>12</v>
      </c>
      <c r="P433" s="14">
        <v>-3.0977508447265629</v>
      </c>
      <c r="Q433" s="11">
        <f>0.7817*P433+0.2163</f>
        <v>-2.2052118353227543</v>
      </c>
      <c r="R433">
        <v>-5.9224372875976563</v>
      </c>
      <c r="S433" s="11">
        <f>0.7817*R433+0.2163</f>
        <v>-4.4132692277150873</v>
      </c>
      <c r="T433">
        <v>-5.8225803588868192</v>
      </c>
      <c r="U433" s="11">
        <f>0.7817*T433+0.2163</f>
        <v>-4.3352110665418255</v>
      </c>
    </row>
    <row r="434" spans="14:21">
      <c r="N434">
        <v>2042</v>
      </c>
      <c r="O434">
        <v>1</v>
      </c>
      <c r="P434" s="14">
        <v>-4.5292576806640632</v>
      </c>
      <c r="Q434" s="11">
        <f>0.7817*P434+0.2163</f>
        <v>-3.324220728975098</v>
      </c>
      <c r="R434">
        <v>-3.8794227734375002</v>
      </c>
      <c r="S434" s="11">
        <f>0.7817*R434+0.2163</f>
        <v>-2.8162447819960938</v>
      </c>
      <c r="T434">
        <v>-3.7913071655268822</v>
      </c>
      <c r="U434" s="11">
        <f>0.7817*T434+0.2163</f>
        <v>-2.7473648112923637</v>
      </c>
    </row>
    <row r="435" spans="14:21">
      <c r="N435">
        <v>2042</v>
      </c>
      <c r="O435">
        <v>2</v>
      </c>
      <c r="P435" s="14">
        <v>-1.5916473535156253</v>
      </c>
      <c r="Q435" s="11">
        <f>0.7817*P435+0.2163</f>
        <v>-1.0278907362431642</v>
      </c>
      <c r="R435">
        <v>1.7262277270507813</v>
      </c>
      <c r="S435" s="11">
        <f>0.7817*R435+0.2163</f>
        <v>1.5656922142355956</v>
      </c>
      <c r="T435">
        <v>1.877627160644431</v>
      </c>
      <c r="U435" s="11">
        <f>0.7817*T435+0.2163</f>
        <v>1.6840411514757516</v>
      </c>
    </row>
    <row r="436" spans="14:21">
      <c r="N436">
        <v>2042</v>
      </c>
      <c r="O436">
        <v>3</v>
      </c>
      <c r="P436" s="14">
        <v>8.7391170507812497</v>
      </c>
      <c r="Q436" s="11">
        <f>0.9534*P436-0.7929</f>
        <v>7.538974196214844</v>
      </c>
      <c r="R436">
        <v>9.7404967089843737</v>
      </c>
      <c r="S436" s="11">
        <f>0.9534*R436-0.7929</f>
        <v>8.4936895623457023</v>
      </c>
      <c r="T436">
        <v>9.6895848632812758</v>
      </c>
      <c r="U436" s="11">
        <f>0.9534*T436-0.7929</f>
        <v>8.4451502086523682</v>
      </c>
    </row>
    <row r="437" spans="14:21">
      <c r="N437">
        <v>2042</v>
      </c>
      <c r="O437">
        <v>4</v>
      </c>
      <c r="P437" s="14">
        <v>25.137274667968754</v>
      </c>
      <c r="Q437" s="11">
        <f>0.9534*P437-0.7929</f>
        <v>23.172977668441412</v>
      </c>
      <c r="R437">
        <v>20.426310563964844</v>
      </c>
      <c r="S437" s="11">
        <f>0.9534*R437-0.7929</f>
        <v>18.681544491684082</v>
      </c>
      <c r="T437">
        <v>20.527643701172462</v>
      </c>
      <c r="U437" s="11">
        <f>0.9534*T437-0.7929</f>
        <v>18.778155504697825</v>
      </c>
    </row>
    <row r="438" spans="14:21">
      <c r="N438">
        <v>2042</v>
      </c>
      <c r="O438">
        <v>5</v>
      </c>
      <c r="P438" s="14">
        <v>27.9820753515625</v>
      </c>
      <c r="Q438" s="11">
        <f>0.9534*P438-0.7929</f>
        <v>25.88521064017969</v>
      </c>
      <c r="R438">
        <v>28.400160014648435</v>
      </c>
      <c r="S438" s="11">
        <f>0.9534*R438-0.7929</f>
        <v>26.28381255796582</v>
      </c>
      <c r="T438">
        <v>28.655953271484965</v>
      </c>
      <c r="U438" s="11">
        <f>0.9534*T438-0.7929</f>
        <v>26.527685849033766</v>
      </c>
    </row>
    <row r="439" spans="14:21">
      <c r="N439">
        <v>2042</v>
      </c>
      <c r="O439">
        <v>6</v>
      </c>
      <c r="P439" s="14">
        <v>34.850457065429694</v>
      </c>
      <c r="Q439" s="11">
        <f>0.814*P439+4.4613</f>
        <v>32.829572051259767</v>
      </c>
      <c r="R439">
        <v>37.155442656249996</v>
      </c>
      <c r="S439" s="11">
        <f>0.814*R439+4.4613</f>
        <v>34.705830322187495</v>
      </c>
      <c r="T439">
        <v>37.096727746581934</v>
      </c>
      <c r="U439" s="11">
        <f>0.814*T439+4.4613</f>
        <v>34.658036385717693</v>
      </c>
    </row>
    <row r="440" spans="14:21">
      <c r="N440">
        <v>2042</v>
      </c>
      <c r="O440">
        <v>7</v>
      </c>
      <c r="P440" s="14">
        <v>39.120083652343752</v>
      </c>
      <c r="Q440" s="11">
        <f>0.814*P440+4.4613</f>
        <v>36.305048093007812</v>
      </c>
      <c r="R440">
        <v>39.223885576171874</v>
      </c>
      <c r="S440" s="11">
        <f>0.814*R440+4.4613</f>
        <v>36.389542859003903</v>
      </c>
      <c r="T440">
        <v>39.270277185058191</v>
      </c>
      <c r="U440" s="11">
        <f>0.814*T440+4.4613</f>
        <v>36.427305628637363</v>
      </c>
    </row>
    <row r="441" spans="14:21">
      <c r="N441">
        <v>2042</v>
      </c>
      <c r="O441">
        <v>8</v>
      </c>
      <c r="P441" s="14">
        <v>36.545584140625003</v>
      </c>
      <c r="Q441" s="11">
        <f>0.814*P441+4.4613</f>
        <v>34.209405490468747</v>
      </c>
      <c r="R441">
        <v>36.063516997070309</v>
      </c>
      <c r="S441" s="11">
        <f>0.814*R441+4.4613</f>
        <v>33.817002835615227</v>
      </c>
      <c r="T441">
        <v>36.000905786132591</v>
      </c>
      <c r="U441" s="11">
        <f>0.814*T441+4.4613</f>
        <v>33.76603730991193</v>
      </c>
    </row>
    <row r="442" spans="14:21">
      <c r="N442">
        <v>2042</v>
      </c>
      <c r="O442">
        <v>9</v>
      </c>
      <c r="P442" s="14">
        <v>26.319842294921877</v>
      </c>
      <c r="Q442" s="11">
        <f>0.9014*P442+2.3973</f>
        <v>26.12200584464258</v>
      </c>
      <c r="R442">
        <v>26.900548869628906</v>
      </c>
      <c r="S442" s="11">
        <f>0.9014*R442+2.3973</f>
        <v>26.645454751083498</v>
      </c>
      <c r="T442">
        <v>27.113968286132589</v>
      </c>
      <c r="U442" s="11">
        <f>0.9014*T442+2.3973</f>
        <v>26.837831013119917</v>
      </c>
    </row>
    <row r="443" spans="14:21">
      <c r="N443">
        <v>2042</v>
      </c>
      <c r="O443">
        <v>10</v>
      </c>
      <c r="P443" s="14">
        <v>14.514804575195313</v>
      </c>
      <c r="Q443" s="11">
        <f>0.9014*P443+2.3973</f>
        <v>15.480944844081055</v>
      </c>
      <c r="R443">
        <v>18.040162150878906</v>
      </c>
      <c r="S443" s="11">
        <f>0.9014*R443+2.3973</f>
        <v>18.658702162802246</v>
      </c>
      <c r="T443">
        <v>18.147381555175684</v>
      </c>
      <c r="U443" s="11">
        <f>0.9014*T443+2.3973</f>
        <v>18.755349733835363</v>
      </c>
    </row>
    <row r="444" spans="14:21">
      <c r="N444">
        <v>2042</v>
      </c>
      <c r="O444">
        <v>11</v>
      </c>
      <c r="P444" s="14">
        <v>3.9700375585937495</v>
      </c>
      <c r="Q444" s="11">
        <f>0.9014*P444+2.3973</f>
        <v>5.9758918553164051</v>
      </c>
      <c r="R444">
        <v>0.77523859130859396</v>
      </c>
      <c r="S444" s="11">
        <f>0.9014*R444+2.3973</f>
        <v>3.0961000662055667</v>
      </c>
      <c r="T444">
        <v>0.75972322998061825</v>
      </c>
      <c r="U444" s="11">
        <f>0.9014*T444+2.3973</f>
        <v>3.0821145195045294</v>
      </c>
    </row>
    <row r="445" spans="14:21">
      <c r="N445">
        <v>2042</v>
      </c>
      <c r="O445">
        <v>12</v>
      </c>
      <c r="P445" s="14">
        <v>-4.6986640039062504</v>
      </c>
      <c r="Q445" s="11">
        <f>0.7817*P445+0.2163</f>
        <v>-3.4566456518535156</v>
      </c>
      <c r="R445">
        <v>-3.0248289013671879</v>
      </c>
      <c r="S445" s="11">
        <f>0.7817*R445+0.2163</f>
        <v>-2.1482087521987308</v>
      </c>
      <c r="T445">
        <v>-3.0103962158200388</v>
      </c>
      <c r="U445" s="11">
        <f>0.7817*T445+0.2163</f>
        <v>-2.1369267219065242</v>
      </c>
    </row>
    <row r="446" spans="14:21">
      <c r="N446">
        <v>2043</v>
      </c>
      <c r="O446">
        <v>1</v>
      </c>
      <c r="P446" s="14">
        <v>-10.441585170898438</v>
      </c>
      <c r="Q446" s="11">
        <f>0.7817*P446+0.2163</f>
        <v>-7.945887128091309</v>
      </c>
      <c r="R446">
        <v>-4.8504222363281251</v>
      </c>
      <c r="S446" s="11">
        <f>0.7817*R446+0.2163</f>
        <v>-3.5752750621376954</v>
      </c>
      <c r="T446">
        <v>-4.9833984741206319</v>
      </c>
      <c r="U446" s="11">
        <f>0.7817*T446+0.2163</f>
        <v>-3.6792225872200977</v>
      </c>
    </row>
    <row r="447" spans="14:21">
      <c r="N447">
        <v>2043</v>
      </c>
      <c r="O447">
        <v>2</v>
      </c>
      <c r="P447" s="14">
        <v>3.7381198339843751</v>
      </c>
      <c r="Q447" s="11">
        <f>0.7817*P447+0.2163</f>
        <v>3.1383882742255858</v>
      </c>
      <c r="R447">
        <v>-0.96539395263671857</v>
      </c>
      <c r="S447" s="11">
        <f>0.7817*R447+0.2163</f>
        <v>-0.53834845277612287</v>
      </c>
      <c r="T447">
        <v>-1.1231081909180691</v>
      </c>
      <c r="U447" s="11">
        <f>0.7817*T447+0.2163</f>
        <v>-0.66163367284065466</v>
      </c>
    </row>
    <row r="448" spans="14:21">
      <c r="N448">
        <v>2043</v>
      </c>
      <c r="O448">
        <v>3</v>
      </c>
      <c r="P448" s="14">
        <v>13.713135214843749</v>
      </c>
      <c r="Q448" s="11">
        <f>0.9534*P448-0.7929</f>
        <v>12.281203113832031</v>
      </c>
      <c r="R448">
        <v>8.0212040820312502</v>
      </c>
      <c r="S448" s="11">
        <f>0.9534*R448-0.7929</f>
        <v>6.8545159718085937</v>
      </c>
      <c r="T448">
        <v>8.1426406494138384</v>
      </c>
      <c r="U448" s="11">
        <f>0.9534*T448-0.7929</f>
        <v>6.9702935951511531</v>
      </c>
    </row>
    <row r="449" spans="14:21">
      <c r="N449">
        <v>2043</v>
      </c>
      <c r="O449">
        <v>4</v>
      </c>
      <c r="P449" s="14">
        <v>24.226199716796877</v>
      </c>
      <c r="Q449" s="11">
        <f>0.9534*P449-0.7929</f>
        <v>22.304358809994145</v>
      </c>
      <c r="R449">
        <v>25.05743818847656</v>
      </c>
      <c r="S449" s="11">
        <f>0.9534*R449-0.7929</f>
        <v>23.096861568893555</v>
      </c>
      <c r="T449">
        <v>25.189150964355619</v>
      </c>
      <c r="U449" s="11">
        <f>0.9534*T449-0.7929</f>
        <v>23.222436529416647</v>
      </c>
    </row>
    <row r="450" spans="14:21">
      <c r="N450">
        <v>2043</v>
      </c>
      <c r="O450">
        <v>5</v>
      </c>
      <c r="P450" s="14">
        <v>32.658345200195313</v>
      </c>
      <c r="Q450" s="11">
        <f>0.9534*P450-0.7929</f>
        <v>30.343566313866212</v>
      </c>
      <c r="R450">
        <v>31.211743937988281</v>
      </c>
      <c r="S450" s="11">
        <f>0.9534*R450-0.7929</f>
        <v>28.964376670478028</v>
      </c>
      <c r="T450">
        <v>31.73533260498062</v>
      </c>
      <c r="U450" s="11">
        <f>0.9534*T450-0.7929</f>
        <v>29.463566105588523</v>
      </c>
    </row>
    <row r="451" spans="14:21">
      <c r="N451">
        <v>2043</v>
      </c>
      <c r="O451">
        <v>6</v>
      </c>
      <c r="P451" s="14">
        <v>37.648618881835944</v>
      </c>
      <c r="Q451" s="11">
        <f>0.814*P451+4.4613</f>
        <v>35.107275769814457</v>
      </c>
      <c r="R451">
        <v>37.321940544433595</v>
      </c>
      <c r="S451" s="11">
        <f>0.814*R451+4.4613</f>
        <v>34.841359603168947</v>
      </c>
      <c r="T451">
        <v>37.234748437500031</v>
      </c>
      <c r="U451" s="11">
        <f>0.814*T451+4.4613</f>
        <v>34.770385228125022</v>
      </c>
    </row>
    <row r="452" spans="14:21">
      <c r="N452">
        <v>2043</v>
      </c>
      <c r="O452">
        <v>7</v>
      </c>
      <c r="P452" s="14">
        <v>40.122563974609378</v>
      </c>
      <c r="Q452" s="11">
        <f>0.814*P452+4.4613</f>
        <v>37.121067075332036</v>
      </c>
      <c r="R452">
        <v>39.226079399414061</v>
      </c>
      <c r="S452" s="11">
        <f>0.814*R452+4.4613</f>
        <v>36.391328631123045</v>
      </c>
      <c r="T452">
        <v>38.937238183593777</v>
      </c>
      <c r="U452" s="11">
        <f>0.814*T452+4.4613</f>
        <v>36.15621188144533</v>
      </c>
    </row>
    <row r="453" spans="14:21">
      <c r="N453">
        <v>2043</v>
      </c>
      <c r="O453">
        <v>8</v>
      </c>
      <c r="P453" s="14">
        <v>34.799009628906255</v>
      </c>
      <c r="Q453" s="11">
        <f>0.814*P453+4.4613</f>
        <v>32.787693837929687</v>
      </c>
      <c r="R453">
        <v>36.026886796874997</v>
      </c>
      <c r="S453" s="11">
        <f>0.814*R453+4.4613</f>
        <v>33.787185852656243</v>
      </c>
      <c r="T453">
        <v>36.014778222656282</v>
      </c>
      <c r="U453" s="11">
        <f>0.814*T453+4.4613</f>
        <v>33.777329473242212</v>
      </c>
    </row>
    <row r="454" spans="14:21">
      <c r="N454">
        <v>2043</v>
      </c>
      <c r="O454">
        <v>9</v>
      </c>
      <c r="P454" s="14">
        <v>27.544027451171878</v>
      </c>
      <c r="Q454" s="11">
        <f>0.9014*P454+2.3973</f>
        <v>27.225486344486331</v>
      </c>
      <c r="R454">
        <v>24.305289213867187</v>
      </c>
      <c r="S454" s="11">
        <f>0.9014*R454+2.3973</f>
        <v>24.306087697379883</v>
      </c>
      <c r="T454">
        <v>24.25038240966812</v>
      </c>
      <c r="U454" s="11">
        <f>0.9014*T454+2.3973</f>
        <v>24.256594704074843</v>
      </c>
    </row>
    <row r="455" spans="14:21">
      <c r="N455">
        <v>2043</v>
      </c>
      <c r="O455">
        <v>10</v>
      </c>
      <c r="P455" s="14">
        <v>13.636964072265624</v>
      </c>
      <c r="Q455" s="11">
        <f>0.9014*P455+2.3973</f>
        <v>14.689659414740232</v>
      </c>
      <c r="R455">
        <v>16.367006291503905</v>
      </c>
      <c r="S455" s="11">
        <f>0.9014*R455+2.3973</f>
        <v>17.150519471161619</v>
      </c>
      <c r="T455">
        <v>16.369129541016214</v>
      </c>
      <c r="U455" s="11">
        <f>0.9014*T455+2.3973</f>
        <v>17.152433368272014</v>
      </c>
    </row>
    <row r="456" spans="14:21">
      <c r="N456">
        <v>2043</v>
      </c>
      <c r="O456">
        <v>11</v>
      </c>
      <c r="P456" s="14">
        <v>6.7155178808593741</v>
      </c>
      <c r="Q456" s="11">
        <f>0.9014*P456+2.3973</f>
        <v>8.4506678178066394</v>
      </c>
      <c r="R456">
        <v>6.9321702807617189</v>
      </c>
      <c r="S456" s="11">
        <f>0.9014*R456+2.3973</f>
        <v>8.6459582910786139</v>
      </c>
      <c r="T456">
        <v>7.0527496582037124</v>
      </c>
      <c r="U456" s="11">
        <f>0.9014*T456+2.3973</f>
        <v>8.7546485419048263</v>
      </c>
    </row>
    <row r="457" spans="14:21">
      <c r="N457">
        <v>2043</v>
      </c>
      <c r="O457">
        <v>12</v>
      </c>
      <c r="P457" s="14">
        <v>-1.0044486962890629</v>
      </c>
      <c r="Q457" s="11">
        <f>0.7817*P457+0.2163</f>
        <v>-0.5688775458891604</v>
      </c>
      <c r="R457">
        <v>-1.2241986157226559</v>
      </c>
      <c r="S457" s="11">
        <f>0.7817*R457+0.2163</f>
        <v>-0.74065605791040001</v>
      </c>
      <c r="T457">
        <v>-1.5567726196293186</v>
      </c>
      <c r="U457" s="11">
        <f>0.7817*T457+0.2163</f>
        <v>-1.0006291567642382</v>
      </c>
    </row>
    <row r="458" spans="14:21">
      <c r="N458">
        <v>2044</v>
      </c>
      <c r="O458">
        <v>1</v>
      </c>
      <c r="P458" s="14">
        <v>-3.7501843408203128</v>
      </c>
      <c r="Q458" s="11">
        <f>0.7817*P458+0.2163</f>
        <v>-2.7152190992192384</v>
      </c>
      <c r="R458">
        <v>-5.7222342968749995</v>
      </c>
      <c r="S458" s="11">
        <f>0.7817*R458+0.2163</f>
        <v>-4.2567705498671868</v>
      </c>
      <c r="T458">
        <v>-5.6126173461918203</v>
      </c>
      <c r="U458" s="11">
        <f>0.7817*T458+0.2163</f>
        <v>-4.171082979518145</v>
      </c>
    </row>
    <row r="459" spans="14:21">
      <c r="N459">
        <v>2044</v>
      </c>
      <c r="O459">
        <v>2</v>
      </c>
      <c r="P459" s="14">
        <v>1.4250277685546866</v>
      </c>
      <c r="Q459" s="11">
        <f>0.7817*P459+0.2163</f>
        <v>1.3302442066791984</v>
      </c>
      <c r="R459">
        <v>1.4502048754882815</v>
      </c>
      <c r="S459" s="11">
        <f>0.7817*R459+0.2163</f>
        <v>1.3499251511691894</v>
      </c>
      <c r="T459">
        <v>1.2920360961918678</v>
      </c>
      <c r="U459" s="11">
        <f>0.7817*T459+0.2163</f>
        <v>1.2262846163931829</v>
      </c>
    </row>
    <row r="460" spans="14:21">
      <c r="N460">
        <v>2044</v>
      </c>
      <c r="O460">
        <v>3</v>
      </c>
      <c r="P460" s="14">
        <v>13.203554526367189</v>
      </c>
      <c r="Q460" s="11">
        <f>0.9534*P460-0.7929</f>
        <v>11.795368885438478</v>
      </c>
      <c r="R460">
        <v>10.62666833984375</v>
      </c>
      <c r="S460" s="11">
        <f>0.9534*R460-0.7929</f>
        <v>9.3385655952070312</v>
      </c>
      <c r="T460">
        <v>10.551418359375026</v>
      </c>
      <c r="U460" s="11">
        <f>0.9534*T460-0.7929</f>
        <v>9.2668222638281499</v>
      </c>
    </row>
    <row r="461" spans="14:21">
      <c r="N461">
        <v>2044</v>
      </c>
      <c r="O461">
        <v>4</v>
      </c>
      <c r="P461" s="14">
        <v>20.676198935546878</v>
      </c>
      <c r="Q461" s="11">
        <f>0.9534*P461-0.7929</f>
        <v>18.919788065150396</v>
      </c>
      <c r="R461">
        <v>18.87148820068359</v>
      </c>
      <c r="S461" s="11">
        <f>0.9534*R461-0.7929</f>
        <v>17.199176850531735</v>
      </c>
      <c r="T461">
        <v>18.840266198730617</v>
      </c>
      <c r="U461" s="11">
        <f>0.9534*T461-0.7929</f>
        <v>17.169409793869772</v>
      </c>
    </row>
    <row r="462" spans="14:21">
      <c r="N462">
        <v>2044</v>
      </c>
      <c r="O462">
        <v>5</v>
      </c>
      <c r="P462" s="14">
        <v>30.495297519531256</v>
      </c>
      <c r="Q462" s="11">
        <f>0.9534*P462-0.7929</f>
        <v>28.281316655121103</v>
      </c>
      <c r="R462">
        <v>28.385202128906251</v>
      </c>
      <c r="S462" s="11">
        <f>0.9534*R462-0.7929</f>
        <v>26.269551709699222</v>
      </c>
      <c r="T462">
        <v>28.578012963867465</v>
      </c>
      <c r="U462" s="11">
        <f>0.9534*T462-0.7929</f>
        <v>26.453377559751242</v>
      </c>
    </row>
    <row r="463" spans="14:21">
      <c r="N463">
        <v>2044</v>
      </c>
      <c r="O463">
        <v>6</v>
      </c>
      <c r="P463" s="14">
        <v>36.287793759765627</v>
      </c>
      <c r="Q463" s="11">
        <f>0.814*P463+4.4613</f>
        <v>33.999564120449214</v>
      </c>
      <c r="R463">
        <v>34.754269877929687</v>
      </c>
      <c r="S463" s="11">
        <f>0.814*R463+4.4613</f>
        <v>32.751275680634762</v>
      </c>
      <c r="T463">
        <v>34.580622949218778</v>
      </c>
      <c r="U463" s="11">
        <f>0.814*T463+4.4613</f>
        <v>32.609927080664086</v>
      </c>
    </row>
    <row r="464" spans="14:21">
      <c r="N464">
        <v>2044</v>
      </c>
      <c r="O464">
        <v>7</v>
      </c>
      <c r="P464" s="14">
        <v>38.734164047851564</v>
      </c>
      <c r="Q464" s="11">
        <f>0.814*P464+4.4613</f>
        <v>35.990909534951172</v>
      </c>
      <c r="R464">
        <v>38.63278317138672</v>
      </c>
      <c r="S464" s="11">
        <f>0.814*R464+4.4613</f>
        <v>35.908385501508789</v>
      </c>
      <c r="T464">
        <v>38.660761193848124</v>
      </c>
      <c r="U464" s="11">
        <f>0.814*T464+4.4613</f>
        <v>35.931159611792367</v>
      </c>
    </row>
    <row r="465" spans="14:21">
      <c r="N465">
        <v>2044</v>
      </c>
      <c r="O465">
        <v>8</v>
      </c>
      <c r="P465" s="14">
        <v>36.862013535156251</v>
      </c>
      <c r="Q465" s="11">
        <f>0.814*P465+4.4613</f>
        <v>34.466979017617184</v>
      </c>
      <c r="R465">
        <v>36.169950664062497</v>
      </c>
      <c r="S465" s="11">
        <f>0.814*R465+4.4613</f>
        <v>33.903639840546873</v>
      </c>
      <c r="T465">
        <v>36.092651513672465</v>
      </c>
      <c r="U465" s="11">
        <f>0.814*T465+4.4613</f>
        <v>33.840718332129384</v>
      </c>
    </row>
    <row r="466" spans="14:21">
      <c r="N466">
        <v>2044</v>
      </c>
      <c r="O466">
        <v>9</v>
      </c>
      <c r="P466" s="14">
        <v>27.587602451171875</v>
      </c>
      <c r="Q466" s="11">
        <f>0.9014*P466+2.3973</f>
        <v>27.26476484948633</v>
      </c>
      <c r="R466">
        <v>26.303463310546874</v>
      </c>
      <c r="S466" s="11">
        <f>0.9014*R466+2.3973</f>
        <v>26.107241828126952</v>
      </c>
      <c r="T466">
        <v>26.478047753906278</v>
      </c>
      <c r="U466" s="11">
        <f>0.9014*T466+2.3973</f>
        <v>26.264612245371119</v>
      </c>
    </row>
    <row r="467" spans="14:21">
      <c r="N467">
        <v>2044</v>
      </c>
      <c r="O467">
        <v>10</v>
      </c>
      <c r="P467" s="14">
        <v>16.827939194335936</v>
      </c>
      <c r="Q467" s="11">
        <f>0.9014*P467+2.3973</f>
        <v>17.566004389774413</v>
      </c>
      <c r="R467">
        <v>13.859399846191407</v>
      </c>
      <c r="S467" s="11">
        <f>0.9014*R467+2.3973</f>
        <v>14.890163021356933</v>
      </c>
      <c r="T467">
        <v>13.909921838379368</v>
      </c>
      <c r="U467" s="11">
        <f>0.9014*T467+2.3973</f>
        <v>14.935703545115162</v>
      </c>
    </row>
    <row r="468" spans="14:21">
      <c r="N468">
        <v>2044</v>
      </c>
      <c r="O468">
        <v>11</v>
      </c>
      <c r="P468" s="14">
        <v>2.9212587988281244</v>
      </c>
      <c r="Q468" s="11">
        <f>0.9014*P468+2.3973</f>
        <v>5.0305226812636707</v>
      </c>
      <c r="R468">
        <v>3.2044657153320313</v>
      </c>
      <c r="S468" s="11">
        <f>0.9014*R468+2.3973</f>
        <v>5.2858053958002928</v>
      </c>
      <c r="T468">
        <v>3.9975633178706818</v>
      </c>
      <c r="U468" s="11">
        <f>0.9014*T468+2.3973</f>
        <v>6.0007035747286324</v>
      </c>
    </row>
    <row r="469" spans="14:21">
      <c r="N469">
        <v>2044</v>
      </c>
      <c r="O469">
        <v>12</v>
      </c>
      <c r="P469" s="14">
        <v>-4.0255068505859377</v>
      </c>
      <c r="Q469" s="11">
        <f>0.7817*P469+0.2163</f>
        <v>-2.9304387051030272</v>
      </c>
      <c r="R469">
        <v>-4.4332966625976571</v>
      </c>
      <c r="S469" s="11">
        <f>0.7817*R469+0.2163</f>
        <v>-3.2492080011525886</v>
      </c>
      <c r="T469">
        <v>-4.7234075683587893</v>
      </c>
      <c r="U469" s="11">
        <f>0.7817*T469+0.2163</f>
        <v>-3.4759876961860656</v>
      </c>
    </row>
    <row r="470" spans="14:21">
      <c r="N470">
        <v>2045</v>
      </c>
      <c r="O470">
        <v>1</v>
      </c>
      <c r="P470" s="14">
        <v>-3.8449514550781254</v>
      </c>
      <c r="Q470" s="11">
        <f>0.7817*P470+0.2163</f>
        <v>-2.7892985524345706</v>
      </c>
      <c r="R470">
        <v>-10.6949003125</v>
      </c>
      <c r="S470" s="11">
        <f>0.7817*R470+0.2163</f>
        <v>-8.1439035742812482</v>
      </c>
      <c r="T470">
        <v>-12.251080847168071</v>
      </c>
      <c r="U470" s="11">
        <f>0.7817*T470+0.2163</f>
        <v>-9.36036989823128</v>
      </c>
    </row>
    <row r="471" spans="14:21">
      <c r="N471">
        <v>2045</v>
      </c>
      <c r="O471">
        <v>2</v>
      </c>
      <c r="P471" s="14">
        <v>-2.8321305810546877</v>
      </c>
      <c r="Q471" s="11">
        <f>0.7817*P471+0.2163</f>
        <v>-1.9975764752104492</v>
      </c>
      <c r="R471">
        <v>4.695866643066406</v>
      </c>
      <c r="S471" s="11">
        <f>0.7817*R471+0.2163</f>
        <v>3.8870589548850094</v>
      </c>
      <c r="T471">
        <v>4.0341208740237118</v>
      </c>
      <c r="U471" s="11">
        <f>0.7817*T471+0.2163</f>
        <v>3.3697722872243352</v>
      </c>
    </row>
    <row r="472" spans="14:21">
      <c r="N472">
        <v>2045</v>
      </c>
      <c r="O472">
        <v>3</v>
      </c>
      <c r="P472" s="14">
        <v>11.484342050781247</v>
      </c>
      <c r="Q472" s="11">
        <f>0.9534*P472-0.7929</f>
        <v>10.156271711214842</v>
      </c>
      <c r="R472">
        <v>11.162592766113281</v>
      </c>
      <c r="S472" s="11">
        <f>0.9534*R472-0.7929</f>
        <v>9.8495159432124026</v>
      </c>
      <c r="T472">
        <v>11.152523767089432</v>
      </c>
      <c r="U472" s="11">
        <f>0.9534*T472-0.7929</f>
        <v>9.8399161595430655</v>
      </c>
    </row>
    <row r="473" spans="14:21">
      <c r="N473">
        <v>2045</v>
      </c>
      <c r="O473">
        <v>4</v>
      </c>
      <c r="P473" s="14">
        <v>20.686794809570316</v>
      </c>
      <c r="Q473" s="11">
        <f>0.9534*P473-0.7929</f>
        <v>18.929890171444338</v>
      </c>
      <c r="R473">
        <v>17.365229106445312</v>
      </c>
      <c r="S473" s="11">
        <f>0.9534*R473-0.7929</f>
        <v>15.763109430084963</v>
      </c>
      <c r="T473">
        <v>17.451347131348118</v>
      </c>
      <c r="U473" s="11">
        <f>0.9534*T473-0.7929</f>
        <v>15.845214355027299</v>
      </c>
    </row>
    <row r="474" spans="14:21">
      <c r="N474">
        <v>2045</v>
      </c>
      <c r="O474">
        <v>5</v>
      </c>
      <c r="P474" s="14">
        <v>30.514233920898441</v>
      </c>
      <c r="Q474" s="11">
        <f>0.9534*P474-0.7929</f>
        <v>28.299370620184575</v>
      </c>
      <c r="R474">
        <v>28.609703374023436</v>
      </c>
      <c r="S474" s="11">
        <f>0.9534*R474-0.7929</f>
        <v>26.483591196793945</v>
      </c>
      <c r="T474">
        <v>29.000988244629369</v>
      </c>
      <c r="U474" s="11">
        <f>0.9534*T474-0.7929</f>
        <v>26.856642192429643</v>
      </c>
    </row>
    <row r="475" spans="14:21">
      <c r="N475">
        <v>2045</v>
      </c>
      <c r="O475">
        <v>6</v>
      </c>
      <c r="P475" s="14">
        <v>34.285216123046879</v>
      </c>
      <c r="Q475" s="11">
        <f>0.814*P475+4.4613</f>
        <v>32.36946592416016</v>
      </c>
      <c r="R475">
        <v>36.022931267089845</v>
      </c>
      <c r="S475" s="11">
        <f>0.814*R475+4.4613</f>
        <v>33.783966051411134</v>
      </c>
      <c r="T475">
        <v>36.196929345703715</v>
      </c>
      <c r="U475" s="11">
        <f>0.814*T475+4.4613</f>
        <v>33.925600487402825</v>
      </c>
    </row>
    <row r="476" spans="14:21">
      <c r="N476">
        <v>2045</v>
      </c>
      <c r="O476">
        <v>7</v>
      </c>
      <c r="P476" s="14">
        <v>41.723817563476565</v>
      </c>
      <c r="Q476" s="11">
        <f>0.814*P476+4.4613</f>
        <v>38.424487496669926</v>
      </c>
      <c r="R476">
        <v>39.428808610839845</v>
      </c>
      <c r="S476" s="11">
        <f>0.814*R476+4.4613</f>
        <v>36.556350209223631</v>
      </c>
      <c r="T476">
        <v>39.438689904785626</v>
      </c>
      <c r="U476" s="11">
        <f>0.814*T476+4.4613</f>
        <v>36.564393582495498</v>
      </c>
    </row>
    <row r="477" spans="14:21">
      <c r="N477">
        <v>2045</v>
      </c>
      <c r="O477">
        <v>8</v>
      </c>
      <c r="P477" s="14">
        <v>36.363837241210938</v>
      </c>
      <c r="Q477" s="11">
        <f>0.814*P477+4.4613</f>
        <v>34.061463514345704</v>
      </c>
      <c r="R477">
        <v>36.878322893066404</v>
      </c>
      <c r="S477" s="11">
        <f>0.814*R477+4.4613</f>
        <v>34.48025483495605</v>
      </c>
      <c r="T477">
        <v>36.615012414550684</v>
      </c>
      <c r="U477" s="11">
        <f>0.814*T477+4.4613</f>
        <v>34.265920105444252</v>
      </c>
    </row>
    <row r="478" spans="14:21">
      <c r="N478">
        <v>2045</v>
      </c>
      <c r="O478">
        <v>9</v>
      </c>
      <c r="P478" s="14">
        <v>31.072027963867193</v>
      </c>
      <c r="Q478" s="11">
        <f>0.9014*P478+2.3973</f>
        <v>30.405626006629888</v>
      </c>
      <c r="R478">
        <v>25.691286906738281</v>
      </c>
      <c r="S478" s="11">
        <f>0.9014*R478+2.3973</f>
        <v>25.555426017733886</v>
      </c>
      <c r="T478">
        <v>25.729505822754369</v>
      </c>
      <c r="U478" s="11">
        <f>0.9014*T478+2.3973</f>
        <v>25.589876548630791</v>
      </c>
    </row>
    <row r="479" spans="14:21">
      <c r="N479">
        <v>2045</v>
      </c>
      <c r="O479">
        <v>10</v>
      </c>
      <c r="P479" s="14">
        <v>18.506300107421879</v>
      </c>
      <c r="Q479" s="11">
        <f>0.9014*P479+2.3973</f>
        <v>19.078878916830082</v>
      </c>
      <c r="R479">
        <v>13.754661406249999</v>
      </c>
      <c r="S479" s="11">
        <f>0.9014*R479+2.3973</f>
        <v>14.795751791593748</v>
      </c>
      <c r="T479">
        <v>13.936728479004369</v>
      </c>
      <c r="U479" s="11">
        <f>0.9014*T479+2.3973</f>
        <v>14.959867050974538</v>
      </c>
    </row>
    <row r="480" spans="14:21">
      <c r="N480">
        <v>2045</v>
      </c>
      <c r="O480">
        <v>11</v>
      </c>
      <c r="P480" s="14">
        <v>0.51642093261718802</v>
      </c>
      <c r="Q480" s="11">
        <f>0.9014*P480+2.3973</f>
        <v>2.8628018286611332</v>
      </c>
      <c r="R480">
        <v>1.4844418139648439</v>
      </c>
      <c r="S480" s="11">
        <f>0.9014*R480+2.3973</f>
        <v>3.7353758511079103</v>
      </c>
      <c r="T480">
        <v>1.4090135742187746</v>
      </c>
      <c r="U480" s="11">
        <f>0.9014*T480+2.3973</f>
        <v>3.6673848358008034</v>
      </c>
    </row>
    <row r="481" spans="14:21">
      <c r="N481">
        <v>2045</v>
      </c>
      <c r="O481">
        <v>12</v>
      </c>
      <c r="P481" s="14">
        <v>-6.0079140283203127</v>
      </c>
      <c r="Q481" s="11">
        <f>0.7817*P481+0.2163</f>
        <v>-4.4800863959379882</v>
      </c>
      <c r="R481">
        <v>-7.3812300244140623</v>
      </c>
      <c r="S481" s="11">
        <f>0.7817*R481+0.2163</f>
        <v>-5.553607510084472</v>
      </c>
      <c r="T481">
        <v>-7.3642302612305706</v>
      </c>
      <c r="U481" s="11">
        <f>0.7817*T481+0.2163</f>
        <v>-5.5403187952039366</v>
      </c>
    </row>
    <row r="482" spans="14:21">
      <c r="N482">
        <v>2046</v>
      </c>
      <c r="O482">
        <v>1</v>
      </c>
      <c r="P482" s="14">
        <v>-6.0721701318359376</v>
      </c>
      <c r="Q482" s="11">
        <f>0.7817*P482+0.2163</f>
        <v>-4.5303153920561519</v>
      </c>
      <c r="R482">
        <v>-6.6608582470703119</v>
      </c>
      <c r="S482" s="11">
        <f>0.7817*R482+0.2163</f>
        <v>-4.9904928917348625</v>
      </c>
      <c r="T482">
        <v>-6.962968359374976</v>
      </c>
      <c r="U482" s="11">
        <f>0.7817*T482+0.2163</f>
        <v>-5.2266523665234184</v>
      </c>
    </row>
    <row r="483" spans="14:21">
      <c r="N483">
        <v>2046</v>
      </c>
      <c r="O483">
        <v>2</v>
      </c>
      <c r="P483" s="14">
        <v>-6.1067662988281253</v>
      </c>
      <c r="Q483" s="11">
        <f>0.7817*P483+0.2163</f>
        <v>-4.5573592157939444</v>
      </c>
      <c r="R483">
        <v>-0.36574893310546841</v>
      </c>
      <c r="S483" s="11">
        <f>0.7817*R483+0.2163</f>
        <v>-6.9605941008544669E-2</v>
      </c>
      <c r="T483">
        <v>-0.41025260009806841</v>
      </c>
      <c r="U483" s="11">
        <f>0.7817*T483+0.2163</f>
        <v>-0.10439445749666004</v>
      </c>
    </row>
    <row r="484" spans="14:21">
      <c r="N484">
        <v>2046</v>
      </c>
      <c r="O484">
        <v>3</v>
      </c>
      <c r="P484" s="14">
        <v>6.8782007177734377</v>
      </c>
      <c r="Q484" s="11">
        <f>0.9534*P484-0.7929</f>
        <v>5.7647765643251949</v>
      </c>
      <c r="R484">
        <v>11.919295585937499</v>
      </c>
      <c r="S484" s="11">
        <f>0.9534*R484-0.7929</f>
        <v>10.570956411632812</v>
      </c>
      <c r="T484">
        <v>11.890376550293119</v>
      </c>
      <c r="U484" s="11">
        <f>0.9534*T484-0.7929</f>
        <v>10.54338500304946</v>
      </c>
    </row>
    <row r="485" spans="14:21">
      <c r="N485">
        <v>2046</v>
      </c>
      <c r="O485">
        <v>4</v>
      </c>
      <c r="P485" s="14">
        <v>18.568471079101563</v>
      </c>
      <c r="Q485" s="11">
        <f>0.9534*P485-0.7929</f>
        <v>16.910280326815432</v>
      </c>
      <c r="R485">
        <v>21.932237260742188</v>
      </c>
      <c r="S485" s="11">
        <f>0.9534*R485-0.7929</f>
        <v>20.117295004391604</v>
      </c>
      <c r="T485">
        <v>21.99292818603562</v>
      </c>
      <c r="U485" s="11">
        <f>0.9534*T485-0.7929</f>
        <v>20.175157732566362</v>
      </c>
    </row>
    <row r="486" spans="14:21">
      <c r="N486">
        <v>2046</v>
      </c>
      <c r="O486">
        <v>5</v>
      </c>
      <c r="P486" s="14">
        <v>30.80653536132813</v>
      </c>
      <c r="Q486" s="11">
        <f>0.9534*P486-0.7929</f>
        <v>28.57805081349024</v>
      </c>
      <c r="R486">
        <v>26.706295793457031</v>
      </c>
      <c r="S486" s="11">
        <f>0.9534*R486-0.7929</f>
        <v>24.668882409481935</v>
      </c>
      <c r="T486">
        <v>26.859874841308184</v>
      </c>
      <c r="U486" s="11">
        <f>0.9534*T486-0.7929</f>
        <v>24.815304673703224</v>
      </c>
    </row>
    <row r="487" spans="14:21">
      <c r="N487">
        <v>2046</v>
      </c>
      <c r="O487">
        <v>6</v>
      </c>
      <c r="P487" s="14">
        <v>35.957534409179694</v>
      </c>
      <c r="Q487" s="11">
        <f>0.814*P487+4.4613</f>
        <v>33.730733009072267</v>
      </c>
      <c r="R487">
        <v>36.333589934082028</v>
      </c>
      <c r="S487" s="11">
        <f>0.814*R487+4.4613</f>
        <v>34.036842206342769</v>
      </c>
      <c r="T487">
        <v>36.390473291016214</v>
      </c>
      <c r="U487" s="11">
        <f>0.814*T487+4.4613</f>
        <v>34.083145258887193</v>
      </c>
    </row>
    <row r="488" spans="14:21">
      <c r="N488">
        <v>2046</v>
      </c>
      <c r="O488">
        <v>7</v>
      </c>
      <c r="P488" s="14">
        <v>35.141311679687504</v>
      </c>
      <c r="Q488" s="11">
        <f>0.814*P488+4.4613</f>
        <v>33.066327707265629</v>
      </c>
      <c r="R488">
        <v>38.756501506347654</v>
      </c>
      <c r="S488" s="11">
        <f>0.814*R488+4.4613</f>
        <v>36.009092226166985</v>
      </c>
      <c r="T488">
        <v>38.802735864257592</v>
      </c>
      <c r="U488" s="11">
        <f>0.814*T488+4.4613</f>
        <v>36.046726993505679</v>
      </c>
    </row>
    <row r="489" spans="14:21">
      <c r="N489">
        <v>2046</v>
      </c>
      <c r="O489">
        <v>8</v>
      </c>
      <c r="P489" s="14">
        <v>35.145779819335942</v>
      </c>
      <c r="Q489" s="11">
        <f>0.814*P489+4.4613</f>
        <v>33.069964772939457</v>
      </c>
      <c r="R489">
        <v>34.430082634277348</v>
      </c>
      <c r="S489" s="11">
        <f>0.814*R489+4.4613</f>
        <v>32.487387264301759</v>
      </c>
      <c r="T489">
        <v>34.763310205078717</v>
      </c>
      <c r="U489" s="11">
        <f>0.814*T489+4.4613</f>
        <v>32.758634506934072</v>
      </c>
    </row>
    <row r="490" spans="14:21">
      <c r="N490">
        <v>2046</v>
      </c>
      <c r="O490">
        <v>9</v>
      </c>
      <c r="P490" s="14">
        <v>26.194606723632816</v>
      </c>
      <c r="Q490" s="11">
        <f>0.9014*P490+2.3973</f>
        <v>26.009118500682622</v>
      </c>
      <c r="R490">
        <v>25.427296843261718</v>
      </c>
      <c r="S490" s="11">
        <f>0.9014*R490+2.3973</f>
        <v>25.317465374516114</v>
      </c>
      <c r="T490">
        <v>25.376864465331934</v>
      </c>
      <c r="U490" s="11">
        <f>0.9014*T490+2.3973</f>
        <v>25.272005629050206</v>
      </c>
    </row>
    <row r="491" spans="14:21">
      <c r="N491">
        <v>2046</v>
      </c>
      <c r="O491">
        <v>10</v>
      </c>
      <c r="P491" s="14">
        <v>14.42442049316406</v>
      </c>
      <c r="Q491" s="11">
        <f>0.9014*P491+2.3973</f>
        <v>15.399472632538084</v>
      </c>
      <c r="R491">
        <v>15.500512590332031</v>
      </c>
      <c r="S491" s="11">
        <f>0.9014*R491+2.3973</f>
        <v>16.369462048925293</v>
      </c>
      <c r="T491">
        <v>15.740178735351337</v>
      </c>
      <c r="U491" s="11">
        <f>0.9014*T491+2.3973</f>
        <v>16.585497112045697</v>
      </c>
    </row>
    <row r="492" spans="14:21">
      <c r="N492">
        <v>2046</v>
      </c>
      <c r="O492">
        <v>11</v>
      </c>
      <c r="P492" s="14">
        <v>0.81608416503906156</v>
      </c>
      <c r="Q492" s="11">
        <f>0.9014*P492+2.3973</f>
        <v>3.1329182663662101</v>
      </c>
      <c r="R492">
        <v>3.2227143359374999</v>
      </c>
      <c r="S492" s="11">
        <f>0.9014*R492+2.3973</f>
        <v>5.3022547024140625</v>
      </c>
      <c r="T492">
        <v>3.1493006835937747</v>
      </c>
      <c r="U492" s="11">
        <f>0.9014*T492+2.3973</f>
        <v>5.2360796361914286</v>
      </c>
    </row>
    <row r="493" spans="14:21">
      <c r="N493">
        <v>2046</v>
      </c>
      <c r="O493">
        <v>12</v>
      </c>
      <c r="P493" s="14">
        <v>-0.69687047363281263</v>
      </c>
      <c r="Q493" s="11">
        <f>0.7817*P493+0.2163</f>
        <v>-0.32844364923876962</v>
      </c>
      <c r="R493">
        <v>-3.1243819409179685</v>
      </c>
      <c r="S493" s="11">
        <f>0.7817*R493+0.2163</f>
        <v>-2.2260293632155759</v>
      </c>
      <c r="T493">
        <v>-3.5496788085937259</v>
      </c>
      <c r="U493" s="11">
        <f>0.7817*T493+0.2163</f>
        <v>-2.5584839246777156</v>
      </c>
    </row>
    <row r="494" spans="14:21">
      <c r="N494">
        <v>2047</v>
      </c>
      <c r="O494">
        <v>1</v>
      </c>
      <c r="P494" s="14">
        <v>-5.4451412011718752</v>
      </c>
      <c r="Q494" s="11">
        <f>0.7817*P494+0.2163</f>
        <v>-4.0401668769560546</v>
      </c>
      <c r="R494">
        <v>-11.569205354003905</v>
      </c>
      <c r="S494" s="11">
        <f>0.7817*R494+0.2163</f>
        <v>-8.8273478252248516</v>
      </c>
      <c r="T494">
        <v>-12.03083078613254</v>
      </c>
      <c r="U494" s="11">
        <f>0.7817*T494+0.2163</f>
        <v>-9.1882004255198062</v>
      </c>
    </row>
    <row r="495" spans="14:21">
      <c r="N495">
        <v>2047</v>
      </c>
      <c r="O495">
        <v>2</v>
      </c>
      <c r="P495" s="14">
        <v>0.83931849121093727</v>
      </c>
      <c r="Q495" s="11">
        <f>0.7817*P495+0.2163</f>
        <v>0.8723952645795896</v>
      </c>
      <c r="R495">
        <v>-0.3499600537109373</v>
      </c>
      <c r="S495" s="11">
        <f>0.7817*R495+0.2163</f>
        <v>-5.7263773985839705E-2</v>
      </c>
      <c r="T495">
        <v>-0.2551426757812254</v>
      </c>
      <c r="U495" s="11">
        <f>0.7817*T495+0.2163</f>
        <v>1.68549703418161E-2</v>
      </c>
    </row>
    <row r="496" spans="14:21">
      <c r="N496">
        <v>2047</v>
      </c>
      <c r="O496">
        <v>3</v>
      </c>
      <c r="P496" s="14">
        <v>10.72075826171875</v>
      </c>
      <c r="Q496" s="11">
        <f>0.9534*P496-0.7929</f>
        <v>9.4282709267226572</v>
      </c>
      <c r="R496">
        <v>9.3166899462890616</v>
      </c>
      <c r="S496" s="11">
        <f>0.9534*R496-0.7929</f>
        <v>8.0896321947919922</v>
      </c>
      <c r="T496">
        <v>9.2753217407231183</v>
      </c>
      <c r="U496" s="11">
        <f>0.9534*T496-0.7929</f>
        <v>8.050191747605421</v>
      </c>
    </row>
    <row r="497" spans="14:21">
      <c r="N497">
        <v>2047</v>
      </c>
      <c r="O497">
        <v>4</v>
      </c>
      <c r="P497" s="14">
        <v>23.842280136718752</v>
      </c>
      <c r="Q497" s="11">
        <f>0.9534*P497-0.7929</f>
        <v>21.938329882347659</v>
      </c>
      <c r="R497">
        <v>17.857709184570311</v>
      </c>
      <c r="S497" s="11">
        <f>0.9534*R497-0.7929</f>
        <v>16.232639936569335</v>
      </c>
      <c r="T497">
        <v>17.836122949218776</v>
      </c>
      <c r="U497" s="11">
        <f>0.9534*T497-0.7929</f>
        <v>16.212059619785183</v>
      </c>
    </row>
    <row r="498" spans="14:21">
      <c r="N498">
        <v>2047</v>
      </c>
      <c r="O498">
        <v>5</v>
      </c>
      <c r="P498" s="14">
        <v>29.11030188964844</v>
      </c>
      <c r="Q498" s="11">
        <f>0.9534*P498-0.7929</f>
        <v>26.960861821590825</v>
      </c>
      <c r="R498">
        <v>31.666530144042966</v>
      </c>
      <c r="S498" s="11">
        <f>0.9534*R498-0.7929</f>
        <v>29.397969839330564</v>
      </c>
      <c r="T498">
        <v>31.550400292968778</v>
      </c>
      <c r="U498" s="11">
        <f>0.9534*T498-0.7929</f>
        <v>29.287251639316434</v>
      </c>
    </row>
    <row r="499" spans="14:21">
      <c r="N499">
        <v>2047</v>
      </c>
      <c r="O499">
        <v>6</v>
      </c>
      <c r="P499" s="14">
        <v>34.824456748046877</v>
      </c>
      <c r="Q499" s="11">
        <f>0.814*P499+4.4613</f>
        <v>32.808407792910153</v>
      </c>
      <c r="R499">
        <v>37.510177226562497</v>
      </c>
      <c r="S499" s="11">
        <f>0.814*R499+4.4613</f>
        <v>34.994584262421867</v>
      </c>
      <c r="T499">
        <v>37.34840859375003</v>
      </c>
      <c r="U499" s="11">
        <f>0.814*T499+4.4613</f>
        <v>34.862904595312521</v>
      </c>
    </row>
    <row r="500" spans="14:21">
      <c r="N500">
        <v>2047</v>
      </c>
      <c r="O500">
        <v>7</v>
      </c>
      <c r="P500" s="14">
        <v>37.574192441406254</v>
      </c>
      <c r="Q500" s="11">
        <f>0.814*P500+4.4613</f>
        <v>35.046692647304688</v>
      </c>
      <c r="R500">
        <v>40.271004057617183</v>
      </c>
      <c r="S500" s="11">
        <f>0.814*R500+4.4613</f>
        <v>37.241897302900384</v>
      </c>
      <c r="T500">
        <v>40.148395715331937</v>
      </c>
      <c r="U500" s="11">
        <f>0.814*T500+4.4613</f>
        <v>37.142094112280198</v>
      </c>
    </row>
    <row r="501" spans="14:21">
      <c r="N501">
        <v>2047</v>
      </c>
      <c r="O501">
        <v>8</v>
      </c>
      <c r="P501" s="14">
        <v>37.300827402343756</v>
      </c>
      <c r="Q501" s="11">
        <f>0.814*P501+4.4613</f>
        <v>34.824173505507815</v>
      </c>
      <c r="R501">
        <v>35.32426504394531</v>
      </c>
      <c r="S501" s="11">
        <f>0.814*R501+4.4613</f>
        <v>33.215251745771482</v>
      </c>
      <c r="T501">
        <v>35.245394128418127</v>
      </c>
      <c r="U501" s="11">
        <f>0.814*T501+4.4613</f>
        <v>33.151050820532355</v>
      </c>
    </row>
    <row r="502" spans="14:21">
      <c r="N502">
        <v>2047</v>
      </c>
      <c r="O502">
        <v>9</v>
      </c>
      <c r="P502" s="14">
        <v>27.018489121093751</v>
      </c>
      <c r="Q502" s="11">
        <f>0.9014*P502+2.3973</f>
        <v>26.751766093753908</v>
      </c>
      <c r="R502">
        <v>24.4801967578125</v>
      </c>
      <c r="S502" s="11">
        <f>0.9014*R502+2.3973</f>
        <v>24.463749357492187</v>
      </c>
      <c r="T502">
        <v>24.477200097656276</v>
      </c>
      <c r="U502" s="11">
        <f>0.9014*T502+2.3973</f>
        <v>24.461048168027368</v>
      </c>
    </row>
    <row r="503" spans="14:21">
      <c r="N503">
        <v>2047</v>
      </c>
      <c r="O503">
        <v>10</v>
      </c>
      <c r="P503" s="14">
        <v>15.885161728515623</v>
      </c>
      <c r="Q503" s="11">
        <f>0.9014*P503+2.3973</f>
        <v>16.716184782083982</v>
      </c>
      <c r="R503">
        <v>15.00580544921875</v>
      </c>
      <c r="S503" s="11">
        <f>0.9014*R503+2.3973</f>
        <v>15.92353303192578</v>
      </c>
      <c r="T503">
        <v>15.038917016601339</v>
      </c>
      <c r="U503" s="11">
        <f>0.9014*T503+2.3973</f>
        <v>15.953379798764447</v>
      </c>
    </row>
    <row r="504" spans="14:21">
      <c r="N504">
        <v>2047</v>
      </c>
      <c r="O504">
        <v>11</v>
      </c>
      <c r="P504" s="14">
        <v>3.9759525244140628</v>
      </c>
      <c r="Q504" s="11">
        <f>0.9014*P504+2.3973</f>
        <v>5.9812236055068357</v>
      </c>
      <c r="R504">
        <v>7.2295330493164052</v>
      </c>
      <c r="S504" s="11">
        <f>0.9014*R504+2.3973</f>
        <v>8.914001090653807</v>
      </c>
      <c r="T504">
        <v>7.3342864013674625</v>
      </c>
      <c r="U504" s="11">
        <f>0.9014*T504+2.3973</f>
        <v>9.0084257621926298</v>
      </c>
    </row>
    <row r="505" spans="14:21">
      <c r="N505">
        <v>2047</v>
      </c>
      <c r="O505">
        <v>12</v>
      </c>
      <c r="P505" s="14">
        <v>-7.5778055322265629</v>
      </c>
      <c r="Q505" s="11">
        <f>0.7817*P505+0.2163</f>
        <v>-5.7072705845415035</v>
      </c>
      <c r="R505">
        <v>-2.392941328125</v>
      </c>
      <c r="S505" s="11">
        <f>0.7817*R505+0.2163</f>
        <v>-1.6542622361953125</v>
      </c>
      <c r="T505">
        <v>-2.4017849487305694</v>
      </c>
      <c r="U505" s="11">
        <f>0.7817*T505+0.2163</f>
        <v>-1.6611752944226861</v>
      </c>
    </row>
    <row r="506" spans="14:21">
      <c r="N506">
        <v>2048</v>
      </c>
      <c r="O506">
        <v>1</v>
      </c>
      <c r="P506" s="14">
        <v>-15.489604238281252</v>
      </c>
      <c r="Q506" s="11">
        <f>0.7817*P506+0.2163</f>
        <v>-11.891923633064454</v>
      </c>
      <c r="R506">
        <v>-2.8575664990234375</v>
      </c>
      <c r="S506" s="11">
        <f>0.7817*R506+0.2163</f>
        <v>-2.0174597322866212</v>
      </c>
      <c r="T506">
        <v>-2.9583913330075382</v>
      </c>
      <c r="U506" s="11">
        <f>0.7817*T506+0.2163</f>
        <v>-2.0962745050119924</v>
      </c>
    </row>
    <row r="507" spans="14:21">
      <c r="N507">
        <v>2048</v>
      </c>
      <c r="O507">
        <v>2</v>
      </c>
      <c r="P507" s="14">
        <v>-1.6704980468746911E-3</v>
      </c>
      <c r="Q507" s="11">
        <f>0.7817*P507+0.2163</f>
        <v>0.21499417167675805</v>
      </c>
      <c r="R507">
        <v>2.5086581103515626</v>
      </c>
      <c r="S507" s="11">
        <f>0.7817*R507+0.2163</f>
        <v>2.1773180448618166</v>
      </c>
      <c r="T507">
        <v>2.3959670654299621</v>
      </c>
      <c r="U507" s="11">
        <f>0.7817*T507+0.2163</f>
        <v>2.0892274550466015</v>
      </c>
    </row>
    <row r="508" spans="14:21">
      <c r="N508">
        <v>2048</v>
      </c>
      <c r="O508">
        <v>3</v>
      </c>
      <c r="P508" s="14">
        <v>11.687153037109375</v>
      </c>
      <c r="Q508" s="11">
        <f>0.9534*P508-0.7929</f>
        <v>10.34963170558008</v>
      </c>
      <c r="R508">
        <v>14.618562407226563</v>
      </c>
      <c r="S508" s="11">
        <f>0.9534*R508-0.7929</f>
        <v>13.144437399049806</v>
      </c>
      <c r="T508">
        <v>14.653068933105619</v>
      </c>
      <c r="U508" s="11">
        <f>0.9534*T508-0.7929</f>
        <v>13.177335920822898</v>
      </c>
    </row>
    <row r="509" spans="14:21">
      <c r="N509">
        <v>2048</v>
      </c>
      <c r="O509">
        <v>4</v>
      </c>
      <c r="P509" s="14">
        <v>20.863818247070316</v>
      </c>
      <c r="Q509" s="11">
        <f>0.9534*P509-0.7929</f>
        <v>19.098664316756842</v>
      </c>
      <c r="R509">
        <v>20.367775371093749</v>
      </c>
      <c r="S509" s="11">
        <f>0.9534*R509-0.7929</f>
        <v>18.625737038800782</v>
      </c>
      <c r="T509">
        <v>20.434490625000027</v>
      </c>
      <c r="U509" s="11">
        <f>0.9534*T509-0.7929</f>
        <v>18.689343361875025</v>
      </c>
    </row>
    <row r="510" spans="14:21">
      <c r="N510">
        <v>2048</v>
      </c>
      <c r="O510">
        <v>5</v>
      </c>
      <c r="P510" s="14">
        <v>31.35156329101563</v>
      </c>
      <c r="Q510" s="11">
        <f>0.9534*P510-0.7929</f>
        <v>29.097680441654301</v>
      </c>
      <c r="R510">
        <v>30.194109111328125</v>
      </c>
      <c r="S510" s="11">
        <f>0.9534*R510-0.7929</f>
        <v>27.994163626740235</v>
      </c>
      <c r="T510">
        <v>30.346346520995684</v>
      </c>
      <c r="U510" s="11">
        <f>0.9534*T510-0.7929</f>
        <v>28.139306773117287</v>
      </c>
    </row>
    <row r="511" spans="14:21">
      <c r="N511">
        <v>2048</v>
      </c>
      <c r="O511">
        <v>6</v>
      </c>
      <c r="P511" s="14">
        <v>36.606691269531254</v>
      </c>
      <c r="Q511" s="11">
        <f>0.814*P511+4.4613</f>
        <v>34.259146693398435</v>
      </c>
      <c r="R511">
        <v>36.79878018066406</v>
      </c>
      <c r="S511" s="11">
        <f>0.814*R511+4.4613</f>
        <v>34.415507067060545</v>
      </c>
      <c r="T511">
        <v>36.787245080566876</v>
      </c>
      <c r="U511" s="11">
        <f>0.814*T511+4.4613</f>
        <v>34.406117495581434</v>
      </c>
    </row>
    <row r="512" spans="14:21">
      <c r="N512">
        <v>2048</v>
      </c>
      <c r="O512">
        <v>7</v>
      </c>
      <c r="P512" s="14">
        <v>37.959941831054692</v>
      </c>
      <c r="Q512" s="11">
        <f>0.814*P512+4.4613</f>
        <v>35.360692650478519</v>
      </c>
      <c r="R512">
        <v>39.603250798339843</v>
      </c>
      <c r="S512" s="11">
        <f>0.814*R512+4.4613</f>
        <v>36.698346149848632</v>
      </c>
      <c r="T512">
        <v>39.658906457519436</v>
      </c>
      <c r="U512" s="11">
        <f>0.814*T512+4.4613</f>
        <v>36.743649856420816</v>
      </c>
    </row>
    <row r="513" spans="14:21">
      <c r="N513">
        <v>2048</v>
      </c>
      <c r="O513">
        <v>8</v>
      </c>
      <c r="P513" s="14">
        <v>37.652065732421882</v>
      </c>
      <c r="Q513" s="11">
        <f>0.814*P513+4.4613</f>
        <v>35.110081506191406</v>
      </c>
      <c r="R513">
        <v>36.831687529296872</v>
      </c>
      <c r="S513" s="11">
        <f>0.814*R513+4.4613</f>
        <v>34.442293648847652</v>
      </c>
      <c r="T513">
        <v>36.838244714355625</v>
      </c>
      <c r="U513" s="11">
        <f>0.814*T513+4.4613</f>
        <v>34.447631197485478</v>
      </c>
    </row>
    <row r="514" spans="14:21">
      <c r="N514">
        <v>2048</v>
      </c>
      <c r="O514">
        <v>9</v>
      </c>
      <c r="P514" s="14">
        <v>24.890633359375002</v>
      </c>
      <c r="Q514" s="11">
        <f>0.9014*P514+2.3973</f>
        <v>24.833716910140627</v>
      </c>
      <c r="R514">
        <v>28.522548759765623</v>
      </c>
      <c r="S514" s="11">
        <f>0.9014*R514+2.3973</f>
        <v>28.107525452052734</v>
      </c>
      <c r="T514">
        <v>28.416469445800683</v>
      </c>
      <c r="U514" s="11">
        <f>0.9014*T514+2.3973</f>
        <v>28.011905558444735</v>
      </c>
    </row>
    <row r="515" spans="14:21">
      <c r="N515">
        <v>2048</v>
      </c>
      <c r="O515">
        <v>10</v>
      </c>
      <c r="P515" s="14">
        <v>13.722624692382812</v>
      </c>
      <c r="Q515" s="11">
        <f>0.9014*P515+2.3973</f>
        <v>14.766873897713866</v>
      </c>
      <c r="R515">
        <v>15.643709416503906</v>
      </c>
      <c r="S515" s="11">
        <f>0.9014*R515+2.3973</f>
        <v>16.498539668036621</v>
      </c>
      <c r="T515">
        <v>15.649605798339433</v>
      </c>
      <c r="U515" s="11">
        <f>0.9014*T515+2.3973</f>
        <v>16.503854666623166</v>
      </c>
    </row>
    <row r="516" spans="14:21">
      <c r="N516">
        <v>2048</v>
      </c>
      <c r="O516">
        <v>11</v>
      </c>
      <c r="P516" s="14">
        <v>5.2411594580078118</v>
      </c>
      <c r="Q516" s="11">
        <f>0.9014*P516+2.3973</f>
        <v>7.1216811354482417</v>
      </c>
      <c r="R516">
        <v>4.725483256835938</v>
      </c>
      <c r="S516" s="11">
        <f>0.9014*R516+2.3973</f>
        <v>6.6568506077119149</v>
      </c>
      <c r="T516">
        <v>4.8475013671875251</v>
      </c>
      <c r="U516" s="11">
        <f>0.9014*T516+2.3973</f>
        <v>6.7668377323828341</v>
      </c>
    </row>
    <row r="517" spans="14:21">
      <c r="N517">
        <v>2048</v>
      </c>
      <c r="O517">
        <v>12</v>
      </c>
      <c r="P517" s="14">
        <v>-5.679016396484375</v>
      </c>
      <c r="Q517" s="11">
        <f>0.7817*P517+0.2163</f>
        <v>-4.2229871171318356</v>
      </c>
      <c r="R517">
        <v>-3.0211725292968752</v>
      </c>
      <c r="S517" s="11">
        <f>0.7817*R517+0.2163</f>
        <v>-2.1453505661513672</v>
      </c>
      <c r="T517">
        <v>-2.8437594360355685</v>
      </c>
      <c r="U517" s="11">
        <f>0.7817*T517+0.2163</f>
        <v>-2.0066667511490039</v>
      </c>
    </row>
    <row r="518" spans="14:21">
      <c r="N518">
        <v>2049</v>
      </c>
      <c r="O518">
        <v>1</v>
      </c>
      <c r="P518" s="14">
        <v>-6.7937534082031252</v>
      </c>
      <c r="Q518" s="11">
        <f>0.7817*P518+0.2163</f>
        <v>-5.0943770391923824</v>
      </c>
      <c r="R518">
        <v>-2.4524404736328127</v>
      </c>
      <c r="S518" s="11">
        <f>0.7817*R518+0.2163</f>
        <v>-1.7007727182387695</v>
      </c>
      <c r="T518">
        <v>-2.5334390624999759</v>
      </c>
      <c r="U518" s="11">
        <f>0.7817*T518+0.2163</f>
        <v>-1.7640893151562311</v>
      </c>
    </row>
    <row r="519" spans="14:21">
      <c r="N519">
        <v>2049</v>
      </c>
      <c r="O519">
        <v>2</v>
      </c>
      <c r="P519" s="14">
        <v>4.435149619140625</v>
      </c>
      <c r="Q519" s="11">
        <f>0.7817*P519+0.2163</f>
        <v>3.6832564572822264</v>
      </c>
      <c r="R519">
        <v>1.0364032763671878</v>
      </c>
      <c r="S519" s="11">
        <f>0.7817*R519+0.2163</f>
        <v>1.0264564411362307</v>
      </c>
      <c r="T519">
        <v>0.71354879150436767</v>
      </c>
      <c r="U519" s="11">
        <f>0.7817*T519+0.2163</f>
        <v>0.7740810903189641</v>
      </c>
    </row>
    <row r="520" spans="14:21">
      <c r="N520">
        <v>2049</v>
      </c>
      <c r="O520">
        <v>3</v>
      </c>
      <c r="P520" s="14">
        <v>12.5769511328125</v>
      </c>
      <c r="Q520" s="11">
        <f>0.9534*P520-0.7929</f>
        <v>11.197965210023439</v>
      </c>
      <c r="R520">
        <v>12.850041716308594</v>
      </c>
      <c r="S520" s="11">
        <f>0.9534*R520-0.7929</f>
        <v>11.458329772328614</v>
      </c>
      <c r="T520">
        <v>12.936539208984962</v>
      </c>
      <c r="U520" s="11">
        <f>0.9534*T520-0.7929</f>
        <v>11.540796481846264</v>
      </c>
    </row>
    <row r="521" spans="14:21">
      <c r="N521">
        <v>2049</v>
      </c>
      <c r="O521">
        <v>4</v>
      </c>
      <c r="P521" s="14">
        <v>20.873009848632815</v>
      </c>
      <c r="Q521" s="11">
        <f>0.9534*P521-0.7929</f>
        <v>19.107427589686527</v>
      </c>
      <c r="R521">
        <v>22.02720321533203</v>
      </c>
      <c r="S521" s="11">
        <f>0.9534*R521-0.7929</f>
        <v>20.207835545497559</v>
      </c>
      <c r="T521">
        <v>21.748217065429962</v>
      </c>
      <c r="U521" s="11">
        <f>0.9534*T521-0.7929</f>
        <v>19.941850150180926</v>
      </c>
    </row>
    <row r="522" spans="14:21">
      <c r="N522">
        <v>2049</v>
      </c>
      <c r="O522">
        <v>5</v>
      </c>
      <c r="P522" s="14">
        <v>29.371539121093754</v>
      </c>
      <c r="Q522" s="11">
        <f>0.9534*P522-0.7929</f>
        <v>27.209925398050785</v>
      </c>
      <c r="R522">
        <v>29.491454118652342</v>
      </c>
      <c r="S522" s="11">
        <f>0.9534*R522-0.7929</f>
        <v>27.324252356723143</v>
      </c>
      <c r="T522">
        <v>29.583127954101339</v>
      </c>
      <c r="U522" s="11">
        <f>0.9534*T522-0.7929</f>
        <v>27.411654191440217</v>
      </c>
    </row>
    <row r="523" spans="14:21">
      <c r="N523">
        <v>2049</v>
      </c>
      <c r="O523">
        <v>6</v>
      </c>
      <c r="P523" s="14">
        <v>35.995449765625004</v>
      </c>
      <c r="Q523" s="11">
        <f>0.814*P523+4.4613</f>
        <v>33.76159610921875</v>
      </c>
      <c r="R523">
        <v>35.844001713867186</v>
      </c>
      <c r="S523" s="11">
        <f>0.814*R523+4.4613</f>
        <v>33.638317395087888</v>
      </c>
      <c r="T523">
        <v>35.821133752441874</v>
      </c>
      <c r="U523" s="11">
        <f>0.814*T523+4.4613</f>
        <v>33.619702874487686</v>
      </c>
    </row>
    <row r="524" spans="14:21">
      <c r="N524">
        <v>2049</v>
      </c>
      <c r="O524">
        <v>7</v>
      </c>
      <c r="P524" s="14">
        <v>38.28845647949219</v>
      </c>
      <c r="Q524" s="11">
        <f>0.814*P524+4.4613</f>
        <v>35.628103574306643</v>
      </c>
      <c r="R524">
        <v>40.425668596191407</v>
      </c>
      <c r="S524" s="11">
        <f>0.814*R524+4.4613</f>
        <v>37.367794237299805</v>
      </c>
      <c r="T524">
        <v>40.359330468750031</v>
      </c>
      <c r="U524" s="11">
        <f>0.814*T524+4.4613</f>
        <v>37.313795001562525</v>
      </c>
    </row>
    <row r="525" spans="14:21">
      <c r="N525">
        <v>2049</v>
      </c>
      <c r="O525">
        <v>8</v>
      </c>
      <c r="P525" s="14">
        <v>35.20309966796875</v>
      </c>
      <c r="Q525" s="11">
        <f>0.814*P525+4.4613</f>
        <v>33.116623129726563</v>
      </c>
      <c r="R525">
        <v>36.728345158691404</v>
      </c>
      <c r="S525" s="11">
        <f>0.814*R525+4.4613</f>
        <v>34.358172959174802</v>
      </c>
      <c r="T525">
        <v>36.521591271973122</v>
      </c>
      <c r="U525" s="11">
        <f>0.814*T525+4.4613</f>
        <v>34.189875295386116</v>
      </c>
    </row>
    <row r="526" spans="14:21">
      <c r="N526">
        <v>2049</v>
      </c>
      <c r="O526">
        <v>9</v>
      </c>
      <c r="P526" s="14">
        <v>25.303404355468754</v>
      </c>
      <c r="Q526" s="11">
        <f>0.9014*P526+2.3973</f>
        <v>25.205788686019535</v>
      </c>
      <c r="R526">
        <v>26.740865129394532</v>
      </c>
      <c r="S526" s="11">
        <f>0.9014*R526+2.3973</f>
        <v>26.501515827636233</v>
      </c>
      <c r="T526">
        <v>26.645488732910618</v>
      </c>
      <c r="U526" s="11">
        <f>0.9014*T526+2.3973</f>
        <v>26.415543543845633</v>
      </c>
    </row>
    <row r="527" spans="14:21">
      <c r="N527">
        <v>2049</v>
      </c>
      <c r="O527">
        <v>10</v>
      </c>
      <c r="P527" s="14">
        <v>13.677347543945313</v>
      </c>
      <c r="Q527" s="11">
        <f>0.9014*P527+2.3973</f>
        <v>14.726061076112304</v>
      </c>
      <c r="R527">
        <v>16.314254814453122</v>
      </c>
      <c r="S527" s="11">
        <f>0.9014*R527+2.3973</f>
        <v>17.102969289748046</v>
      </c>
      <c r="T527">
        <v>16.344467431641213</v>
      </c>
      <c r="U527" s="11">
        <f>0.9014*T527+2.3973</f>
        <v>17.13020294288139</v>
      </c>
    </row>
    <row r="528" spans="14:21">
      <c r="N528">
        <v>2049</v>
      </c>
      <c r="O528">
        <v>11</v>
      </c>
      <c r="P528" s="14">
        <v>7.4859953710937495</v>
      </c>
      <c r="Q528" s="11">
        <f>0.9014*P528+2.3973</f>
        <v>9.1451762275039048</v>
      </c>
      <c r="R528">
        <v>5.312397453613281</v>
      </c>
      <c r="S528" s="11">
        <f>0.9014*R528+2.3973</f>
        <v>7.1858950646870117</v>
      </c>
      <c r="T528">
        <v>5.2243357177737124</v>
      </c>
      <c r="U528" s="11">
        <f>0.9014*T528+2.3973</f>
        <v>7.106516216001225</v>
      </c>
    </row>
    <row r="529" spans="14:21">
      <c r="N529">
        <v>2049</v>
      </c>
      <c r="O529">
        <v>12</v>
      </c>
      <c r="P529" s="14">
        <v>-2.0283760888671876</v>
      </c>
      <c r="Q529" s="11">
        <f>0.7817*P529+0.2163</f>
        <v>-1.3692815886674805</v>
      </c>
      <c r="R529">
        <v>-1.9467309765625003</v>
      </c>
      <c r="S529" s="11">
        <f>0.7817*R529+0.2163</f>
        <v>-1.3054596043789064</v>
      </c>
      <c r="T529">
        <v>-2.9732020019525387</v>
      </c>
      <c r="U529" s="11">
        <f>0.7817*T529+0.2163</f>
        <v>-2.1078520049262992</v>
      </c>
    </row>
    <row r="530" spans="14:21">
      <c r="N530">
        <v>2050</v>
      </c>
      <c r="O530">
        <v>1</v>
      </c>
      <c r="P530" s="14">
        <v>-2.4287214013671874</v>
      </c>
      <c r="Q530" s="11">
        <f>0.7817*P530+0.2163</f>
        <v>-1.6822315194487303</v>
      </c>
      <c r="R530">
        <v>-4.0846449658203117</v>
      </c>
      <c r="S530" s="11">
        <f>0.7817*R530+0.2163</f>
        <v>-2.9766669697817374</v>
      </c>
      <c r="T530">
        <v>-4.5097586425775393</v>
      </c>
      <c r="U530" s="11">
        <f>0.7817*T530+0.2163</f>
        <v>-3.3089783309028622</v>
      </c>
    </row>
    <row r="531" spans="14:21">
      <c r="N531">
        <v>2050</v>
      </c>
      <c r="O531">
        <v>2</v>
      </c>
      <c r="P531" s="14">
        <v>-1.1236416406249998</v>
      </c>
      <c r="Q531" s="11">
        <f>0.7817*P531+0.2163</f>
        <v>-0.6620506704765623</v>
      </c>
      <c r="R531">
        <v>-0.8161142529296872</v>
      </c>
      <c r="S531" s="11">
        <f>0.7817*R531+0.2163</f>
        <v>-0.42165651151513645</v>
      </c>
      <c r="T531">
        <v>-0.73561820068313244</v>
      </c>
      <c r="U531" s="11">
        <f>0.7817*T531+0.2163</f>
        <v>-0.35873274747400458</v>
      </c>
    </row>
    <row r="532" spans="14:21">
      <c r="N532">
        <v>2050</v>
      </c>
      <c r="O532">
        <v>3</v>
      </c>
      <c r="P532" s="14">
        <v>13.126234433593748</v>
      </c>
      <c r="Q532" s="11">
        <f>0.9534*P532-0.7929</f>
        <v>11.72165190898828</v>
      </c>
      <c r="R532">
        <v>9.210788115234374</v>
      </c>
      <c r="S532" s="11">
        <f>0.9534*R532-0.7929</f>
        <v>7.9886653890644519</v>
      </c>
      <c r="T532">
        <v>9.0197204223631822</v>
      </c>
      <c r="U532" s="11">
        <f>0.9534*T532-0.7929</f>
        <v>7.8065014506810586</v>
      </c>
    </row>
    <row r="533" spans="14:21">
      <c r="N533">
        <v>2050</v>
      </c>
      <c r="O533">
        <v>4</v>
      </c>
      <c r="P533" s="14">
        <v>25.83502786621094</v>
      </c>
      <c r="Q533" s="11">
        <f>0.9534*P533-0.7929</f>
        <v>23.838215567645513</v>
      </c>
      <c r="R533">
        <v>22.016732695312498</v>
      </c>
      <c r="S533" s="11">
        <f>0.9534*R533-0.7929</f>
        <v>20.197852951710939</v>
      </c>
      <c r="T533">
        <v>22.129642053223119</v>
      </c>
      <c r="U533" s="11">
        <f>0.9534*T533-0.7929</f>
        <v>20.305500733542921</v>
      </c>
    </row>
    <row r="534" spans="14:21">
      <c r="N534">
        <v>2050</v>
      </c>
      <c r="O534">
        <v>5</v>
      </c>
      <c r="P534" s="14">
        <v>34.643475815429689</v>
      </c>
      <c r="Q534" s="11">
        <f>0.9534*P534-0.7929</f>
        <v>32.236189842430662</v>
      </c>
      <c r="R534">
        <v>28.234326921386717</v>
      </c>
      <c r="S534" s="11">
        <f>0.9534*R534-0.7929</f>
        <v>26.125707286850098</v>
      </c>
      <c r="T534">
        <v>28.312526696776935</v>
      </c>
      <c r="U534" s="11">
        <f>0.9534*T534-0.7929</f>
        <v>26.200262952707131</v>
      </c>
    </row>
    <row r="535" spans="14:21">
      <c r="N535">
        <v>2050</v>
      </c>
      <c r="O535">
        <v>6</v>
      </c>
      <c r="P535" s="14">
        <v>34.480324887695318</v>
      </c>
      <c r="Q535" s="11">
        <f>0.814*P535+4.4613</f>
        <v>32.52828445858399</v>
      </c>
      <c r="R535">
        <v>37.282052849121094</v>
      </c>
      <c r="S535" s="11">
        <f>0.814*R535+4.4613</f>
        <v>34.808891019184571</v>
      </c>
      <c r="T535">
        <v>37.254518334961219</v>
      </c>
      <c r="U535" s="11">
        <f>0.814*T535+4.4613</f>
        <v>34.786477924658428</v>
      </c>
    </row>
    <row r="536" spans="14:21">
      <c r="N536">
        <v>2050</v>
      </c>
      <c r="O536">
        <v>7</v>
      </c>
      <c r="P536" s="14">
        <v>39.135530649414065</v>
      </c>
      <c r="Q536" s="11">
        <f>0.814*P536+4.4613</f>
        <v>36.317621948623049</v>
      </c>
      <c r="R536">
        <v>41.19191122314453</v>
      </c>
      <c r="S536" s="11">
        <f>0.814*R536+4.4613</f>
        <v>37.991515735639645</v>
      </c>
      <c r="T536">
        <v>41.202198266601343</v>
      </c>
      <c r="U536" s="11">
        <f>0.814*T536+4.4613</f>
        <v>37.999889389013489</v>
      </c>
    </row>
    <row r="537" spans="14:21">
      <c r="N537">
        <v>2050</v>
      </c>
      <c r="O537">
        <v>8</v>
      </c>
      <c r="P537" s="14">
        <v>37.955260922851565</v>
      </c>
      <c r="Q537" s="11">
        <f>0.814*P537+4.4613</f>
        <v>35.356882391201168</v>
      </c>
      <c r="R537">
        <v>36.234203093261719</v>
      </c>
      <c r="S537" s="11">
        <f>0.814*R537+4.4613</f>
        <v>33.955941317915034</v>
      </c>
      <c r="T537">
        <v>36.290149438476341</v>
      </c>
      <c r="U537" s="11">
        <f>0.814*T537+4.4613</f>
        <v>34.001481642919742</v>
      </c>
    </row>
    <row r="538" spans="14:21">
      <c r="N538">
        <v>2050</v>
      </c>
      <c r="O538">
        <v>9</v>
      </c>
      <c r="P538" s="14">
        <v>28.931278427734377</v>
      </c>
      <c r="Q538" s="11">
        <f>0.9014*P538+2.3973</f>
        <v>28.475954374759766</v>
      </c>
      <c r="R538">
        <v>27.567039018554688</v>
      </c>
      <c r="S538" s="11">
        <f>0.9014*R538+2.3973</f>
        <v>27.246228971325195</v>
      </c>
      <c r="T538">
        <v>27.85473629150437</v>
      </c>
      <c r="U538" s="11">
        <f>0.9014*T538+2.3973</f>
        <v>27.50555929316204</v>
      </c>
    </row>
    <row r="539" spans="14:21">
      <c r="N539">
        <v>2050</v>
      </c>
      <c r="O539">
        <v>10</v>
      </c>
      <c r="P539" s="14">
        <v>15.074598642578124</v>
      </c>
      <c r="Q539" s="11">
        <f>0.9014*P539+2.3973</f>
        <v>15.98554321641992</v>
      </c>
      <c r="R539">
        <v>14.028191276855468</v>
      </c>
      <c r="S539" s="11">
        <f>0.9014*R539+2.3973</f>
        <v>15.042311616957518</v>
      </c>
      <c r="T539">
        <v>14.063523889160619</v>
      </c>
      <c r="U539" s="11">
        <f>0.9014*T539+2.3973</f>
        <v>15.07416043368938</v>
      </c>
    </row>
    <row r="540" spans="14:21">
      <c r="N540">
        <v>2050</v>
      </c>
      <c r="O540">
        <v>11</v>
      </c>
      <c r="P540" s="14">
        <v>5.8185707617187505</v>
      </c>
      <c r="Q540" s="11">
        <f>0.9014*P540+2.3973</f>
        <v>7.6421596846132811</v>
      </c>
      <c r="R540">
        <v>5.158696867675781</v>
      </c>
      <c r="S540" s="11">
        <f>0.9014*R540+2.3973</f>
        <v>7.0473493565229486</v>
      </c>
      <c r="T540">
        <v>5.0420505615237126</v>
      </c>
      <c r="U540" s="11">
        <f>0.9014*T540+2.3973</f>
        <v>6.9422043761574752</v>
      </c>
    </row>
    <row r="541" spans="14:21">
      <c r="N541">
        <v>2050</v>
      </c>
      <c r="O541">
        <v>12</v>
      </c>
      <c r="P541" s="14">
        <v>-2.2905495019531252</v>
      </c>
      <c r="Q541" s="11">
        <f>0.7817*P541+0.2163</f>
        <v>-1.574222545676758</v>
      </c>
      <c r="R541">
        <v>-1.033369233398437</v>
      </c>
      <c r="S541" s="11">
        <f>0.7817*R541+0.2163</f>
        <v>-0.59148472974755806</v>
      </c>
      <c r="T541">
        <v>-1.0868857177736628</v>
      </c>
      <c r="U541" s="11">
        <f>0.7817*T541+0.2163</f>
        <v>-0.63331856558367217</v>
      </c>
    </row>
    <row r="542" spans="14:21">
      <c r="N542">
        <v>2051</v>
      </c>
      <c r="O542">
        <v>1</v>
      </c>
      <c r="P542" s="14">
        <v>-7.527294277343751</v>
      </c>
      <c r="Q542" s="11">
        <f>0.7817*P542+0.2163</f>
        <v>-5.6677859365996097</v>
      </c>
      <c r="R542">
        <v>-6.8055508618164051</v>
      </c>
      <c r="S542" s="11">
        <f>0.7817*R542+0.2163</f>
        <v>-5.103599108681883</v>
      </c>
      <c r="T542">
        <v>-6.6568030151368198</v>
      </c>
      <c r="U542" s="11">
        <f>0.7817*T542+0.2163</f>
        <v>-4.9873229169324516</v>
      </c>
    </row>
    <row r="543" spans="14:21">
      <c r="N543">
        <v>2051</v>
      </c>
      <c r="O543">
        <v>2</v>
      </c>
      <c r="P543" s="14">
        <v>2.5327008642578122</v>
      </c>
      <c r="Q543" s="11">
        <f>0.7817*P543+0.2163</f>
        <v>2.1961122655903318</v>
      </c>
      <c r="R543">
        <v>-0.41055611083984367</v>
      </c>
      <c r="S543" s="11">
        <f>0.7817*R543+0.2163</f>
        <v>-0.10463171184350578</v>
      </c>
      <c r="T543">
        <v>-0.79130899658188181</v>
      </c>
      <c r="U543" s="11">
        <f>0.7817*T543+0.2163</f>
        <v>-0.40226624262805694</v>
      </c>
    </row>
    <row r="544" spans="14:21">
      <c r="N544">
        <v>2051</v>
      </c>
      <c r="O544">
        <v>3</v>
      </c>
      <c r="P544" s="14">
        <v>13.520622226562498</v>
      </c>
      <c r="Q544" s="11">
        <f>0.9534*P544-0.7929</f>
        <v>12.097661230804686</v>
      </c>
      <c r="R544">
        <v>9.9549927905273439</v>
      </c>
      <c r="S544" s="11">
        <f>0.9534*R544-0.7929</f>
        <v>8.69819012648877</v>
      </c>
      <c r="T544">
        <v>9.9553727050787124</v>
      </c>
      <c r="U544" s="11">
        <f>0.9534*T544-0.7929</f>
        <v>8.6985523370220452</v>
      </c>
    </row>
    <row r="545" spans="14:21">
      <c r="N545">
        <v>2051</v>
      </c>
      <c r="O545">
        <v>4</v>
      </c>
      <c r="P545" s="14">
        <v>21.347994370117188</v>
      </c>
      <c r="Q545" s="11">
        <f>0.9534*P545-0.7929</f>
        <v>19.56027783246973</v>
      </c>
      <c r="R545">
        <v>21.445574138183591</v>
      </c>
      <c r="S545" s="11">
        <f>0.9534*R545-0.7929</f>
        <v>19.653310383344238</v>
      </c>
      <c r="T545">
        <v>21.333484826660619</v>
      </c>
      <c r="U545" s="11">
        <f>0.9534*T545-0.7929</f>
        <v>19.546444433738234</v>
      </c>
    </row>
    <row r="546" spans="14:21">
      <c r="N546">
        <v>2051</v>
      </c>
      <c r="O546">
        <v>5</v>
      </c>
      <c r="P546" s="14">
        <v>30.723002426757816</v>
      </c>
      <c r="Q546" s="11">
        <f>0.9534*P546-0.7929</f>
        <v>28.498410513670905</v>
      </c>
      <c r="R546">
        <v>31.529083793945311</v>
      </c>
      <c r="S546" s="11">
        <f>0.9534*R546-0.7929</f>
        <v>29.26692848914746</v>
      </c>
      <c r="T546">
        <v>31.588264672851338</v>
      </c>
      <c r="U546" s="11">
        <f>0.9534*T546-0.7929</f>
        <v>29.323351539096468</v>
      </c>
    </row>
    <row r="547" spans="14:21">
      <c r="N547">
        <v>2051</v>
      </c>
      <c r="O547">
        <v>6</v>
      </c>
      <c r="P547" s="14">
        <v>39.184212094726568</v>
      </c>
      <c r="Q547" s="11">
        <f>0.814*P547+4.4613</f>
        <v>36.357248645107425</v>
      </c>
      <c r="R547">
        <v>35.322968693847656</v>
      </c>
      <c r="S547" s="11">
        <f>0.814*R547+4.4613</f>
        <v>33.214196516791986</v>
      </c>
      <c r="T547">
        <v>35.612377038574373</v>
      </c>
      <c r="U547" s="11">
        <f>0.814*T547+4.4613</f>
        <v>33.449774909399537</v>
      </c>
    </row>
    <row r="548" spans="14:21">
      <c r="N548">
        <v>2051</v>
      </c>
      <c r="O548">
        <v>7</v>
      </c>
      <c r="P548" s="14">
        <v>39.355533334960938</v>
      </c>
      <c r="Q548" s="11">
        <f>0.814*P548+4.4613</f>
        <v>36.496704134658202</v>
      </c>
      <c r="R548">
        <v>40.823714555664061</v>
      </c>
      <c r="S548" s="11">
        <f>0.814*R548+4.4613</f>
        <v>37.691803648310547</v>
      </c>
      <c r="T548">
        <v>41.163931787109966</v>
      </c>
      <c r="U548" s="11">
        <f>0.814*T548+4.4613</f>
        <v>37.968740474707509</v>
      </c>
    </row>
    <row r="549" spans="14:21">
      <c r="N549">
        <v>2051</v>
      </c>
      <c r="O549">
        <v>8</v>
      </c>
      <c r="P549" s="14">
        <v>36.944525180664066</v>
      </c>
      <c r="Q549" s="11">
        <f>0.814*P549+4.4613</f>
        <v>34.534143497060548</v>
      </c>
      <c r="R549">
        <v>37.394968266601559</v>
      </c>
      <c r="S549" s="11">
        <f>0.814*R549+4.4613</f>
        <v>34.900804169013668</v>
      </c>
      <c r="T549">
        <v>37.157880395507597</v>
      </c>
      <c r="U549" s="11">
        <f>0.814*T549+4.4613</f>
        <v>34.70781464194318</v>
      </c>
    </row>
    <row r="550" spans="14:21">
      <c r="N550">
        <v>2051</v>
      </c>
      <c r="O550">
        <v>9</v>
      </c>
      <c r="P550" s="14">
        <v>27.44934544433594</v>
      </c>
      <c r="Q550" s="11">
        <f>0.9014*P550+2.3973</f>
        <v>27.140139983524417</v>
      </c>
      <c r="R550">
        <v>28.53119109375</v>
      </c>
      <c r="S550" s="11">
        <f>0.9014*R550+2.3973</f>
        <v>28.115315651906251</v>
      </c>
      <c r="T550">
        <v>28.461303552245685</v>
      </c>
      <c r="U550" s="11">
        <f>0.9014*T550+2.3973</f>
        <v>28.052319021994261</v>
      </c>
    </row>
    <row r="551" spans="14:21">
      <c r="N551">
        <v>2051</v>
      </c>
      <c r="O551">
        <v>10</v>
      </c>
      <c r="P551" s="14">
        <v>14.252843930664064</v>
      </c>
      <c r="Q551" s="11">
        <f>0.9014*P551+2.3973</f>
        <v>15.244813519100585</v>
      </c>
      <c r="R551">
        <v>17.057927653808591</v>
      </c>
      <c r="S551" s="11">
        <f>0.9014*R551+2.3973</f>
        <v>17.773315987143064</v>
      </c>
      <c r="T551">
        <v>17.063321008300683</v>
      </c>
      <c r="U551" s="11">
        <f>0.9014*T551+2.3973</f>
        <v>17.778177556882234</v>
      </c>
    </row>
    <row r="552" spans="14:21">
      <c r="N552">
        <v>2051</v>
      </c>
      <c r="O552">
        <v>11</v>
      </c>
      <c r="P552" s="14">
        <v>2.81530005859375</v>
      </c>
      <c r="Q552" s="11">
        <f>0.9014*P552+2.3973</f>
        <v>4.9350114728164058</v>
      </c>
      <c r="R552">
        <v>6.5961829272460939</v>
      </c>
      <c r="S552" s="11">
        <f>0.9014*R552+2.3973</f>
        <v>8.3430992906196284</v>
      </c>
      <c r="T552">
        <v>6.5455345092769317</v>
      </c>
      <c r="U552" s="11">
        <f>0.9014*T552+2.3973</f>
        <v>8.2974448066622255</v>
      </c>
    </row>
    <row r="553" spans="14:21">
      <c r="N553">
        <v>2051</v>
      </c>
      <c r="O553">
        <v>12</v>
      </c>
      <c r="P553" s="14">
        <v>-6.4725154443359383</v>
      </c>
      <c r="Q553" s="11">
        <f>0.7817*P553+0.2163</f>
        <v>-4.8432653228374019</v>
      </c>
      <c r="R553">
        <v>-4.7559216381835938</v>
      </c>
      <c r="S553" s="11">
        <f>0.7817*R553+0.2163</f>
        <v>-3.5014039445681151</v>
      </c>
      <c r="T553">
        <v>-5.0206597045893826</v>
      </c>
      <c r="U553" s="11">
        <f>0.7817*T553+0.2163</f>
        <v>-3.7083496910775202</v>
      </c>
    </row>
    <row r="554" spans="14:21">
      <c r="N554">
        <v>2052</v>
      </c>
      <c r="O554">
        <v>1</v>
      </c>
      <c r="P554" s="14">
        <v>-6.3942591699218756</v>
      </c>
      <c r="Q554" s="11">
        <f>0.7817*P554+0.2163</f>
        <v>-4.7820923931279298</v>
      </c>
      <c r="R554">
        <v>-5.6143048413085932</v>
      </c>
      <c r="S554" s="11">
        <f>0.7817*R554+0.2163</f>
        <v>-4.172402094450927</v>
      </c>
      <c r="T554">
        <v>-6.0269139770506328</v>
      </c>
      <c r="U554" s="11">
        <f>0.7817*T554+0.2163</f>
        <v>-4.4949386558604791</v>
      </c>
    </row>
    <row r="555" spans="14:21">
      <c r="N555">
        <v>2052</v>
      </c>
      <c r="O555">
        <v>2</v>
      </c>
      <c r="P555" s="14">
        <v>3.6060756689453113</v>
      </c>
      <c r="Q555" s="11">
        <f>0.7817*P555+0.2163</f>
        <v>3.0351693504145496</v>
      </c>
      <c r="R555">
        <v>0.43177229492187541</v>
      </c>
      <c r="S555" s="11">
        <f>0.7817*R555+0.2163</f>
        <v>0.55381640294043</v>
      </c>
      <c r="T555">
        <v>0.47242305908193094</v>
      </c>
      <c r="U555" s="11">
        <f>0.7817*T555+0.2163</f>
        <v>0.58559310528434538</v>
      </c>
    </row>
    <row r="556" spans="14:21">
      <c r="N556">
        <v>2052</v>
      </c>
      <c r="O556">
        <v>3</v>
      </c>
      <c r="P556" s="14">
        <v>16.085249277343749</v>
      </c>
      <c r="Q556" s="11">
        <f>0.9534*P556-0.7929</f>
        <v>14.542776661019531</v>
      </c>
      <c r="R556">
        <v>9.3425837084960932</v>
      </c>
      <c r="S556" s="11">
        <f>0.9534*R556-0.7929</f>
        <v>8.1143193076801765</v>
      </c>
      <c r="T556">
        <v>9.2030443359375251</v>
      </c>
      <c r="U556" s="11">
        <f>0.9534*T556-0.7929</f>
        <v>7.981282469882836</v>
      </c>
    </row>
    <row r="557" spans="14:21">
      <c r="N557">
        <v>2052</v>
      </c>
      <c r="O557">
        <v>4</v>
      </c>
      <c r="P557" s="14">
        <v>23.867557041015626</v>
      </c>
      <c r="Q557" s="11">
        <f>0.9534*P557-0.7929</f>
        <v>21.962428882904298</v>
      </c>
      <c r="R557">
        <v>22.373827287597656</v>
      </c>
      <c r="S557" s="11">
        <f>0.9534*R557-0.7929</f>
        <v>20.538306935995607</v>
      </c>
      <c r="T557">
        <v>22.29879195556687</v>
      </c>
      <c r="U557" s="11">
        <f>0.9534*T557-0.7929</f>
        <v>20.466768250437454</v>
      </c>
    </row>
    <row r="558" spans="14:21">
      <c r="N558">
        <v>2052</v>
      </c>
      <c r="O558">
        <v>5</v>
      </c>
      <c r="P558" s="14">
        <v>30.177038315429691</v>
      </c>
      <c r="Q558" s="11">
        <f>0.9534*P558-0.7929</f>
        <v>27.977888329930668</v>
      </c>
      <c r="R558">
        <v>31.166704082031249</v>
      </c>
      <c r="S558" s="11">
        <f>0.9534*R558-0.7929</f>
        <v>28.921435671808595</v>
      </c>
      <c r="T558">
        <v>31.435500329589434</v>
      </c>
      <c r="U558" s="11">
        <f>0.9534*T558-0.7929</f>
        <v>29.177706014230569</v>
      </c>
    </row>
    <row r="559" spans="14:21">
      <c r="N559">
        <v>2052</v>
      </c>
      <c r="O559">
        <v>6</v>
      </c>
      <c r="P559" s="14">
        <v>38.218710947265627</v>
      </c>
      <c r="Q559" s="11">
        <f>0.814*P559+4.4613</f>
        <v>35.571330711074218</v>
      </c>
      <c r="R559">
        <v>36.708301591796875</v>
      </c>
      <c r="S559" s="11">
        <f>0.814*R559+4.4613</f>
        <v>34.341857495722657</v>
      </c>
      <c r="T559">
        <v>36.827186975098122</v>
      </c>
      <c r="U559" s="11">
        <f>0.814*T559+4.4613</f>
        <v>34.438630197729871</v>
      </c>
    </row>
    <row r="560" spans="14:21">
      <c r="N560">
        <v>2052</v>
      </c>
      <c r="O560">
        <v>7</v>
      </c>
      <c r="P560" s="14">
        <v>41.436750229492191</v>
      </c>
      <c r="Q560" s="11">
        <f>0.814*P560+4.4613</f>
        <v>38.19081468680664</v>
      </c>
      <c r="R560">
        <v>40.901462321777345</v>
      </c>
      <c r="S560" s="11">
        <f>0.814*R560+4.4613</f>
        <v>37.755090329926759</v>
      </c>
      <c r="T560">
        <v>40.913926354980624</v>
      </c>
      <c r="U560" s="11">
        <f>0.814*T560+4.4613</f>
        <v>37.765236052954229</v>
      </c>
    </row>
    <row r="561" spans="14:21">
      <c r="N561">
        <v>2052</v>
      </c>
      <c r="O561">
        <v>8</v>
      </c>
      <c r="P561" s="14">
        <v>37.481127475585943</v>
      </c>
      <c r="Q561" s="11">
        <f>0.814*P561+4.4613</f>
        <v>34.970937765126955</v>
      </c>
      <c r="R561">
        <v>36.181185698242189</v>
      </c>
      <c r="S561" s="11">
        <f>0.814*R561+4.4613</f>
        <v>33.91278515836914</v>
      </c>
      <c r="T561">
        <v>36.131286584473123</v>
      </c>
      <c r="U561" s="11">
        <f>0.814*T561+4.4613</f>
        <v>33.872167279761122</v>
      </c>
    </row>
    <row r="562" spans="14:21">
      <c r="N562">
        <v>2052</v>
      </c>
      <c r="O562">
        <v>9</v>
      </c>
      <c r="P562" s="14">
        <v>26.110222714843754</v>
      </c>
      <c r="Q562" s="11">
        <f>0.9014*P562+2.3973</f>
        <v>25.93305475516016</v>
      </c>
      <c r="R562">
        <v>26.671560258789061</v>
      </c>
      <c r="S562" s="11">
        <f>0.9014*R562+2.3973</f>
        <v>26.439044417272459</v>
      </c>
      <c r="T562">
        <v>26.797817468261869</v>
      </c>
      <c r="U562" s="11">
        <f>0.9014*T562+2.3973</f>
        <v>26.552852665891248</v>
      </c>
    </row>
    <row r="563" spans="14:21">
      <c r="N563">
        <v>2052</v>
      </c>
      <c r="O563">
        <v>10</v>
      </c>
      <c r="P563" s="14">
        <v>13.052318637695311</v>
      </c>
      <c r="Q563" s="11">
        <f>0.9014*P563+2.3973</f>
        <v>14.162660020018553</v>
      </c>
      <c r="R563">
        <v>15.432570549316406</v>
      </c>
      <c r="S563" s="11">
        <f>0.9014*R563+2.3973</f>
        <v>16.308219093153809</v>
      </c>
      <c r="T563">
        <v>15.540134179687525</v>
      </c>
      <c r="U563" s="11">
        <f>0.9014*T563+2.3973</f>
        <v>16.405176949570336</v>
      </c>
    </row>
    <row r="564" spans="14:21">
      <c r="N564">
        <v>2052</v>
      </c>
      <c r="O564">
        <v>11</v>
      </c>
      <c r="P564" s="14">
        <v>5.6191640722656251</v>
      </c>
      <c r="Q564" s="11">
        <f>0.9014*P564+2.3973</f>
        <v>7.4624144947402336</v>
      </c>
      <c r="R564">
        <v>8.2276561450195302</v>
      </c>
      <c r="S564" s="11">
        <f>0.9014*R564+2.3973</f>
        <v>9.8137092491206044</v>
      </c>
      <c r="T564">
        <v>8.0644657836918689</v>
      </c>
      <c r="U564" s="11">
        <f>0.9014*T564+2.3973</f>
        <v>9.6666094574198507</v>
      </c>
    </row>
    <row r="565" spans="14:21">
      <c r="N565">
        <v>2052</v>
      </c>
      <c r="O565">
        <v>12</v>
      </c>
      <c r="P565" s="14">
        <v>-2.1797821923828127</v>
      </c>
      <c r="Q565" s="11">
        <f>0.7817*P565+0.2163</f>
        <v>-1.4876357397856446</v>
      </c>
      <c r="R565">
        <v>-4.0372783276367183</v>
      </c>
      <c r="S565" s="11">
        <f>0.7817*R565+0.2163</f>
        <v>-2.9396404687136224</v>
      </c>
      <c r="T565">
        <v>-3.8422397827143828</v>
      </c>
      <c r="U565" s="11">
        <f>0.7817*T565+0.2163</f>
        <v>-2.7871788381478328</v>
      </c>
    </row>
    <row r="566" spans="14:21">
      <c r="N566">
        <v>2053</v>
      </c>
      <c r="O566">
        <v>1</v>
      </c>
      <c r="P566" s="14">
        <v>-6.6202619287109377</v>
      </c>
      <c r="Q566" s="11">
        <f>0.7817*P566+0.2163</f>
        <v>-4.958758749673339</v>
      </c>
      <c r="R566">
        <v>-5.4339459790039051</v>
      </c>
      <c r="S566" s="11">
        <f>0.7817*R566+0.2163</f>
        <v>-4.0314155717873517</v>
      </c>
      <c r="T566">
        <v>-5.4397815307618202</v>
      </c>
      <c r="U566" s="11">
        <f>0.7817*T566+0.2163</f>
        <v>-4.0359772225965145</v>
      </c>
    </row>
    <row r="567" spans="14:21">
      <c r="N567">
        <v>2053</v>
      </c>
      <c r="O567">
        <v>2</v>
      </c>
      <c r="P567" s="14">
        <v>2.9150034033203118</v>
      </c>
      <c r="Q567" s="11">
        <f>0.7817*P567+0.2163</f>
        <v>2.4949581603754876</v>
      </c>
      <c r="R567">
        <v>1.80191462890625</v>
      </c>
      <c r="S567" s="11">
        <f>0.7817*R567+0.2163</f>
        <v>1.6248566654160155</v>
      </c>
      <c r="T567">
        <v>1.7898019042974616</v>
      </c>
      <c r="U567" s="11">
        <f>0.7817*T567+0.2163</f>
        <v>1.6153881485893256</v>
      </c>
    </row>
    <row r="568" spans="14:21">
      <c r="N568">
        <v>2053</v>
      </c>
      <c r="O568">
        <v>3</v>
      </c>
      <c r="P568" s="14">
        <v>13.220618564453126</v>
      </c>
      <c r="Q568" s="11">
        <f>0.9534*P568-0.7929</f>
        <v>11.811637739349612</v>
      </c>
      <c r="R568">
        <v>13.483857194824218</v>
      </c>
      <c r="S568" s="11">
        <f>0.9534*R568-0.7929</f>
        <v>12.062609449545411</v>
      </c>
      <c r="T568">
        <v>13.468114892578711</v>
      </c>
      <c r="U568" s="11">
        <f>0.9534*T568-0.7929</f>
        <v>12.047600738584544</v>
      </c>
    </row>
    <row r="569" spans="14:21">
      <c r="N569">
        <v>2053</v>
      </c>
      <c r="O569">
        <v>4</v>
      </c>
      <c r="P569" s="14">
        <v>25.675238681640629</v>
      </c>
      <c r="Q569" s="11">
        <f>0.9534*P569-0.7929</f>
        <v>23.685872559076177</v>
      </c>
      <c r="R569">
        <v>21.187633708496094</v>
      </c>
      <c r="S569" s="11">
        <f>0.9534*R569-0.7929</f>
        <v>19.407389977680175</v>
      </c>
      <c r="T569">
        <v>21.256080651855619</v>
      </c>
      <c r="U569" s="11">
        <f>0.9534*T569-0.7929</f>
        <v>19.472647293479149</v>
      </c>
    </row>
    <row r="570" spans="14:21">
      <c r="N570">
        <v>2053</v>
      </c>
      <c r="O570">
        <v>5</v>
      </c>
      <c r="P570" s="14">
        <v>28.092034140625003</v>
      </c>
      <c r="Q570" s="11">
        <f>0.9534*P570-0.7929</f>
        <v>25.990045349671878</v>
      </c>
      <c r="R570">
        <v>30.620408854980468</v>
      </c>
      <c r="S570" s="11">
        <f>0.9534*R570-0.7929</f>
        <v>28.400597802338378</v>
      </c>
      <c r="T570">
        <v>31.17008107910134</v>
      </c>
      <c r="U570" s="11">
        <f>0.9534*T570-0.7929</f>
        <v>28.924655300815218</v>
      </c>
    </row>
    <row r="571" spans="14:21">
      <c r="N571">
        <v>2053</v>
      </c>
      <c r="O571">
        <v>6</v>
      </c>
      <c r="P571" s="14">
        <v>38.657652475585941</v>
      </c>
      <c r="Q571" s="11">
        <f>0.814*P571+4.4613</f>
        <v>35.928629115126952</v>
      </c>
      <c r="R571">
        <v>37.593575749511714</v>
      </c>
      <c r="S571" s="11">
        <f>0.814*R571+4.4613</f>
        <v>35.062470660102534</v>
      </c>
      <c r="T571">
        <v>37.684664392089438</v>
      </c>
      <c r="U571" s="11">
        <f>0.814*T571+4.4613</f>
        <v>35.136616815160799</v>
      </c>
    </row>
    <row r="572" spans="14:21">
      <c r="N572">
        <v>2053</v>
      </c>
      <c r="O572">
        <v>7</v>
      </c>
      <c r="P572" s="14">
        <v>41.176747055664066</v>
      </c>
      <c r="Q572" s="11">
        <f>0.814*P572+4.4613</f>
        <v>37.979172103310546</v>
      </c>
      <c r="R572">
        <v>40.027522917480468</v>
      </c>
      <c r="S572" s="11">
        <f>0.814*R572+4.4613</f>
        <v>37.043703654829102</v>
      </c>
      <c r="T572">
        <v>40.286583947754373</v>
      </c>
      <c r="U572" s="11">
        <f>0.814*T572+4.4613</f>
        <v>37.254579333472059</v>
      </c>
    </row>
    <row r="573" spans="14:21">
      <c r="N573">
        <v>2053</v>
      </c>
      <c r="O573">
        <v>8</v>
      </c>
      <c r="P573" s="14">
        <v>36.506775156250001</v>
      </c>
      <c r="Q573" s="11">
        <f>0.814*P573+4.4613</f>
        <v>34.177814977187495</v>
      </c>
      <c r="R573">
        <v>35.670490239257809</v>
      </c>
      <c r="S573" s="11">
        <f>0.814*R573+4.4613</f>
        <v>33.497079054755851</v>
      </c>
      <c r="T573">
        <v>35.678689965820091</v>
      </c>
      <c r="U573" s="11">
        <f>0.814*T573+4.4613</f>
        <v>33.503753632177549</v>
      </c>
    </row>
    <row r="574" spans="14:21">
      <c r="N574">
        <v>2053</v>
      </c>
      <c r="O574">
        <v>9</v>
      </c>
      <c r="P574" s="14">
        <v>27.083468637695319</v>
      </c>
      <c r="Q574" s="11">
        <f>0.9014*P574+2.3973</f>
        <v>26.81033863001856</v>
      </c>
      <c r="R574">
        <v>26.208164958496091</v>
      </c>
      <c r="S574" s="11">
        <f>0.9014*R574+2.3973</f>
        <v>26.021339893588376</v>
      </c>
      <c r="T574">
        <v>26.158345056151934</v>
      </c>
      <c r="U574" s="11">
        <f>0.9014*T574+2.3973</f>
        <v>25.976432233615352</v>
      </c>
    </row>
    <row r="575" spans="14:21">
      <c r="N575">
        <v>2053</v>
      </c>
      <c r="O575">
        <v>10</v>
      </c>
      <c r="P575" s="14">
        <v>12.031667880859374</v>
      </c>
      <c r="Q575" s="11">
        <f>0.9014*P575+2.3973</f>
        <v>13.242645427806639</v>
      </c>
      <c r="R575">
        <v>16.523665214843749</v>
      </c>
      <c r="S575" s="11">
        <f>0.9014*R575+2.3973</f>
        <v>17.291731824660157</v>
      </c>
      <c r="T575">
        <v>16.440837304687527</v>
      </c>
      <c r="U575" s="11">
        <f>0.9014*T575+2.3973</f>
        <v>17.217070746445337</v>
      </c>
    </row>
    <row r="576" spans="14:21">
      <c r="N576">
        <v>2053</v>
      </c>
      <c r="O576">
        <v>11</v>
      </c>
      <c r="P576" s="14">
        <v>5.6813775976562502</v>
      </c>
      <c r="Q576" s="11">
        <f>0.9014*P576+2.3973</f>
        <v>7.5184937665273441</v>
      </c>
      <c r="R576">
        <v>8.2012305468749993</v>
      </c>
      <c r="S576" s="11">
        <f>0.9014*R576+2.3973</f>
        <v>9.7898892149531243</v>
      </c>
      <c r="T576">
        <v>8.028812951660619</v>
      </c>
      <c r="U576" s="11">
        <f>0.9014*T576+2.3973</f>
        <v>9.6344719946268818</v>
      </c>
    </row>
    <row r="577" spans="14:21">
      <c r="N577">
        <v>2053</v>
      </c>
      <c r="O577">
        <v>12</v>
      </c>
      <c r="P577" s="14">
        <v>0.92570252441406176</v>
      </c>
      <c r="Q577" s="11">
        <f>0.7817*P577+0.2163</f>
        <v>0.93992166333447202</v>
      </c>
      <c r="R577">
        <v>-0.80062453124999955</v>
      </c>
      <c r="S577" s="11">
        <f>0.7817*R577+0.2163</f>
        <v>-0.40954819607812459</v>
      </c>
      <c r="T577">
        <v>-0.77830777587931843</v>
      </c>
      <c r="U577" s="11">
        <f>0.7817*T577+0.2163</f>
        <v>-0.39210318840486319</v>
      </c>
    </row>
    <row r="578" spans="14:21">
      <c r="N578">
        <v>2054</v>
      </c>
      <c r="O578">
        <v>1</v>
      </c>
      <c r="P578" s="14">
        <v>1.4983478124999996</v>
      </c>
      <c r="Q578" s="11">
        <f>0.7817*P578+0.2163</f>
        <v>1.3875584850312495</v>
      </c>
      <c r="R578">
        <v>-3.787182478027344</v>
      </c>
      <c r="S578" s="11">
        <f>0.7817*R578+0.2163</f>
        <v>-2.7441405430739745</v>
      </c>
      <c r="T578">
        <v>-3.8650589355462892</v>
      </c>
      <c r="U578" s="11">
        <f>0.7817*T578+0.2163</f>
        <v>-2.8050165699165341</v>
      </c>
    </row>
    <row r="579" spans="14:21">
      <c r="N579">
        <v>2054</v>
      </c>
      <c r="O579">
        <v>2</v>
      </c>
      <c r="P579" s="14">
        <v>3.1722405859374989</v>
      </c>
      <c r="Q579" s="11">
        <f>0.7817*P579+0.2163</f>
        <v>2.6960404660273425</v>
      </c>
      <c r="R579">
        <v>-1.5132514477539059</v>
      </c>
      <c r="S579" s="11">
        <f>0.7817*R579+0.2163</f>
        <v>-0.96660865670922824</v>
      </c>
      <c r="T579">
        <v>-1.6957985595700387</v>
      </c>
      <c r="U579" s="11">
        <f>0.7817*T579+0.2163</f>
        <v>-1.1093057340158992</v>
      </c>
    </row>
    <row r="580" spans="14:21">
      <c r="N580">
        <v>2054</v>
      </c>
      <c r="O580">
        <v>3</v>
      </c>
      <c r="P580" s="14">
        <v>10.733311606445312</v>
      </c>
      <c r="Q580" s="11">
        <f>0.9534*P580-0.7929</f>
        <v>9.4402392855849619</v>
      </c>
      <c r="R580">
        <v>11.186924260253907</v>
      </c>
      <c r="S580" s="11">
        <f>0.9534*R580-0.7929</f>
        <v>9.8727135897260752</v>
      </c>
      <c r="T580">
        <v>10.930464257812526</v>
      </c>
      <c r="U580" s="11">
        <f>0.9534*T580-0.7929</f>
        <v>9.6282046233984619</v>
      </c>
    </row>
    <row r="581" spans="14:21">
      <c r="N581">
        <v>2054</v>
      </c>
      <c r="O581">
        <v>4</v>
      </c>
      <c r="P581" s="14">
        <v>24.22071028808594</v>
      </c>
      <c r="Q581" s="11">
        <f>0.9534*P581-0.7929</f>
        <v>22.299125188661137</v>
      </c>
      <c r="R581">
        <v>20.473544243164064</v>
      </c>
      <c r="S581" s="11">
        <f>0.9534*R581-0.7929</f>
        <v>18.72657708143262</v>
      </c>
      <c r="T581">
        <v>20.682787133788839</v>
      </c>
      <c r="U581" s="11">
        <f>0.9534*T581-0.7929</f>
        <v>18.926069253354282</v>
      </c>
    </row>
    <row r="582" spans="14:21">
      <c r="N582">
        <v>2054</v>
      </c>
      <c r="O582">
        <v>5</v>
      </c>
      <c r="P582" s="14">
        <v>31.293477475585938</v>
      </c>
      <c r="Q582" s="11">
        <f>0.9534*P582-0.7929</f>
        <v>29.042301425223634</v>
      </c>
      <c r="R582">
        <v>26.348137529296874</v>
      </c>
      <c r="S582" s="11">
        <f>0.9534*R582-0.7929</f>
        <v>24.32741432043164</v>
      </c>
      <c r="T582">
        <v>26.069581567382588</v>
      </c>
      <c r="U582" s="11">
        <f>0.9534*T582-0.7929</f>
        <v>24.061839066342561</v>
      </c>
    </row>
    <row r="583" spans="14:21">
      <c r="N583">
        <v>2054</v>
      </c>
      <c r="O583">
        <v>6</v>
      </c>
      <c r="P583" s="14">
        <v>38.823186411132816</v>
      </c>
      <c r="Q583" s="11">
        <f>0.814*P583+4.4613</f>
        <v>36.063373738662108</v>
      </c>
      <c r="R583">
        <v>37.819273625488279</v>
      </c>
      <c r="S583" s="11">
        <f>0.814*R583+4.4613</f>
        <v>35.246188731147456</v>
      </c>
      <c r="T583">
        <v>37.800335046386877</v>
      </c>
      <c r="U583" s="11">
        <f>0.814*T583+4.4613</f>
        <v>35.230772727758918</v>
      </c>
    </row>
    <row r="584" spans="14:21">
      <c r="N584">
        <v>2054</v>
      </c>
      <c r="O584">
        <v>7</v>
      </c>
      <c r="P584" s="14">
        <v>39.081742758789069</v>
      </c>
      <c r="Q584" s="11">
        <f>0.814*P584+4.4613</f>
        <v>36.273838605654298</v>
      </c>
      <c r="R584">
        <v>40.375576298828122</v>
      </c>
      <c r="S584" s="11">
        <f>0.814*R584+4.4613</f>
        <v>37.327019107246088</v>
      </c>
      <c r="T584">
        <v>40.529519128418123</v>
      </c>
      <c r="U584" s="11">
        <f>0.814*T584+4.4613</f>
        <v>37.452328570532352</v>
      </c>
    </row>
    <row r="585" spans="14:21">
      <c r="N585">
        <v>2054</v>
      </c>
      <c r="O585">
        <v>8</v>
      </c>
      <c r="P585" s="14">
        <v>35.571402036132817</v>
      </c>
      <c r="Q585" s="11">
        <f>0.814*P585+4.4613</f>
        <v>33.416421257412111</v>
      </c>
      <c r="R585">
        <v>36.662131584472654</v>
      </c>
      <c r="S585" s="11">
        <f>0.814*R585+4.4613</f>
        <v>34.304275109760738</v>
      </c>
      <c r="T585">
        <v>36.626137170410622</v>
      </c>
      <c r="U585" s="11">
        <f>0.814*T585+4.4613</f>
        <v>34.274975656714247</v>
      </c>
    </row>
    <row r="586" spans="14:21">
      <c r="N586">
        <v>2054</v>
      </c>
      <c r="O586">
        <v>9</v>
      </c>
      <c r="P586" s="14">
        <v>28.253738242187502</v>
      </c>
      <c r="Q586" s="11">
        <f>0.9014*P586+2.3973</f>
        <v>27.865219651507815</v>
      </c>
      <c r="R586">
        <v>28.031464750976561</v>
      </c>
      <c r="S586" s="11">
        <f>0.9014*R586+2.3973</f>
        <v>27.664862326530272</v>
      </c>
      <c r="T586">
        <v>28.310784265136871</v>
      </c>
      <c r="U586" s="11">
        <f>0.9014*T586+2.3973</f>
        <v>27.916640936594376</v>
      </c>
    </row>
    <row r="587" spans="14:21">
      <c r="N587">
        <v>2054</v>
      </c>
      <c r="O587">
        <v>10</v>
      </c>
      <c r="P587" s="14">
        <v>12.391374399414062</v>
      </c>
      <c r="Q587" s="11">
        <f>0.9014*P587+2.3973</f>
        <v>13.566884883631834</v>
      </c>
      <c r="R587">
        <v>17.257931206054685</v>
      </c>
      <c r="S587" s="11">
        <f>0.9014*R587+2.3973</f>
        <v>17.953599189137694</v>
      </c>
      <c r="T587">
        <v>17.407987390136871</v>
      </c>
      <c r="U587" s="11">
        <f>0.9014*T587+2.3973</f>
        <v>18.088859833469375</v>
      </c>
    </row>
    <row r="588" spans="14:21">
      <c r="N588">
        <v>2054</v>
      </c>
      <c r="O588">
        <v>11</v>
      </c>
      <c r="P588" s="14">
        <v>6.2054265478515616</v>
      </c>
      <c r="Q588" s="11">
        <f>0.9014*P588+2.3973</f>
        <v>7.9908714902333973</v>
      </c>
      <c r="R588">
        <v>0.71590564453125016</v>
      </c>
      <c r="S588" s="11">
        <f>0.9014*R588+2.3973</f>
        <v>3.0426173479804688</v>
      </c>
      <c r="T588">
        <v>0.98687600097633754</v>
      </c>
      <c r="U588" s="11">
        <f>0.9014*T588+2.3973</f>
        <v>3.2868700272800706</v>
      </c>
    </row>
    <row r="589" spans="14:21">
      <c r="N589">
        <v>2054</v>
      </c>
      <c r="O589">
        <v>12</v>
      </c>
      <c r="P589" s="14">
        <v>-4.5735560937500006</v>
      </c>
      <c r="Q589" s="11">
        <f>0.7817*P589+0.2163</f>
        <v>-3.3588487984843751</v>
      </c>
      <c r="R589">
        <v>-2.2022781445312503</v>
      </c>
      <c r="S589" s="11">
        <f>0.7817*R589+0.2163</f>
        <v>-1.5052208255800783</v>
      </c>
      <c r="T589">
        <v>-2.8505281127930693</v>
      </c>
      <c r="U589" s="11">
        <f>0.7817*T589+0.2163</f>
        <v>-2.0119578257703421</v>
      </c>
    </row>
    <row r="590" spans="14:21">
      <c r="N590">
        <v>2055</v>
      </c>
      <c r="O590">
        <v>1</v>
      </c>
      <c r="P590" s="14">
        <v>-3.0615801904296873</v>
      </c>
      <c r="Q590" s="11">
        <f>0.7817*P590+0.2163</f>
        <v>-2.1769372348588867</v>
      </c>
      <c r="R590">
        <v>-3.6188231640624999</v>
      </c>
      <c r="S590" s="11">
        <f>0.7817*R590+0.2163</f>
        <v>-2.612534067347656</v>
      </c>
      <c r="T590">
        <v>-4.3533418945312263</v>
      </c>
      <c r="U590" s="11">
        <f>0.7817*T590+0.2163</f>
        <v>-3.1867073589550596</v>
      </c>
    </row>
    <row r="591" spans="14:21">
      <c r="N591">
        <v>2055</v>
      </c>
      <c r="O591">
        <v>2</v>
      </c>
      <c r="P591" s="14">
        <v>-0.10588453613281246</v>
      </c>
      <c r="Q591" s="11">
        <f>0.7817*P591+0.2163</f>
        <v>0.1335300581049805</v>
      </c>
      <c r="R591">
        <v>1.1603542895507815</v>
      </c>
      <c r="S591" s="11">
        <f>0.7817*R591+0.2163</f>
        <v>1.1233489481418457</v>
      </c>
      <c r="T591">
        <v>0.91523525390627469</v>
      </c>
      <c r="U591" s="11">
        <f>0.7817*T591+0.2163</f>
        <v>0.93173939797853489</v>
      </c>
    </row>
    <row r="592" spans="14:21">
      <c r="N592">
        <v>2055</v>
      </c>
      <c r="O592">
        <v>3</v>
      </c>
      <c r="P592" s="14">
        <v>13.195767197265624</v>
      </c>
      <c r="Q592" s="11">
        <f>0.9534*P592-0.7929</f>
        <v>11.787944445873046</v>
      </c>
      <c r="R592">
        <v>15.614358720703125</v>
      </c>
      <c r="S592" s="11">
        <f>0.9534*R592-0.7929</f>
        <v>14.09382960431836</v>
      </c>
      <c r="T592">
        <v>15.527199975586212</v>
      </c>
      <c r="U592" s="11">
        <f>0.9534*T592-0.7929</f>
        <v>14.010732456723895</v>
      </c>
    </row>
    <row r="593" spans="14:21">
      <c r="N593">
        <v>2055</v>
      </c>
      <c r="O593">
        <v>4</v>
      </c>
      <c r="P593" s="14">
        <v>22.736351743164064</v>
      </c>
      <c r="Q593" s="11">
        <f>0.9534*P593-0.7929</f>
        <v>20.883937751932621</v>
      </c>
      <c r="R593">
        <v>20.247513969726562</v>
      </c>
      <c r="S593" s="11">
        <f>0.9534*R593-0.7929</f>
        <v>18.511079818737304</v>
      </c>
      <c r="T593">
        <v>20.450306542968775</v>
      </c>
      <c r="U593" s="11">
        <f>0.9534*T593-0.7929</f>
        <v>18.70442225806643</v>
      </c>
    </row>
    <row r="594" spans="14:21">
      <c r="N594">
        <v>2055</v>
      </c>
      <c r="O594">
        <v>5</v>
      </c>
      <c r="P594" s="14">
        <v>30.444701157226568</v>
      </c>
      <c r="Q594" s="11">
        <f>0.9534*P594-0.7929</f>
        <v>28.233078083299812</v>
      </c>
      <c r="R594">
        <v>29.457250419921873</v>
      </c>
      <c r="S594" s="11">
        <f>0.9534*R594-0.7929</f>
        <v>27.291642550353515</v>
      </c>
      <c r="T594">
        <v>29.495336206054965</v>
      </c>
      <c r="U594" s="11">
        <f>0.9534*T594-0.7929</f>
        <v>27.327953538852803</v>
      </c>
    </row>
    <row r="595" spans="14:21">
      <c r="N595">
        <v>2055</v>
      </c>
      <c r="O595">
        <v>6</v>
      </c>
      <c r="P595" s="14">
        <v>37.325508554687502</v>
      </c>
      <c r="Q595" s="11">
        <f>0.814*P595+4.4613</f>
        <v>34.844263963515623</v>
      </c>
      <c r="R595">
        <v>35.519980668945308</v>
      </c>
      <c r="S595" s="11">
        <f>0.814*R595+4.4613</f>
        <v>33.374564264521482</v>
      </c>
      <c r="T595">
        <v>35.263153527831939</v>
      </c>
      <c r="U595" s="11">
        <f>0.814*T595+4.4613</f>
        <v>33.165506971655198</v>
      </c>
    </row>
    <row r="596" spans="14:21">
      <c r="N596">
        <v>2055</v>
      </c>
      <c r="O596">
        <v>7</v>
      </c>
      <c r="P596" s="14">
        <v>40.232012119140627</v>
      </c>
      <c r="Q596" s="11">
        <f>0.814*P596+4.4613</f>
        <v>37.210157864980467</v>
      </c>
      <c r="R596">
        <v>42.689694182128903</v>
      </c>
      <c r="S596" s="11">
        <f>0.814*R596+4.4613</f>
        <v>39.210711064252926</v>
      </c>
      <c r="T596">
        <v>42.89564077148497</v>
      </c>
      <c r="U596" s="11">
        <f>0.814*T596+4.4613</f>
        <v>39.378351587988767</v>
      </c>
    </row>
    <row r="597" spans="14:21">
      <c r="N597">
        <v>2055</v>
      </c>
      <c r="O597">
        <v>8</v>
      </c>
      <c r="P597" s="14">
        <v>38.065092050781253</v>
      </c>
      <c r="Q597" s="11">
        <f>0.814*P597+4.4613</f>
        <v>35.446284929335938</v>
      </c>
      <c r="R597">
        <v>37.390347941894532</v>
      </c>
      <c r="S597" s="11">
        <f>0.814*R597+4.4613</f>
        <v>34.897043224702145</v>
      </c>
      <c r="T597">
        <v>37.095923547363185</v>
      </c>
      <c r="U597" s="11">
        <f>0.814*T597+4.4613</f>
        <v>34.65738176755363</v>
      </c>
    </row>
    <row r="598" spans="14:21">
      <c r="N598">
        <v>2055</v>
      </c>
      <c r="O598">
        <v>9</v>
      </c>
      <c r="P598" s="14">
        <v>27.565134091796878</v>
      </c>
      <c r="Q598" s="11">
        <f>0.9014*P598+2.3973</f>
        <v>27.244511870345708</v>
      </c>
      <c r="R598">
        <v>28.209430351562499</v>
      </c>
      <c r="S598" s="11">
        <f>0.9014*R598+2.3973</f>
        <v>27.825280518898438</v>
      </c>
      <c r="T598">
        <v>28.150111962891213</v>
      </c>
      <c r="U598" s="11">
        <f>0.9014*T598+2.3973</f>
        <v>27.771810923350142</v>
      </c>
    </row>
    <row r="599" spans="14:21">
      <c r="N599">
        <v>2055</v>
      </c>
      <c r="O599">
        <v>10</v>
      </c>
      <c r="P599" s="14">
        <v>13.66015584472656</v>
      </c>
      <c r="Q599" s="11">
        <f>0.9014*P599+2.3973</f>
        <v>14.71056447843652</v>
      </c>
      <c r="R599">
        <v>17.413360258789062</v>
      </c>
      <c r="S599" s="11">
        <f>0.9014*R599+2.3973</f>
        <v>18.093702937272461</v>
      </c>
      <c r="T599">
        <v>17.383459313964433</v>
      </c>
      <c r="U599" s="11">
        <f>0.9014*T599+2.3973</f>
        <v>18.066750225607539</v>
      </c>
    </row>
    <row r="600" spans="14:21">
      <c r="N600">
        <v>2055</v>
      </c>
      <c r="O600">
        <v>11</v>
      </c>
      <c r="P600" s="14">
        <v>5.9072952490234369</v>
      </c>
      <c r="Q600" s="11">
        <f>0.9014*P600+2.3973</f>
        <v>7.7221359374697265</v>
      </c>
      <c r="R600">
        <v>1.9679139208984375</v>
      </c>
      <c r="S600" s="11">
        <f>0.9014*R600+2.3973</f>
        <v>4.1711776082978513</v>
      </c>
      <c r="T600">
        <v>1.9529538208006811</v>
      </c>
      <c r="U600" s="11">
        <f>0.9014*T600+2.3973</f>
        <v>4.1576925740697339</v>
      </c>
    </row>
    <row r="601" spans="14:21">
      <c r="N601">
        <v>2055</v>
      </c>
      <c r="O601">
        <v>12</v>
      </c>
      <c r="P601" s="14">
        <v>-0.37154735351562529</v>
      </c>
      <c r="Q601" s="11">
        <f>0.7817*P601+0.2163</f>
        <v>-7.4138566243164283E-2</v>
      </c>
      <c r="R601">
        <v>-2.2891668408203123</v>
      </c>
      <c r="S601" s="11">
        <f>0.7817*R601+0.2163</f>
        <v>-1.5731417194692381</v>
      </c>
      <c r="T601">
        <v>-2.2623904174805696</v>
      </c>
      <c r="U601" s="11">
        <f>0.7817*T601+0.2163</f>
        <v>-1.5522105893445612</v>
      </c>
    </row>
    <row r="602" spans="14:21">
      <c r="N602">
        <v>2056</v>
      </c>
      <c r="O602">
        <v>1</v>
      </c>
      <c r="P602" s="14">
        <v>-5.0663280664062507</v>
      </c>
      <c r="Q602" s="11">
        <f>0.7817*P602+0.2163</f>
        <v>-3.7440486495097658</v>
      </c>
      <c r="R602">
        <v>-5.7251926342773434</v>
      </c>
      <c r="S602" s="11">
        <f>0.7817*R602+0.2163</f>
        <v>-4.2590830822145991</v>
      </c>
      <c r="T602">
        <v>-5.7655492309568821</v>
      </c>
      <c r="U602" s="11">
        <f>0.7817*T602+0.2163</f>
        <v>-4.2906298338389943</v>
      </c>
    </row>
    <row r="603" spans="14:21">
      <c r="N603">
        <v>2056</v>
      </c>
      <c r="O603">
        <v>2</v>
      </c>
      <c r="P603" s="14">
        <v>4.6238753271484372</v>
      </c>
      <c r="Q603" s="11">
        <f>0.7817*P603+0.2163</f>
        <v>3.8307833432319329</v>
      </c>
      <c r="R603">
        <v>5.2716455249023433</v>
      </c>
      <c r="S603" s="11">
        <f>0.7817*R603+0.2163</f>
        <v>4.3371453068161623</v>
      </c>
      <c r="T603">
        <v>5.4310819335937754</v>
      </c>
      <c r="U603" s="11">
        <f>0.7817*T603+0.2163</f>
        <v>4.4617767474902541</v>
      </c>
    </row>
    <row r="604" spans="14:21">
      <c r="N604">
        <v>2056</v>
      </c>
      <c r="O604">
        <v>3</v>
      </c>
      <c r="P604" s="14">
        <v>15.865204038085938</v>
      </c>
      <c r="Q604" s="11">
        <f>0.9534*P604-0.7929</f>
        <v>14.332985529911134</v>
      </c>
      <c r="R604">
        <v>13.126330485839844</v>
      </c>
      <c r="S604" s="11">
        <f>0.9534*R604-0.7929</f>
        <v>11.721743485199708</v>
      </c>
      <c r="T604">
        <v>12.923638513183182</v>
      </c>
      <c r="U604" s="11">
        <f>0.9534*T604-0.7929</f>
        <v>11.528496958468846</v>
      </c>
    </row>
    <row r="605" spans="14:21">
      <c r="N605">
        <v>2056</v>
      </c>
      <c r="O605">
        <v>4</v>
      </c>
      <c r="P605" s="14">
        <v>24.455776987304692</v>
      </c>
      <c r="Q605" s="11">
        <f>0.9534*P605-0.7929</f>
        <v>22.523237779696295</v>
      </c>
      <c r="R605">
        <v>21.277580461425782</v>
      </c>
      <c r="S605" s="11">
        <f>0.9534*R605-0.7929</f>
        <v>19.493145211923341</v>
      </c>
      <c r="T605">
        <v>21.168322412109962</v>
      </c>
      <c r="U605" s="11">
        <f>0.9534*T605-0.7929</f>
        <v>19.38897858770564</v>
      </c>
    </row>
    <row r="606" spans="14:21">
      <c r="N606">
        <v>2056</v>
      </c>
      <c r="O606">
        <v>5</v>
      </c>
      <c r="P606" s="14">
        <v>34.138107944335943</v>
      </c>
      <c r="Q606" s="11">
        <f>0.9534*P606-0.7929</f>
        <v>31.75437211412989</v>
      </c>
      <c r="R606">
        <v>30.782352897949217</v>
      </c>
      <c r="S606" s="11">
        <f>0.9534*R606-0.7929</f>
        <v>28.554995252904785</v>
      </c>
      <c r="T606">
        <v>30.58532772216812</v>
      </c>
      <c r="U606" s="11">
        <f>0.9534*T606-0.7929</f>
        <v>28.367151450315088</v>
      </c>
    </row>
    <row r="607" spans="14:21">
      <c r="N607">
        <v>2056</v>
      </c>
      <c r="O607">
        <v>6</v>
      </c>
      <c r="P607" s="14">
        <v>36.309240830078132</v>
      </c>
      <c r="Q607" s="11">
        <f>0.814*P607+4.4613</f>
        <v>34.017022035683596</v>
      </c>
      <c r="R607">
        <v>36.543365971679684</v>
      </c>
      <c r="S607" s="11">
        <f>0.814*R607+4.4613</f>
        <v>34.207599900947258</v>
      </c>
      <c r="T607">
        <v>36.356998498535624</v>
      </c>
      <c r="U607" s="11">
        <f>0.814*T607+4.4613</f>
        <v>34.055896777807995</v>
      </c>
    </row>
    <row r="608" spans="14:21">
      <c r="N608">
        <v>2056</v>
      </c>
      <c r="O608">
        <v>7</v>
      </c>
      <c r="P608" s="14">
        <v>43.001237412109376</v>
      </c>
      <c r="Q608" s="11">
        <f>0.814*P608+4.4613</f>
        <v>39.464307253457029</v>
      </c>
      <c r="R608">
        <v>39.414149882812495</v>
      </c>
      <c r="S608" s="11">
        <f>0.814*R608+4.4613</f>
        <v>36.544418004609369</v>
      </c>
      <c r="T608">
        <v>39.622583459473127</v>
      </c>
      <c r="U608" s="11">
        <f>0.814*T608+4.4613</f>
        <v>36.714082936011124</v>
      </c>
    </row>
    <row r="609" spans="14:21">
      <c r="N609">
        <v>2056</v>
      </c>
      <c r="O609">
        <v>8</v>
      </c>
      <c r="P609" s="14">
        <v>35.976683579101568</v>
      </c>
      <c r="Q609" s="11">
        <f>0.814*P609+4.4613</f>
        <v>33.746320433388675</v>
      </c>
      <c r="R609">
        <v>35.719252946777345</v>
      </c>
      <c r="S609" s="11">
        <f>0.814*R609+4.4613</f>
        <v>33.536771898676754</v>
      </c>
      <c r="T609">
        <v>35.763465966797469</v>
      </c>
      <c r="U609" s="11">
        <f>0.814*T609+4.4613</f>
        <v>33.572761296973134</v>
      </c>
    </row>
    <row r="610" spans="14:21">
      <c r="N610">
        <v>2056</v>
      </c>
      <c r="O610">
        <v>9</v>
      </c>
      <c r="P610" s="14">
        <v>27.138660800781253</v>
      </c>
      <c r="Q610" s="11">
        <f>0.9014*P610+2.3973</f>
        <v>26.860088845824222</v>
      </c>
      <c r="R610">
        <v>28.068660026855468</v>
      </c>
      <c r="S610" s="11">
        <f>0.9014*R610+2.3973</f>
        <v>27.698390148207519</v>
      </c>
      <c r="T610">
        <v>28.017117517089432</v>
      </c>
      <c r="U610" s="11">
        <f>0.9014*T610+2.3973</f>
        <v>27.651929729904413</v>
      </c>
    </row>
    <row r="611" spans="14:21">
      <c r="N611">
        <v>2056</v>
      </c>
      <c r="O611">
        <v>10</v>
      </c>
      <c r="P611" s="14">
        <v>11.778771176757811</v>
      </c>
      <c r="Q611" s="11">
        <f>0.9014*P611+2.3973</f>
        <v>13.01468433872949</v>
      </c>
      <c r="R611">
        <v>12.775052849121094</v>
      </c>
      <c r="S611" s="11">
        <f>0.9014*R611+2.3973</f>
        <v>13.912732638197753</v>
      </c>
      <c r="T611">
        <v>12.825258142089432</v>
      </c>
      <c r="U611" s="11">
        <f>0.9014*T611+2.3973</f>
        <v>13.957987689279413</v>
      </c>
    </row>
    <row r="612" spans="14:21">
      <c r="N612">
        <v>2056</v>
      </c>
      <c r="O612">
        <v>11</v>
      </c>
      <c r="P612" s="14">
        <v>5.6775477636718756</v>
      </c>
      <c r="Q612" s="11">
        <f>0.9014*P612+2.3973</f>
        <v>7.5150415541738287</v>
      </c>
      <c r="R612">
        <v>1.9929102099609375</v>
      </c>
      <c r="S612" s="11">
        <f>0.9014*R612+2.3973</f>
        <v>4.1937092632587891</v>
      </c>
      <c r="T612">
        <v>2.2329491821293681</v>
      </c>
      <c r="U612" s="11">
        <f>0.9014*T612+2.3973</f>
        <v>4.4100803927714125</v>
      </c>
    </row>
    <row r="613" spans="14:21">
      <c r="N613">
        <v>2056</v>
      </c>
      <c r="O613">
        <v>12</v>
      </c>
      <c r="P613" s="14">
        <v>-1.8603740380859377</v>
      </c>
      <c r="Q613" s="11">
        <f>0.7817*P613+0.2163</f>
        <v>-1.2379543855717774</v>
      </c>
      <c r="R613">
        <v>-2.8308085034179684</v>
      </c>
      <c r="S613" s="11">
        <f>0.7817*R613+0.2163</f>
        <v>-1.9965430071218258</v>
      </c>
      <c r="T613">
        <v>-2.8087097534180692</v>
      </c>
      <c r="U613" s="11">
        <f>0.7817*T613+0.2163</f>
        <v>-1.9792684142469046</v>
      </c>
    </row>
    <row r="614" spans="14:21">
      <c r="N614">
        <v>2057</v>
      </c>
      <c r="O614">
        <v>1</v>
      </c>
      <c r="P614" s="14">
        <v>-1.2295578271484375</v>
      </c>
      <c r="Q614" s="11">
        <f>0.7817*P614+0.2163</f>
        <v>-0.74484535348193348</v>
      </c>
      <c r="R614">
        <v>-1.2874538525390622</v>
      </c>
      <c r="S614" s="11">
        <f>0.7817*R614+0.2163</f>
        <v>-0.79010267652978494</v>
      </c>
      <c r="T614">
        <v>-1.3542149414062257</v>
      </c>
      <c r="U614" s="11">
        <f>0.7817*T614+0.2163</f>
        <v>-0.84228981969724659</v>
      </c>
    </row>
    <row r="615" spans="14:21">
      <c r="N615">
        <v>2057</v>
      </c>
      <c r="O615">
        <v>2</v>
      </c>
      <c r="P615" s="14">
        <v>0.26224761718749967</v>
      </c>
      <c r="Q615" s="11">
        <f>0.7817*P615+0.2163</f>
        <v>0.42129896235546849</v>
      </c>
      <c r="R615">
        <v>-1.7035157543945307</v>
      </c>
      <c r="S615" s="11">
        <f>0.7817*R615+0.2163</f>
        <v>-1.1153382652102046</v>
      </c>
      <c r="T615">
        <v>-1.8015842651368188</v>
      </c>
      <c r="U615" s="11">
        <f>0.7817*T615+0.2163</f>
        <v>-1.1919984200574512</v>
      </c>
    </row>
    <row r="616" spans="14:21">
      <c r="N616">
        <v>2057</v>
      </c>
      <c r="O616">
        <v>3</v>
      </c>
      <c r="P616" s="14">
        <v>15.739457822265624</v>
      </c>
      <c r="Q616" s="11">
        <f>0.9534*P616-0.7929</f>
        <v>14.213099087748047</v>
      </c>
      <c r="R616">
        <v>8.8095843798828124</v>
      </c>
      <c r="S616" s="11">
        <f>0.9534*R616-0.7929</f>
        <v>7.6061577477802738</v>
      </c>
      <c r="T616">
        <v>8.9778685546875252</v>
      </c>
      <c r="U616" s="11">
        <f>0.9534*T616-0.7929</f>
        <v>7.7665998800390872</v>
      </c>
    </row>
    <row r="617" spans="14:21">
      <c r="N617">
        <v>2057</v>
      </c>
      <c r="O617">
        <v>4</v>
      </c>
      <c r="P617" s="14">
        <v>25.905539365234379</v>
      </c>
      <c r="Q617" s="11">
        <f>0.9534*P617-0.7929</f>
        <v>23.905441230814457</v>
      </c>
      <c r="R617">
        <v>23.436069853515622</v>
      </c>
      <c r="S617" s="11">
        <f>0.9534*R617-0.7929</f>
        <v>21.551048998341795</v>
      </c>
      <c r="T617">
        <v>23.601427148437526</v>
      </c>
      <c r="U617" s="11">
        <f>0.9534*T617-0.7929</f>
        <v>21.708700643320338</v>
      </c>
    </row>
    <row r="618" spans="14:21">
      <c r="N618">
        <v>2057</v>
      </c>
      <c r="O618">
        <v>5</v>
      </c>
      <c r="P618" s="14">
        <v>30.497978403320317</v>
      </c>
      <c r="Q618" s="11">
        <f>0.9534*P618-0.7929</f>
        <v>28.283872609725591</v>
      </c>
      <c r="R618">
        <v>26.166382597656249</v>
      </c>
      <c r="S618" s="11">
        <f>0.9534*R618-0.7929</f>
        <v>24.154129168605468</v>
      </c>
      <c r="T618">
        <v>26.256356835937527</v>
      </c>
      <c r="U618" s="11">
        <f>0.9534*T618-0.7929</f>
        <v>24.239910607382839</v>
      </c>
    </row>
    <row r="619" spans="14:21">
      <c r="N619">
        <v>2057</v>
      </c>
      <c r="O619">
        <v>6</v>
      </c>
      <c r="P619" s="14">
        <v>37.947133164062507</v>
      </c>
      <c r="Q619" s="11">
        <f>0.814*P619+4.4613</f>
        <v>35.350266395546875</v>
      </c>
      <c r="R619">
        <v>39.331781791992185</v>
      </c>
      <c r="S619" s="11">
        <f>0.814*R619+4.4613</f>
        <v>36.477370378681641</v>
      </c>
      <c r="T619">
        <v>39.574767114257597</v>
      </c>
      <c r="U619" s="11">
        <f>0.814*T619+4.4613</f>
        <v>36.675160431005686</v>
      </c>
    </row>
    <row r="620" spans="14:21">
      <c r="N620">
        <v>2057</v>
      </c>
      <c r="O620">
        <v>7</v>
      </c>
      <c r="P620" s="14">
        <v>38.467522495117194</v>
      </c>
      <c r="Q620" s="11">
        <f>0.814*P620+4.4613</f>
        <v>35.773863311025394</v>
      </c>
      <c r="R620">
        <v>40.573784904785157</v>
      </c>
      <c r="S620" s="11">
        <f>0.814*R620+4.4613</f>
        <v>37.488360912495118</v>
      </c>
      <c r="T620">
        <v>40.531362084961216</v>
      </c>
      <c r="U620" s="11">
        <f>0.814*T620+4.4613</f>
        <v>37.453828737158432</v>
      </c>
    </row>
    <row r="621" spans="14:21">
      <c r="N621">
        <v>2057</v>
      </c>
      <c r="O621">
        <v>8</v>
      </c>
      <c r="P621" s="14">
        <v>35.524720615234379</v>
      </c>
      <c r="Q621" s="11">
        <f>0.814*P621+4.4613</f>
        <v>33.37842258080078</v>
      </c>
      <c r="R621">
        <v>36.740510905761717</v>
      </c>
      <c r="S621" s="11">
        <f>0.814*R621+4.4613</f>
        <v>34.368075877290032</v>
      </c>
      <c r="T621">
        <v>36.632972863769439</v>
      </c>
      <c r="U621" s="11">
        <f>0.814*T621+4.4613</f>
        <v>34.28053991110832</v>
      </c>
    </row>
    <row r="622" spans="14:21">
      <c r="N622">
        <v>2057</v>
      </c>
      <c r="O622">
        <v>9</v>
      </c>
      <c r="P622" s="14">
        <v>29.954907944335943</v>
      </c>
      <c r="Q622" s="11">
        <f>0.9014*P622+2.3973</f>
        <v>29.39865402102442</v>
      </c>
      <c r="R622">
        <v>27.850540812988282</v>
      </c>
      <c r="S622" s="11">
        <f>0.9014*R622+2.3973</f>
        <v>27.501777488827639</v>
      </c>
      <c r="T622">
        <v>27.803301049804965</v>
      </c>
      <c r="U622" s="11">
        <f>0.9014*T622+2.3973</f>
        <v>27.459195566294195</v>
      </c>
    </row>
    <row r="623" spans="14:21">
      <c r="N623">
        <v>2057</v>
      </c>
      <c r="O623">
        <v>10</v>
      </c>
      <c r="P623" s="14">
        <v>16.592063974609374</v>
      </c>
      <c r="Q623" s="11">
        <f>0.9014*P623+2.3973</f>
        <v>17.353386466712891</v>
      </c>
      <c r="R623">
        <v>17.682170085449219</v>
      </c>
      <c r="S623" s="11">
        <f>0.9014*R623+2.3973</f>
        <v>18.336008115023926</v>
      </c>
      <c r="T623">
        <v>17.57026809082009</v>
      </c>
      <c r="U623" s="11">
        <f>0.9014*T623+2.3973</f>
        <v>18.235139657065229</v>
      </c>
    </row>
    <row r="624" spans="14:21">
      <c r="N624">
        <v>2057</v>
      </c>
      <c r="O624">
        <v>11</v>
      </c>
      <c r="P624" s="14">
        <v>1.9482256445312496</v>
      </c>
      <c r="Q624" s="11">
        <f>0.9014*P624+2.3973</f>
        <v>4.1534305959804687</v>
      </c>
      <c r="R624">
        <v>3.3262561450195314</v>
      </c>
      <c r="S624" s="11">
        <f>0.9014*R624+2.3973</f>
        <v>5.3955872891206056</v>
      </c>
      <c r="T624">
        <v>3.4318761840819314</v>
      </c>
      <c r="U624" s="11">
        <f>0.9014*T624+2.3973</f>
        <v>5.490793192331453</v>
      </c>
    </row>
    <row r="625" spans="14:21">
      <c r="N625">
        <v>2057</v>
      </c>
      <c r="O625">
        <v>12</v>
      </c>
      <c r="P625" s="14">
        <v>-5.7728473291015625</v>
      </c>
      <c r="Q625" s="11">
        <f>0.7817*P625+0.2163</f>
        <v>-4.2963347571586912</v>
      </c>
      <c r="R625">
        <v>-5.8227512890625004</v>
      </c>
      <c r="S625" s="11">
        <f>0.7817*R625+0.2163</f>
        <v>-4.335344682660156</v>
      </c>
      <c r="T625">
        <v>-5.7515427612305707</v>
      </c>
      <c r="U625" s="11">
        <f>0.7817*T625+0.2163</f>
        <v>-4.2796809764539363</v>
      </c>
    </row>
    <row r="626" spans="14:21">
      <c r="N626">
        <v>2058</v>
      </c>
      <c r="O626">
        <v>1</v>
      </c>
      <c r="P626" s="14">
        <v>-4.4712144189453129</v>
      </c>
      <c r="Q626" s="11">
        <f>0.7817*P626+0.2163</f>
        <v>-3.278848311289551</v>
      </c>
      <c r="R626">
        <v>-3.6901888989257814</v>
      </c>
      <c r="S626" s="11">
        <f>0.7817*R626+0.2163</f>
        <v>-2.6683206622902831</v>
      </c>
      <c r="T626">
        <v>-3.5768875488275387</v>
      </c>
      <c r="U626" s="11">
        <f>0.7817*T626+0.2163</f>
        <v>-2.5797529969184869</v>
      </c>
    </row>
    <row r="627" spans="14:21">
      <c r="N627">
        <v>2058</v>
      </c>
      <c r="O627">
        <v>2</v>
      </c>
      <c r="P627" s="14">
        <v>2.5361477148437492</v>
      </c>
      <c r="Q627" s="11">
        <f>0.7817*P627+0.2163</f>
        <v>2.1988066686933587</v>
      </c>
      <c r="R627">
        <v>2.4027230395507813</v>
      </c>
      <c r="S627" s="11">
        <f>0.7817*R627+0.2163</f>
        <v>2.0945086000168458</v>
      </c>
      <c r="T627">
        <v>2.3765322509763376</v>
      </c>
      <c r="U627" s="11">
        <f>0.7817*T627+0.2163</f>
        <v>2.0740352605882029</v>
      </c>
    </row>
    <row r="628" spans="14:21">
      <c r="N628">
        <v>2058</v>
      </c>
      <c r="O628">
        <v>3</v>
      </c>
      <c r="P628" s="14">
        <v>15.058513339843749</v>
      </c>
      <c r="Q628" s="11">
        <f>0.9534*P628-0.7929</f>
        <v>13.563886618207031</v>
      </c>
      <c r="R628">
        <v>9.8997150927734374</v>
      </c>
      <c r="S628" s="11">
        <f>0.9534*R628-0.7929</f>
        <v>8.6454883694501952</v>
      </c>
      <c r="T628">
        <v>10.222467370605619</v>
      </c>
      <c r="U628" s="11">
        <f>0.9534*T628-0.7929</f>
        <v>8.9532003911353986</v>
      </c>
    </row>
    <row r="629" spans="14:21">
      <c r="N629">
        <v>2058</v>
      </c>
      <c r="O629">
        <v>4</v>
      </c>
      <c r="P629" s="14">
        <v>22.881970541992189</v>
      </c>
      <c r="Q629" s="11">
        <f>0.9534*P629-0.7929</f>
        <v>21.022770714735355</v>
      </c>
      <c r="R629">
        <v>20.690134428710937</v>
      </c>
      <c r="S629" s="11">
        <f>0.9534*R629-0.7929</f>
        <v>18.933074164333007</v>
      </c>
      <c r="T629">
        <v>20.727587731933184</v>
      </c>
      <c r="U629" s="11">
        <f>0.9534*T629-0.7929</f>
        <v>18.968782143625099</v>
      </c>
    </row>
    <row r="630" spans="14:21">
      <c r="N630">
        <v>2058</v>
      </c>
      <c r="O630">
        <v>5</v>
      </c>
      <c r="P630" s="14">
        <v>29.227239487304693</v>
      </c>
      <c r="Q630" s="11">
        <f>0.9534*P630-0.7929</f>
        <v>27.072350127196295</v>
      </c>
      <c r="R630">
        <v>32.61648884765625</v>
      </c>
      <c r="S630" s="11">
        <f>0.9534*R630-0.7929</f>
        <v>30.303660467355471</v>
      </c>
      <c r="T630">
        <v>32.430093713379371</v>
      </c>
      <c r="U630" s="11">
        <f>0.9534*T630-0.7929</f>
        <v>30.125951346335892</v>
      </c>
    </row>
    <row r="631" spans="14:21">
      <c r="N631">
        <v>2058</v>
      </c>
      <c r="O631">
        <v>6</v>
      </c>
      <c r="P631" s="14">
        <v>36.358177597656251</v>
      </c>
      <c r="Q631" s="11">
        <f>0.814*P631+4.4613</f>
        <v>34.056856564492186</v>
      </c>
      <c r="R631">
        <v>38.749620878906249</v>
      </c>
      <c r="S631" s="11">
        <f>0.814*R631+4.4613</f>
        <v>36.003491395429684</v>
      </c>
      <c r="T631">
        <v>38.789600610351343</v>
      </c>
      <c r="U631" s="11">
        <f>0.814*T631+4.4613</f>
        <v>36.036034896825988</v>
      </c>
    </row>
    <row r="632" spans="14:21">
      <c r="N632">
        <v>2058</v>
      </c>
      <c r="O632">
        <v>7</v>
      </c>
      <c r="P632" s="14">
        <v>41.533772690429693</v>
      </c>
      <c r="Q632" s="11">
        <f>0.814*P632+4.4613</f>
        <v>38.269790970009772</v>
      </c>
      <c r="R632">
        <v>40.372917119140624</v>
      </c>
      <c r="S632" s="11">
        <f>0.814*R632+4.4613</f>
        <v>37.324854534980467</v>
      </c>
      <c r="T632">
        <v>40.467562280273718</v>
      </c>
      <c r="U632" s="11">
        <f>0.814*T632+4.4613</f>
        <v>37.401895696142809</v>
      </c>
    </row>
    <row r="633" spans="14:21">
      <c r="N633">
        <v>2058</v>
      </c>
      <c r="O633">
        <v>8</v>
      </c>
      <c r="P633" s="14">
        <v>40.123159726562506</v>
      </c>
      <c r="Q633" s="11">
        <f>0.814*P633+4.4613</f>
        <v>37.121552017421877</v>
      </c>
      <c r="R633">
        <v>37.154844340820311</v>
      </c>
      <c r="S633" s="11">
        <f>0.814*R633+4.4613</f>
        <v>34.705343293427731</v>
      </c>
      <c r="T633">
        <v>37.124070520019437</v>
      </c>
      <c r="U633" s="11">
        <f>0.814*T633+4.4613</f>
        <v>34.680293403295821</v>
      </c>
    </row>
    <row r="634" spans="14:21">
      <c r="N634">
        <v>2058</v>
      </c>
      <c r="O634">
        <v>9</v>
      </c>
      <c r="P634" s="14">
        <v>28.079097812500002</v>
      </c>
      <c r="Q634" s="11">
        <f>0.9014*P634+2.3973</f>
        <v>27.707798768187502</v>
      </c>
      <c r="R634">
        <v>28.122608134765624</v>
      </c>
      <c r="S634" s="11">
        <f>0.9014*R634+2.3973</f>
        <v>27.747018972677733</v>
      </c>
      <c r="T634">
        <v>28.082525720214434</v>
      </c>
      <c r="U634" s="11">
        <f>0.9014*T634+2.3973</f>
        <v>27.71088868420129</v>
      </c>
    </row>
    <row r="635" spans="14:21">
      <c r="N635">
        <v>2058</v>
      </c>
      <c r="O635">
        <v>10</v>
      </c>
      <c r="P635" s="14">
        <v>12.530312265625</v>
      </c>
      <c r="Q635" s="11">
        <f>0.9014*P635+2.3973</f>
        <v>13.692123476234373</v>
      </c>
      <c r="R635">
        <v>14.573954667968749</v>
      </c>
      <c r="S635" s="11">
        <f>0.9014*R635+2.3973</f>
        <v>15.53426273770703</v>
      </c>
      <c r="T635">
        <v>14.643251000976338</v>
      </c>
      <c r="U635" s="11">
        <f>0.9014*T635+2.3973</f>
        <v>15.596726452280071</v>
      </c>
    </row>
    <row r="636" spans="14:21">
      <c r="N636">
        <v>2058</v>
      </c>
      <c r="O636">
        <v>11</v>
      </c>
      <c r="P636" s="14">
        <v>6.7546247412109368</v>
      </c>
      <c r="Q636" s="11">
        <f>0.9014*P636+2.3973</f>
        <v>8.4859187417275379</v>
      </c>
      <c r="R636">
        <v>4.771088188476563</v>
      </c>
      <c r="S636" s="11">
        <f>0.9014*R636+2.3973</f>
        <v>6.6979588930927729</v>
      </c>
      <c r="T636">
        <v>4.7302558227543683</v>
      </c>
      <c r="U636" s="11">
        <f>0.9014*T636+2.3973</f>
        <v>6.6611525986307871</v>
      </c>
    </row>
    <row r="637" spans="14:21">
      <c r="N637">
        <v>2058</v>
      </c>
      <c r="O637">
        <v>12</v>
      </c>
      <c r="P637" s="14">
        <v>-4.8624957910156255</v>
      </c>
      <c r="Q637" s="11">
        <f>0.7817*P637+0.2163</f>
        <v>-3.5847129598369141</v>
      </c>
      <c r="R637">
        <v>-3.0138930249023441</v>
      </c>
      <c r="S637" s="11">
        <f>0.7817*R637+0.2163</f>
        <v>-2.1396601775661623</v>
      </c>
      <c r="T637">
        <v>-3.0973837646486628</v>
      </c>
      <c r="U637" s="11">
        <f>0.7817*T637+0.2163</f>
        <v>-2.2049248888258597</v>
      </c>
    </row>
    <row r="638" spans="14:21">
      <c r="N638">
        <v>2059</v>
      </c>
      <c r="O638">
        <v>1</v>
      </c>
      <c r="P638" s="14">
        <v>-0.7761054833984371</v>
      </c>
      <c r="Q638" s="11">
        <f>0.7817*P638+0.2163</f>
        <v>-0.39038165637255823</v>
      </c>
      <c r="R638">
        <v>-4.0622413769531249</v>
      </c>
      <c r="S638" s="11">
        <f>0.7817*R638+0.2163</f>
        <v>-2.9591540843642576</v>
      </c>
      <c r="T638">
        <v>-4.0002314208986629</v>
      </c>
      <c r="U638" s="11">
        <f>0.7817*T638+0.2163</f>
        <v>-2.9106809017164847</v>
      </c>
    </row>
    <row r="639" spans="14:21">
      <c r="N639">
        <v>2059</v>
      </c>
      <c r="O639">
        <v>2</v>
      </c>
      <c r="P639" s="14">
        <v>5.1489881201171874</v>
      </c>
      <c r="Q639" s="11">
        <f>0.7817*P639+0.2163</f>
        <v>4.2412640134956057</v>
      </c>
      <c r="R639">
        <v>1.8669980517578124</v>
      </c>
      <c r="S639" s="11">
        <f>0.7817*R639+0.2163</f>
        <v>1.6757323770590817</v>
      </c>
      <c r="T639">
        <v>2.0945598999019315</v>
      </c>
      <c r="U639" s="11">
        <f>0.7817*T639+0.2163</f>
        <v>1.8536174737533397</v>
      </c>
    </row>
    <row r="640" spans="14:21">
      <c r="N640">
        <v>2059</v>
      </c>
      <c r="O640">
        <v>3</v>
      </c>
      <c r="P640" s="14">
        <v>12.525333481445312</v>
      </c>
      <c r="Q640" s="11">
        <f>0.9534*P640-0.7929</f>
        <v>11.148752941209962</v>
      </c>
      <c r="R640">
        <v>4.2915716113281253</v>
      </c>
      <c r="S640" s="11">
        <f>0.9534*R640-0.7929</f>
        <v>3.2986843742402345</v>
      </c>
      <c r="T640">
        <v>3.9394264160162118</v>
      </c>
      <c r="U640" s="11">
        <f>0.9534*T640-0.7929</f>
        <v>2.9629491450298566</v>
      </c>
    </row>
    <row r="641" spans="14:21">
      <c r="N641">
        <v>2059</v>
      </c>
      <c r="O641">
        <v>4</v>
      </c>
      <c r="P641" s="14">
        <v>27.329429086914068</v>
      </c>
      <c r="Q641" s="11">
        <f>0.9534*P641-0.7929</f>
        <v>25.262977691463874</v>
      </c>
      <c r="R641">
        <v>20.748935539550782</v>
      </c>
      <c r="S641" s="11">
        <f>0.9534*R641-0.7929</f>
        <v>18.989135143407715</v>
      </c>
      <c r="T641">
        <v>20.368613305663839</v>
      </c>
      <c r="U641" s="11">
        <f>0.9534*T641-0.7929</f>
        <v>18.626535925619905</v>
      </c>
    </row>
    <row r="642" spans="14:21">
      <c r="N642">
        <v>2059</v>
      </c>
      <c r="O642">
        <v>5</v>
      </c>
      <c r="P642" s="14">
        <v>34.318578232421878</v>
      </c>
      <c r="Q642" s="11">
        <f>0.9534*P642-0.7929</f>
        <v>31.926432486791018</v>
      </c>
      <c r="R642">
        <v>30.887058098144529</v>
      </c>
      <c r="S642" s="11">
        <f>0.9534*R642-0.7929</f>
        <v>28.654821190770996</v>
      </c>
      <c r="T642">
        <v>30.994564599609962</v>
      </c>
      <c r="U642" s="11">
        <f>0.9534*T642-0.7929</f>
        <v>28.75731788926814</v>
      </c>
    </row>
    <row r="643" spans="14:21">
      <c r="N643">
        <v>2059</v>
      </c>
      <c r="O643">
        <v>6</v>
      </c>
      <c r="P643" s="14">
        <v>37.030994321289064</v>
      </c>
      <c r="Q643" s="11">
        <f>0.814*P643+4.4613</f>
        <v>34.604529377529296</v>
      </c>
      <c r="R643">
        <v>35.689137736816406</v>
      </c>
      <c r="S643" s="11">
        <f>0.814*R643+4.4613</f>
        <v>33.512258117768553</v>
      </c>
      <c r="T643">
        <v>35.833531823730624</v>
      </c>
      <c r="U643" s="11">
        <f>0.814*T643+4.4613</f>
        <v>33.629794904516729</v>
      </c>
    </row>
    <row r="644" spans="14:21">
      <c r="N644">
        <v>2059</v>
      </c>
      <c r="O644">
        <v>7</v>
      </c>
      <c r="P644" s="14">
        <v>38.27862657226563</v>
      </c>
      <c r="Q644" s="11">
        <f>0.814*P644+4.4613</f>
        <v>35.620102029824217</v>
      </c>
      <c r="R644">
        <v>41.781584318847656</v>
      </c>
      <c r="S644" s="11">
        <f>0.814*R644+4.4613</f>
        <v>38.471509635541992</v>
      </c>
      <c r="T644">
        <v>41.871995690918126</v>
      </c>
      <c r="U644" s="11">
        <f>0.814*T644+4.4613</f>
        <v>38.545104492407354</v>
      </c>
    </row>
    <row r="645" spans="14:21">
      <c r="N645">
        <v>2059</v>
      </c>
      <c r="O645">
        <v>8</v>
      </c>
      <c r="P645" s="14">
        <v>38.458671323242193</v>
      </c>
      <c r="Q645" s="11">
        <f>0.814*P645+4.4613</f>
        <v>35.766658457119142</v>
      </c>
      <c r="R645">
        <v>35.658856328124998</v>
      </c>
      <c r="S645" s="11">
        <f>0.814*R645+4.4613</f>
        <v>33.487609051093749</v>
      </c>
      <c r="T645">
        <v>35.723624597168126</v>
      </c>
      <c r="U645" s="11">
        <f>0.814*T645+4.4613</f>
        <v>33.540330422094854</v>
      </c>
    </row>
    <row r="646" spans="14:21">
      <c r="N646">
        <v>2059</v>
      </c>
      <c r="O646">
        <v>9</v>
      </c>
      <c r="P646" s="14">
        <v>28.411357187500002</v>
      </c>
      <c r="Q646" s="11">
        <f>0.9014*P646+2.3973</f>
        <v>28.007297368812502</v>
      </c>
      <c r="R646">
        <v>26.878677116699219</v>
      </c>
      <c r="S646" s="11">
        <f>0.9014*R646+2.3973</f>
        <v>26.625739552992677</v>
      </c>
      <c r="T646">
        <v>26.918547875976341</v>
      </c>
      <c r="U646" s="11">
        <f>0.9014*T646+2.3973</f>
        <v>26.661679055405074</v>
      </c>
    </row>
    <row r="647" spans="14:21">
      <c r="N647">
        <v>2059</v>
      </c>
      <c r="O647">
        <v>10</v>
      </c>
      <c r="P647" s="14">
        <v>17.569012070312503</v>
      </c>
      <c r="Q647" s="11">
        <f>0.9014*P647+2.3973</f>
        <v>18.234007480179692</v>
      </c>
      <c r="R647">
        <v>15.955531474609375</v>
      </c>
      <c r="S647" s="11">
        <f>0.9014*R647+2.3973</f>
        <v>16.779616071212889</v>
      </c>
      <c r="T647">
        <v>16.092853601074371</v>
      </c>
      <c r="U647" s="11">
        <f>0.9014*T647+2.3973</f>
        <v>16.903398236008439</v>
      </c>
    </row>
    <row r="648" spans="14:21">
      <c r="N648">
        <v>2059</v>
      </c>
      <c r="O648">
        <v>11</v>
      </c>
      <c r="P648" s="14">
        <v>5.1710734960937499</v>
      </c>
      <c r="Q648" s="11">
        <f>0.9014*P648+2.3973</f>
        <v>7.0585056493789065</v>
      </c>
      <c r="R648">
        <v>5.0055281176757811</v>
      </c>
      <c r="S648" s="11">
        <f>0.9014*R648+2.3973</f>
        <v>6.9092830452729483</v>
      </c>
      <c r="T648">
        <v>4.9942007080075879</v>
      </c>
      <c r="U648" s="11">
        <f>0.9014*T648+2.3973</f>
        <v>6.8990725181980395</v>
      </c>
    </row>
    <row r="649" spans="14:21">
      <c r="N649">
        <v>2059</v>
      </c>
      <c r="O649">
        <v>12</v>
      </c>
      <c r="P649" s="14">
        <v>-4.7066215478515625</v>
      </c>
      <c r="Q649" s="11">
        <f>0.7817*P649+0.2163</f>
        <v>-3.4628660639555662</v>
      </c>
      <c r="R649">
        <v>-4.2861775463867193</v>
      </c>
      <c r="S649" s="11">
        <f>0.7817*R649+0.2163</f>
        <v>-3.1342049880104983</v>
      </c>
      <c r="T649">
        <v>-4.1295064453124759</v>
      </c>
      <c r="U649" s="11">
        <f>0.7817*T649+0.2163</f>
        <v>-3.0117351883007624</v>
      </c>
    </row>
    <row r="650" spans="14:21">
      <c r="N650">
        <v>2060</v>
      </c>
      <c r="O650">
        <v>1</v>
      </c>
      <c r="P650" s="14">
        <v>-6.7535401513671882</v>
      </c>
      <c r="Q650" s="11">
        <f>0.7817*P650+0.2163</f>
        <v>-5.0629423363237303</v>
      </c>
      <c r="R650">
        <v>-7.6755679760742179</v>
      </c>
      <c r="S650" s="11">
        <f>0.7817*R650+0.2163</f>
        <v>-5.7836914868972151</v>
      </c>
      <c r="T650">
        <v>-7.6873843139643832</v>
      </c>
      <c r="U650" s="11">
        <f>0.7817*T650+0.2163</f>
        <v>-5.7929283182259574</v>
      </c>
    </row>
    <row r="651" spans="14:21">
      <c r="N651">
        <v>2060</v>
      </c>
      <c r="O651">
        <v>2</v>
      </c>
      <c r="P651" s="14">
        <v>4.8408141455078129</v>
      </c>
      <c r="Q651" s="11">
        <f>0.7817*P651+0.2163</f>
        <v>4.000364417543457</v>
      </c>
      <c r="R651">
        <v>-1.6605367626953123</v>
      </c>
      <c r="S651" s="11">
        <f>0.7817*R651+0.2163</f>
        <v>-1.0817415873989256</v>
      </c>
      <c r="T651">
        <v>-1.8035947631831326</v>
      </c>
      <c r="U651" s="11">
        <f>0.7817*T651+0.2163</f>
        <v>-1.1935700263802547</v>
      </c>
    </row>
    <row r="652" spans="14:21">
      <c r="N652">
        <v>2060</v>
      </c>
      <c r="O652">
        <v>3</v>
      </c>
      <c r="P652" s="14">
        <v>13.098659628906248</v>
      </c>
      <c r="Q652" s="11">
        <f>0.9534*P652-0.7929</f>
        <v>11.695362090199218</v>
      </c>
      <c r="R652">
        <v>11.262577922363281</v>
      </c>
      <c r="S652" s="11">
        <f>0.9534*R652-0.7929</f>
        <v>9.9448417911811529</v>
      </c>
      <c r="T652">
        <v>11.386612756348118</v>
      </c>
      <c r="U652" s="11">
        <f>0.9534*T652-0.7929</f>
        <v>10.063096601902297</v>
      </c>
    </row>
    <row r="653" spans="14:21">
      <c r="N653">
        <v>2060</v>
      </c>
      <c r="O653">
        <v>4</v>
      </c>
      <c r="P653" s="14">
        <v>18.119486875000003</v>
      </c>
      <c r="Q653" s="11">
        <f>0.9534*P653-0.7929</f>
        <v>16.482218786625005</v>
      </c>
      <c r="R653">
        <v>22.138922001953123</v>
      </c>
      <c r="S653" s="11">
        <f>0.9534*R653-0.7929</f>
        <v>20.314348236662109</v>
      </c>
      <c r="T653">
        <v>21.879636621093777</v>
      </c>
      <c r="U653" s="11">
        <f>0.9534*T653-0.7929</f>
        <v>20.067145554550809</v>
      </c>
    </row>
    <row r="654" spans="14:21">
      <c r="N654">
        <v>2060</v>
      </c>
      <c r="O654">
        <v>5</v>
      </c>
      <c r="P654" s="14">
        <v>31.785994125976565</v>
      </c>
      <c r="Q654" s="11">
        <f>0.9534*P654-0.7929</f>
        <v>29.511866799706059</v>
      </c>
      <c r="R654">
        <v>28.741665166015625</v>
      </c>
      <c r="S654" s="11">
        <f>0.9534*R654-0.7929</f>
        <v>26.609403569279298</v>
      </c>
      <c r="T654">
        <v>28.832475000000027</v>
      </c>
      <c r="U654" s="11">
        <f>0.9534*T654-0.7929</f>
        <v>26.695981665000026</v>
      </c>
    </row>
    <row r="655" spans="14:21">
      <c r="N655">
        <v>2060</v>
      </c>
      <c r="O655">
        <v>6</v>
      </c>
      <c r="P655" s="14">
        <v>37.20065596679688</v>
      </c>
      <c r="Q655" s="11">
        <f>0.814*P655+4.4613</f>
        <v>34.742633956972661</v>
      </c>
      <c r="R655">
        <v>35.540755510253902</v>
      </c>
      <c r="S655" s="11">
        <f>0.814*R655+4.4613</f>
        <v>33.391474985346676</v>
      </c>
      <c r="T655">
        <v>35.778678735351342</v>
      </c>
      <c r="U655" s="11">
        <f>0.814*T655+4.4613</f>
        <v>33.585144490575992</v>
      </c>
    </row>
    <row r="656" spans="14:21">
      <c r="N656">
        <v>2060</v>
      </c>
      <c r="O656">
        <v>7</v>
      </c>
      <c r="P656" s="14">
        <v>41.325046738281252</v>
      </c>
      <c r="Q656" s="11">
        <f>0.814*P656+4.4613</f>
        <v>38.099888044960935</v>
      </c>
      <c r="R656">
        <v>42.141836687011718</v>
      </c>
      <c r="S656" s="11">
        <f>0.814*R656+4.4613</f>
        <v>38.76475506322754</v>
      </c>
      <c r="T656">
        <v>42.33028872070372</v>
      </c>
      <c r="U656" s="11">
        <f>0.814*T656+4.4613</f>
        <v>38.918155018652826</v>
      </c>
    </row>
    <row r="657" spans="14:21">
      <c r="N657">
        <v>2060</v>
      </c>
      <c r="O657">
        <v>8</v>
      </c>
      <c r="P657" s="14">
        <v>36.418731528320315</v>
      </c>
      <c r="Q657" s="11">
        <f>0.814*P657+4.4613</f>
        <v>34.106147464052732</v>
      </c>
      <c r="R657">
        <v>35.515094426269528</v>
      </c>
      <c r="S657" s="11">
        <f>0.814*R657+4.4613</f>
        <v>33.370586862983394</v>
      </c>
      <c r="T657">
        <v>35.553636987304969</v>
      </c>
      <c r="U657" s="11">
        <f>0.814*T657+4.4613</f>
        <v>33.401960507666246</v>
      </c>
    </row>
    <row r="658" spans="14:21">
      <c r="N658">
        <v>2060</v>
      </c>
      <c r="O658">
        <v>9</v>
      </c>
      <c r="P658" s="14">
        <v>28.408506088867192</v>
      </c>
      <c r="Q658" s="11">
        <f>0.9014*P658+2.3973</f>
        <v>28.004727388504886</v>
      </c>
      <c r="R658">
        <v>25.586581706542969</v>
      </c>
      <c r="S658" s="11">
        <f>0.9014*R658+2.3973</f>
        <v>25.461044750277832</v>
      </c>
      <c r="T658">
        <v>25.56357271728562</v>
      </c>
      <c r="U658" s="11">
        <f>0.9014*T658+2.3973</f>
        <v>25.44030444736126</v>
      </c>
    </row>
    <row r="659" spans="14:21">
      <c r="N659">
        <v>2060</v>
      </c>
      <c r="O659">
        <v>10</v>
      </c>
      <c r="P659" s="14">
        <v>17.591820859375002</v>
      </c>
      <c r="Q659" s="11">
        <f>0.9014*P659+2.3973</f>
        <v>18.254567322640625</v>
      </c>
      <c r="R659">
        <v>14.369131352539062</v>
      </c>
      <c r="S659" s="11">
        <f>0.9014*R659+2.3973</f>
        <v>15.34963500117871</v>
      </c>
      <c r="T659">
        <v>14.461770043945089</v>
      </c>
      <c r="U659" s="11">
        <f>0.9014*T659+2.3973</f>
        <v>15.433139517612103</v>
      </c>
    </row>
    <row r="660" spans="14:21">
      <c r="N660">
        <v>2060</v>
      </c>
      <c r="O660">
        <v>11</v>
      </c>
      <c r="P660" s="14">
        <v>10.331647128906251</v>
      </c>
      <c r="Q660" s="11">
        <f>0.9014*P660+2.3973</f>
        <v>11.710246721996095</v>
      </c>
      <c r="R660">
        <v>1.109231560058594</v>
      </c>
      <c r="S660" s="11">
        <f>0.9014*R660+2.3973</f>
        <v>3.3971613282368165</v>
      </c>
      <c r="T660">
        <v>1.2888528076174619</v>
      </c>
      <c r="U660" s="11">
        <f>0.9014*T660+2.3973</f>
        <v>3.5590719207863799</v>
      </c>
    </row>
    <row r="661" spans="14:21">
      <c r="N661">
        <v>2060</v>
      </c>
      <c r="O661">
        <v>12</v>
      </c>
      <c r="P661" s="14">
        <v>-1.7099041162109376</v>
      </c>
      <c r="Q661" s="11">
        <f>0.7817*P661+0.2163</f>
        <v>-1.1203320476420899</v>
      </c>
      <c r="R661">
        <v>-5.4768584912109368</v>
      </c>
      <c r="S661" s="11">
        <f>0.7817*R661+0.2163</f>
        <v>-4.0649602825795883</v>
      </c>
      <c r="T661">
        <v>-5.261885961913789</v>
      </c>
      <c r="U661" s="11">
        <f>0.7817*T661+0.2163</f>
        <v>-3.8969162564280091</v>
      </c>
    </row>
    <row r="662" spans="14:21">
      <c r="N662">
        <v>2061</v>
      </c>
      <c r="O662">
        <v>1</v>
      </c>
      <c r="P662" s="14">
        <v>0.84531856445312492</v>
      </c>
      <c r="Q662" s="11">
        <f>0.7817*P662+0.2163</f>
        <v>0.87708552183300781</v>
      </c>
      <c r="R662">
        <v>-2.7643290112304686</v>
      </c>
      <c r="S662" s="11">
        <f>0.7817*R662+0.2163</f>
        <v>-1.9445759880788573</v>
      </c>
      <c r="T662">
        <v>-2.6200580200193824</v>
      </c>
      <c r="U662" s="11">
        <f>0.7817*T662+0.2163</f>
        <v>-1.8317993542491511</v>
      </c>
    </row>
    <row r="663" spans="14:21">
      <c r="N663">
        <v>2061</v>
      </c>
      <c r="O663">
        <v>2</v>
      </c>
      <c r="P663" s="14">
        <v>5.1206473486328123</v>
      </c>
      <c r="Q663" s="11">
        <f>0.7817*P663+0.2163</f>
        <v>4.2191100324262694</v>
      </c>
      <c r="R663">
        <v>-2.9881987011718754</v>
      </c>
      <c r="S663" s="11">
        <f>0.7817*R663+0.2163</f>
        <v>-2.1195749247060549</v>
      </c>
      <c r="T663">
        <v>-2.8490537475581328</v>
      </c>
      <c r="U663" s="11">
        <f>0.7817*T663+0.2163</f>
        <v>-2.0108053144661922</v>
      </c>
    </row>
    <row r="664" spans="14:21">
      <c r="N664">
        <v>2061</v>
      </c>
      <c r="O664">
        <v>3</v>
      </c>
      <c r="P664" s="14">
        <v>13.887307553710937</v>
      </c>
      <c r="Q664" s="11">
        <f>0.9534*P664-0.7929</f>
        <v>12.447259021708009</v>
      </c>
      <c r="R664">
        <v>7.6715219531249996</v>
      </c>
      <c r="S664" s="11">
        <f>0.9534*R664-0.7929</f>
        <v>6.5211290301093747</v>
      </c>
      <c r="T664">
        <v>7.6195760742187755</v>
      </c>
      <c r="U664" s="11">
        <f>0.9534*T664-0.7929</f>
        <v>6.4716038291601805</v>
      </c>
    </row>
    <row r="665" spans="14:21">
      <c r="N665">
        <v>2061</v>
      </c>
      <c r="O665">
        <v>4</v>
      </c>
      <c r="P665" s="14">
        <v>27.589857797851565</v>
      </c>
      <c r="Q665" s="11">
        <f>0.9534*P665-0.7929</f>
        <v>25.511270424471682</v>
      </c>
      <c r="R665">
        <v>20.112327922363281</v>
      </c>
      <c r="S665" s="11">
        <f>0.9534*R665-0.7929</f>
        <v>18.382193441181155</v>
      </c>
      <c r="T665">
        <v>20.287389184570088</v>
      </c>
      <c r="U665" s="11">
        <f>0.9534*T665-0.7929</f>
        <v>18.549096848569125</v>
      </c>
    </row>
    <row r="666" spans="14:21">
      <c r="N666">
        <v>2061</v>
      </c>
      <c r="O666">
        <v>5</v>
      </c>
      <c r="P666" s="14">
        <v>31.119985996093753</v>
      </c>
      <c r="Q666" s="11">
        <f>0.9534*P666-0.7929</f>
        <v>28.876894648675787</v>
      </c>
      <c r="R666">
        <v>28.366887028808591</v>
      </c>
      <c r="S666" s="11">
        <f>0.9534*R666-0.7929</f>
        <v>26.252090093266112</v>
      </c>
      <c r="T666">
        <v>28.509119897461215</v>
      </c>
      <c r="U666" s="11">
        <f>0.9534*T666-0.7929</f>
        <v>26.387694910239524</v>
      </c>
    </row>
    <row r="667" spans="14:21">
      <c r="N667">
        <v>2061</v>
      </c>
      <c r="O667">
        <v>6</v>
      </c>
      <c r="P667" s="14">
        <v>37.938409653320313</v>
      </c>
      <c r="Q667" s="11">
        <f>0.814*P667+4.4613</f>
        <v>35.343165457802733</v>
      </c>
      <c r="R667">
        <v>36.477318596191402</v>
      </c>
      <c r="S667" s="11">
        <f>0.814*R667+4.4613</f>
        <v>34.153837337299798</v>
      </c>
      <c r="T667">
        <v>36.596616357422469</v>
      </c>
      <c r="U667" s="11">
        <f>0.814*T667+4.4613</f>
        <v>34.250945714941885</v>
      </c>
    </row>
    <row r="668" spans="14:21">
      <c r="N668">
        <v>2061</v>
      </c>
      <c r="O668">
        <v>7</v>
      </c>
      <c r="P668" s="14">
        <v>39.200297397460943</v>
      </c>
      <c r="Q668" s="11">
        <f>0.814*P668+4.4613</f>
        <v>36.370342081533202</v>
      </c>
      <c r="R668">
        <v>39.34943209716797</v>
      </c>
      <c r="S668" s="11">
        <f>0.814*R668+4.4613</f>
        <v>36.49173772709473</v>
      </c>
      <c r="T668">
        <v>39.308677697754376</v>
      </c>
      <c r="U668" s="11">
        <f>0.814*T668+4.4613</f>
        <v>36.458563645972063</v>
      </c>
    </row>
    <row r="669" spans="14:21">
      <c r="N669">
        <v>2061</v>
      </c>
      <c r="O669">
        <v>8</v>
      </c>
      <c r="P669" s="14">
        <v>37.243762875976564</v>
      </c>
      <c r="Q669" s="11">
        <f>0.814*P669+4.4613</f>
        <v>34.777722981044924</v>
      </c>
      <c r="R669">
        <v>36.563941374511714</v>
      </c>
      <c r="S669" s="11">
        <f>0.814*R669+4.4613</f>
        <v>34.224348278852531</v>
      </c>
      <c r="T669">
        <v>36.430180627441871</v>
      </c>
      <c r="U669" s="11">
        <f>0.814*T669+4.4613</f>
        <v>34.115467030737683</v>
      </c>
    </row>
    <row r="670" spans="14:21">
      <c r="N670">
        <v>2061</v>
      </c>
      <c r="O670">
        <v>9</v>
      </c>
      <c r="P670" s="14">
        <v>29.627457138671879</v>
      </c>
      <c r="Q670" s="11">
        <f>0.9014*P670+2.3973</f>
        <v>29.103489864798831</v>
      </c>
      <c r="R670">
        <v>28.231867180175779</v>
      </c>
      <c r="S670" s="11">
        <f>0.9014*R670+2.3973</f>
        <v>27.845505076210447</v>
      </c>
      <c r="T670">
        <v>28.100620202636868</v>
      </c>
      <c r="U670" s="11">
        <f>0.9014*T670+2.3973</f>
        <v>27.727199050656875</v>
      </c>
    </row>
    <row r="671" spans="14:21">
      <c r="N671">
        <v>2061</v>
      </c>
      <c r="O671">
        <v>10</v>
      </c>
      <c r="P671" s="14">
        <v>13.923435654296874</v>
      </c>
      <c r="Q671" s="11">
        <f>0.9014*P671+2.3973</f>
        <v>14.947884898783201</v>
      </c>
      <c r="R671">
        <v>16.968147099609375</v>
      </c>
      <c r="S671" s="11">
        <f>0.9014*R671+2.3973</f>
        <v>17.692387795587891</v>
      </c>
      <c r="T671">
        <v>17.216453942870682</v>
      </c>
      <c r="U671" s="11">
        <f>0.9014*T671+2.3973</f>
        <v>17.916211584103632</v>
      </c>
    </row>
    <row r="672" spans="14:21">
      <c r="N672">
        <v>2061</v>
      </c>
      <c r="O672">
        <v>11</v>
      </c>
      <c r="P672" s="14">
        <v>4.0814857275390617</v>
      </c>
      <c r="Q672" s="11">
        <f>0.9014*P672+2.3973</f>
        <v>6.0763512348037096</v>
      </c>
      <c r="R672">
        <v>5.4535334155273443</v>
      </c>
      <c r="S672" s="11">
        <f>0.9014*R672+2.3973</f>
        <v>7.3131150207563476</v>
      </c>
      <c r="T672">
        <v>5.2343211914062753</v>
      </c>
      <c r="U672" s="11">
        <f>0.9014*T672+2.3973</f>
        <v>7.1155171219336157</v>
      </c>
    </row>
    <row r="673" spans="14:21">
      <c r="N673">
        <v>2061</v>
      </c>
      <c r="O673">
        <v>12</v>
      </c>
      <c r="P673" s="14">
        <v>-4.8564957177734378</v>
      </c>
      <c r="Q673" s="11">
        <f>0.7817*P673+0.2163</f>
        <v>-3.5800227025834963</v>
      </c>
      <c r="R673">
        <v>-4.0470175732421882</v>
      </c>
      <c r="S673" s="11">
        <f>0.7817*R673+0.2163</f>
        <v>-2.9472536370034184</v>
      </c>
      <c r="T673">
        <v>-5.6426072753900396</v>
      </c>
      <c r="U673" s="11">
        <f>0.7817*T673+0.2163</f>
        <v>-4.1945261071723934</v>
      </c>
    </row>
    <row r="674" spans="14:21">
      <c r="N674">
        <v>2062</v>
      </c>
      <c r="O674">
        <v>1</v>
      </c>
      <c r="P674" s="14">
        <v>-9.042844692382813</v>
      </c>
      <c r="Q674" s="11">
        <f>0.7817*P674+0.2163</f>
        <v>-6.8524916960356439</v>
      </c>
      <c r="R674">
        <v>-0.16531326416015579</v>
      </c>
      <c r="S674" s="11">
        <f>0.7817*R674+0.2163</f>
        <v>8.707462140600622E-2</v>
      </c>
      <c r="T674">
        <v>-0.85376846923813199</v>
      </c>
      <c r="U674" s="11">
        <f>0.7817*T674+0.2163</f>
        <v>-0.45109081240344778</v>
      </c>
    </row>
    <row r="675" spans="14:21">
      <c r="N675">
        <v>2062</v>
      </c>
      <c r="O675">
        <v>2</v>
      </c>
      <c r="P675" s="14">
        <v>-0.5052936669921877</v>
      </c>
      <c r="Q675" s="11">
        <f>0.7817*P675+0.2163</f>
        <v>-0.17868805948779309</v>
      </c>
      <c r="R675">
        <v>-8.3177851562499683E-2</v>
      </c>
      <c r="S675" s="11">
        <f>0.7817*R675+0.2163</f>
        <v>0.151279873433594</v>
      </c>
      <c r="T675">
        <v>1.2521630859961164E-2</v>
      </c>
      <c r="U675" s="11">
        <f>0.7817*T675+0.2163</f>
        <v>0.22608815884323163</v>
      </c>
    </row>
    <row r="676" spans="14:21">
      <c r="N676">
        <v>2062</v>
      </c>
      <c r="O676">
        <v>3</v>
      </c>
      <c r="P676" s="14">
        <v>10.992974350585936</v>
      </c>
      <c r="Q676" s="11">
        <f>0.9534*P676-0.7929</f>
        <v>9.6878017458486312</v>
      </c>
      <c r="R676">
        <v>14.550653605957031</v>
      </c>
      <c r="S676" s="11">
        <f>0.9534*R676-0.7929</f>
        <v>13.079693147919434</v>
      </c>
      <c r="T676">
        <v>14.212200219726338</v>
      </c>
      <c r="U676" s="11">
        <f>0.9534*T676-0.7929</f>
        <v>12.757011689487092</v>
      </c>
    </row>
    <row r="677" spans="14:21">
      <c r="N677">
        <v>2062</v>
      </c>
      <c r="O677">
        <v>4</v>
      </c>
      <c r="P677" s="14">
        <v>23.497850400390629</v>
      </c>
      <c r="Q677" s="11">
        <f>0.9534*P677-0.7929</f>
        <v>21.609950571732426</v>
      </c>
      <c r="R677">
        <v>22.334537907714843</v>
      </c>
      <c r="S677" s="11">
        <f>0.9534*R677-0.7929</f>
        <v>20.500848441215332</v>
      </c>
      <c r="T677">
        <v>22.606632714843776</v>
      </c>
      <c r="U677" s="11">
        <f>0.9534*T677-0.7929</f>
        <v>20.760263630332059</v>
      </c>
    </row>
    <row r="678" spans="14:21">
      <c r="N678">
        <v>2062</v>
      </c>
      <c r="O678">
        <v>5</v>
      </c>
      <c r="P678" s="14">
        <v>33.521930209960942</v>
      </c>
      <c r="Q678" s="11">
        <f>0.9534*P678-0.7929</f>
        <v>31.166908262176765</v>
      </c>
      <c r="R678">
        <v>31.623119035644532</v>
      </c>
      <c r="S678" s="11">
        <f>0.9534*R678-0.7929</f>
        <v>29.356581688583496</v>
      </c>
      <c r="T678">
        <v>31.544636865234963</v>
      </c>
      <c r="U678" s="11">
        <f>0.9534*T678-0.7929</f>
        <v>29.281756787315015</v>
      </c>
    </row>
    <row r="679" spans="14:21">
      <c r="N679">
        <v>2062</v>
      </c>
      <c r="O679">
        <v>6</v>
      </c>
      <c r="P679" s="14">
        <v>38.668333457031252</v>
      </c>
      <c r="Q679" s="11">
        <f>0.814*P679+4.4613</f>
        <v>35.93732343402344</v>
      </c>
      <c r="R679">
        <v>38.008308061523437</v>
      </c>
      <c r="S679" s="11">
        <f>0.814*R679+4.4613</f>
        <v>35.400062762080076</v>
      </c>
      <c r="T679">
        <v>37.916273767089436</v>
      </c>
      <c r="U679" s="11">
        <f>0.814*T679+4.4613</f>
        <v>35.325146846410796</v>
      </c>
    </row>
    <row r="680" spans="14:21">
      <c r="N680">
        <v>2062</v>
      </c>
      <c r="O680">
        <v>7</v>
      </c>
      <c r="P680" s="14">
        <v>40.290097934570319</v>
      </c>
      <c r="Q680" s="11">
        <f>0.814*P680+4.4613</f>
        <v>37.257439718740237</v>
      </c>
      <c r="R680">
        <v>41.705930656738282</v>
      </c>
      <c r="S680" s="11">
        <f>0.814*R680+4.4613</f>
        <v>38.409927554584961</v>
      </c>
      <c r="T680">
        <v>42.187074243163842</v>
      </c>
      <c r="U680" s="11">
        <f>0.814*T680+4.4613</f>
        <v>38.801578433935369</v>
      </c>
    </row>
    <row r="681" spans="14:21">
      <c r="N681">
        <v>2062</v>
      </c>
      <c r="O681">
        <v>8</v>
      </c>
      <c r="P681" s="14">
        <v>38.183391367187504</v>
      </c>
      <c r="Q681" s="11">
        <f>0.814*P681+4.4613</f>
        <v>35.542580572890628</v>
      </c>
      <c r="R681">
        <v>36.942675041503904</v>
      </c>
      <c r="S681" s="11">
        <f>0.814*R681+4.4613</f>
        <v>34.532637483784178</v>
      </c>
      <c r="T681">
        <v>37.104166589355621</v>
      </c>
      <c r="U681" s="11">
        <f>0.814*T681+4.4613</f>
        <v>34.664091603735471</v>
      </c>
    </row>
    <row r="682" spans="14:21">
      <c r="N682">
        <v>2062</v>
      </c>
      <c r="O682">
        <v>9</v>
      </c>
      <c r="P682" s="14">
        <v>27.743093710937501</v>
      </c>
      <c r="Q682" s="11">
        <f>0.9014*P682+2.3973</f>
        <v>27.404924671039065</v>
      </c>
      <c r="R682">
        <v>27.679588798828124</v>
      </c>
      <c r="S682" s="11">
        <f>0.9014*R682+2.3973</f>
        <v>27.347681343263673</v>
      </c>
      <c r="T682">
        <v>27.719664331054965</v>
      </c>
      <c r="U682" s="11">
        <f>0.9014*T682+2.3973</f>
        <v>27.383805428012945</v>
      </c>
    </row>
    <row r="683" spans="14:21">
      <c r="N683">
        <v>2062</v>
      </c>
      <c r="O683">
        <v>10</v>
      </c>
      <c r="P683" s="14">
        <v>16.527339780273437</v>
      </c>
      <c r="Q683" s="11">
        <f>0.9014*P683+2.3973</f>
        <v>17.295044077938474</v>
      </c>
      <c r="R683">
        <v>15.211792155761719</v>
      </c>
      <c r="S683" s="11">
        <f>0.9014*R683+2.3973</f>
        <v>16.109209449203615</v>
      </c>
      <c r="T683">
        <v>15.255012048339433</v>
      </c>
      <c r="U683" s="11">
        <f>0.9014*T683+2.3973</f>
        <v>16.148167860373164</v>
      </c>
    </row>
    <row r="684" spans="14:21">
      <c r="N684">
        <v>2062</v>
      </c>
      <c r="O684">
        <v>11</v>
      </c>
      <c r="P684" s="14">
        <v>1.4302193212890622</v>
      </c>
      <c r="Q684" s="11">
        <f>0.9014*P684+2.3973</f>
        <v>3.6864996962099603</v>
      </c>
      <c r="R684">
        <v>6.1883977221679682</v>
      </c>
      <c r="S684" s="11">
        <f>0.9014*R684+2.3973</f>
        <v>7.9755217067622066</v>
      </c>
      <c r="T684">
        <v>6.258602929687525</v>
      </c>
      <c r="U684" s="11">
        <f>0.9014*T684+2.3973</f>
        <v>8.0388046808203342</v>
      </c>
    </row>
    <row r="685" spans="14:21">
      <c r="N685">
        <v>2062</v>
      </c>
      <c r="O685">
        <v>12</v>
      </c>
      <c r="P685" s="14">
        <v>-1.1007051904296876</v>
      </c>
      <c r="Q685" s="11">
        <f>0.7817*P685+0.2163</f>
        <v>-0.64412124735888687</v>
      </c>
      <c r="R685">
        <v>-4.4970172558593742</v>
      </c>
      <c r="S685" s="11">
        <f>0.7817*R685+0.2163</f>
        <v>-3.2990183889052727</v>
      </c>
      <c r="T685">
        <v>-4.3589712890624757</v>
      </c>
      <c r="U685" s="11">
        <f>0.7817*T685+0.2163</f>
        <v>-3.1911078566601372</v>
      </c>
    </row>
    <row r="686" spans="14:21">
      <c r="N686">
        <v>2063</v>
      </c>
      <c r="O686">
        <v>1</v>
      </c>
      <c r="P686" s="14">
        <v>-6.8710309472656252</v>
      </c>
      <c r="Q686" s="11">
        <f>0.7817*P686+0.2163</f>
        <v>-5.1547848914775383</v>
      </c>
      <c r="R686">
        <v>-5.740715595703124</v>
      </c>
      <c r="S686" s="11">
        <f>0.7817*R686+0.2163</f>
        <v>-4.2712173811611311</v>
      </c>
      <c r="T686">
        <v>-5.6494429687499768</v>
      </c>
      <c r="U686" s="11">
        <f>0.7817*T686+0.2163</f>
        <v>-4.1998695686718559</v>
      </c>
    </row>
    <row r="687" spans="14:21">
      <c r="N687">
        <v>2063</v>
      </c>
      <c r="O687">
        <v>2</v>
      </c>
      <c r="P687" s="14">
        <v>1.1422158056640619</v>
      </c>
      <c r="Q687" s="11">
        <f>0.7817*P687+0.2163</f>
        <v>1.1091700952875971</v>
      </c>
      <c r="R687">
        <v>1.2088843188476563</v>
      </c>
      <c r="S687" s="11">
        <f>0.7817*R687+0.2163</f>
        <v>1.161284872043213</v>
      </c>
      <c r="T687">
        <v>1.2962916503912114</v>
      </c>
      <c r="U687" s="11">
        <f>0.7817*T687+0.2163</f>
        <v>1.2296111831108099</v>
      </c>
    </row>
    <row r="688" spans="14:21">
      <c r="N688">
        <v>2063</v>
      </c>
      <c r="O688">
        <v>3</v>
      </c>
      <c r="P688" s="14">
        <v>11.254466904296873</v>
      </c>
      <c r="Q688" s="11">
        <f>0.9534*P688-0.7929</f>
        <v>9.937108746556639</v>
      </c>
      <c r="R688">
        <v>12.352110319824218</v>
      </c>
      <c r="S688" s="11">
        <f>0.9534*R688-0.7929</f>
        <v>10.98360197892041</v>
      </c>
      <c r="T688">
        <v>12.343308251953712</v>
      </c>
      <c r="U688" s="11">
        <f>0.9534*T688-0.7929</f>
        <v>10.97521008741267</v>
      </c>
    </row>
    <row r="689" spans="14:21">
      <c r="N689">
        <v>2063</v>
      </c>
      <c r="O689">
        <v>4</v>
      </c>
      <c r="P689" s="14">
        <v>24.68675853027344</v>
      </c>
      <c r="Q689" s="11">
        <f>0.9534*P689-0.7929</f>
        <v>22.743455582762699</v>
      </c>
      <c r="R689">
        <v>19.297289348144528</v>
      </c>
      <c r="S689" s="11">
        <f>0.9534*R689-0.7929</f>
        <v>17.605135664520994</v>
      </c>
      <c r="T689">
        <v>19.514185144043118</v>
      </c>
      <c r="U689" s="11">
        <f>0.9534*T689-0.7929</f>
        <v>17.811924116330712</v>
      </c>
    </row>
    <row r="690" spans="14:21">
      <c r="N690">
        <v>2063</v>
      </c>
      <c r="O690">
        <v>5</v>
      </c>
      <c r="P690" s="14">
        <v>30.33895518554688</v>
      </c>
      <c r="Q690" s="11">
        <f>0.9534*P690-0.7929</f>
        <v>28.132259873900395</v>
      </c>
      <c r="R690">
        <v>30.787139421386719</v>
      </c>
      <c r="S690" s="11">
        <f>0.9534*R690-0.7929</f>
        <v>28.559558724350101</v>
      </c>
      <c r="T690">
        <v>30.745631433105618</v>
      </c>
      <c r="U690" s="11">
        <f>0.9534*T690-0.7929</f>
        <v>28.519985008322898</v>
      </c>
    </row>
    <row r="691" spans="14:21">
      <c r="N691">
        <v>2063</v>
      </c>
      <c r="O691">
        <v>6</v>
      </c>
      <c r="P691" s="14">
        <v>37.680576718750004</v>
      </c>
      <c r="Q691" s="11">
        <f>0.814*P691+4.4613</f>
        <v>35.133289449062502</v>
      </c>
      <c r="R691">
        <v>36.794292814941407</v>
      </c>
      <c r="S691" s="11">
        <f>0.814*R691+4.4613</f>
        <v>34.411854351362301</v>
      </c>
      <c r="T691">
        <v>36.77457894287069</v>
      </c>
      <c r="U691" s="11">
        <f>0.814*T691+4.4613</f>
        <v>34.395807259496742</v>
      </c>
    </row>
    <row r="692" spans="14:21">
      <c r="N692">
        <v>2063</v>
      </c>
      <c r="O692">
        <v>7</v>
      </c>
      <c r="P692" s="14">
        <v>40.238224960937501</v>
      </c>
      <c r="Q692" s="11">
        <f>0.814*P692+4.4613</f>
        <v>37.215215118203126</v>
      </c>
      <c r="R692">
        <v>40.637738176269529</v>
      </c>
      <c r="S692" s="11">
        <f>0.814*R692+4.4613</f>
        <v>37.540418875483397</v>
      </c>
      <c r="T692">
        <v>40.845234338379377</v>
      </c>
      <c r="U692" s="11">
        <f>0.814*T692+4.4613</f>
        <v>37.709320751440814</v>
      </c>
    </row>
    <row r="693" spans="14:21">
      <c r="N693">
        <v>2063</v>
      </c>
      <c r="O693">
        <v>8</v>
      </c>
      <c r="P693" s="14">
        <v>36.628266000976566</v>
      </c>
      <c r="Q693" s="11">
        <f>0.814*P693+4.4613</f>
        <v>34.27670852479492</v>
      </c>
      <c r="R693">
        <v>37.126391118164058</v>
      </c>
      <c r="S693" s="11">
        <f>0.814*R693+4.4613</f>
        <v>34.682182370185544</v>
      </c>
      <c r="T693">
        <v>37.085100366211215</v>
      </c>
      <c r="U693" s="11">
        <f>0.814*T693+4.4613</f>
        <v>34.648571698095928</v>
      </c>
    </row>
    <row r="694" spans="14:21">
      <c r="N694">
        <v>2063</v>
      </c>
      <c r="O694">
        <v>9</v>
      </c>
      <c r="P694" s="14">
        <v>28.771148813476564</v>
      </c>
      <c r="Q694" s="11">
        <f>0.9014*P694+2.3973</f>
        <v>28.331613540467774</v>
      </c>
      <c r="R694">
        <v>27.945540007324219</v>
      </c>
      <c r="S694" s="11">
        <f>0.9014*R694+2.3973</f>
        <v>27.58740976260205</v>
      </c>
      <c r="T694">
        <v>28.119719934081932</v>
      </c>
      <c r="U694" s="11">
        <f>0.9014*T694+2.3973</f>
        <v>27.744415548581454</v>
      </c>
    </row>
    <row r="695" spans="14:21">
      <c r="N695">
        <v>2063</v>
      </c>
      <c r="O695">
        <v>10</v>
      </c>
      <c r="P695" s="14">
        <v>14.699530234375001</v>
      </c>
      <c r="Q695" s="11">
        <f>0.9014*P695+2.3973</f>
        <v>15.647456553265625</v>
      </c>
      <c r="R695">
        <v>17.462422124023437</v>
      </c>
      <c r="S695" s="11">
        <f>0.9014*R695+2.3973</f>
        <v>18.137927302594726</v>
      </c>
      <c r="T695">
        <v>17.595734399413839</v>
      </c>
      <c r="U695" s="11">
        <f>0.9014*T695+2.3973</f>
        <v>18.258094987631633</v>
      </c>
    </row>
    <row r="696" spans="14:21">
      <c r="N696">
        <v>2063</v>
      </c>
      <c r="O696">
        <v>11</v>
      </c>
      <c r="P696" s="14">
        <v>3.6296929785156253</v>
      </c>
      <c r="Q696" s="11">
        <f>0.9014*P696+2.3973</f>
        <v>5.6691052508339848</v>
      </c>
      <c r="R696">
        <v>4.3654635668945314</v>
      </c>
      <c r="S696" s="11">
        <f>0.9014*R696+2.3973</f>
        <v>6.3323288591987303</v>
      </c>
      <c r="T696">
        <v>4.4283125244138377</v>
      </c>
      <c r="U696" s="11">
        <f>0.9014*T696+2.3973</f>
        <v>6.3889809095066337</v>
      </c>
    </row>
    <row r="697" spans="14:21">
      <c r="N697">
        <v>2063</v>
      </c>
      <c r="O697">
        <v>12</v>
      </c>
      <c r="P697" s="14">
        <v>-6.6144320703125006</v>
      </c>
      <c r="Q697" s="11">
        <f>0.7817*P697+0.2163</f>
        <v>-4.9542015493632814</v>
      </c>
      <c r="R697">
        <v>-0.92111861083984348</v>
      </c>
      <c r="S697" s="11">
        <f>0.7817*R697+0.2163</f>
        <v>-0.50373841809350561</v>
      </c>
      <c r="T697">
        <v>-0.92329819335878893</v>
      </c>
      <c r="U697" s="11">
        <f>0.7817*T697+0.2163</f>
        <v>-0.50544219774856525</v>
      </c>
    </row>
    <row r="698" spans="14:21">
      <c r="N698">
        <v>2064</v>
      </c>
      <c r="O698">
        <v>1</v>
      </c>
      <c r="P698" s="14">
        <v>-2.9266849267578126</v>
      </c>
      <c r="Q698" s="11">
        <f>0.7817*P698+0.2163</f>
        <v>-2.071489607246582</v>
      </c>
      <c r="R698">
        <v>-6.3011709545898427</v>
      </c>
      <c r="S698" s="11">
        <f>0.7817*R698+0.2163</f>
        <v>-4.7093253352028794</v>
      </c>
      <c r="T698">
        <v>-6.2320853027337897</v>
      </c>
      <c r="U698" s="11">
        <f>0.7817*T698+0.2163</f>
        <v>-4.6553210811470027</v>
      </c>
    </row>
    <row r="699" spans="14:21">
      <c r="N699">
        <v>2064</v>
      </c>
      <c r="O699">
        <v>2</v>
      </c>
      <c r="P699" s="14">
        <v>2.1646963720703125</v>
      </c>
      <c r="Q699" s="11">
        <f>0.7817*P699+0.2163</f>
        <v>1.9084431540473632</v>
      </c>
      <c r="R699">
        <v>-0.84008010986328108</v>
      </c>
      <c r="S699" s="11">
        <f>0.7817*R699+0.2163</f>
        <v>-0.44039062188012673</v>
      </c>
      <c r="T699">
        <v>-1.0329708618168185</v>
      </c>
      <c r="U699" s="11">
        <f>0.7817*T699+0.2163</f>
        <v>-0.5911733226822069</v>
      </c>
    </row>
    <row r="700" spans="14:21">
      <c r="N700">
        <v>2064</v>
      </c>
      <c r="O700">
        <v>3</v>
      </c>
      <c r="P700" s="14">
        <v>13.391854697265625</v>
      </c>
      <c r="Q700" s="11">
        <f>0.9534*P700-0.7929</f>
        <v>11.974894268373047</v>
      </c>
      <c r="R700">
        <v>10.037427360839843</v>
      </c>
      <c r="S700" s="11">
        <f>0.9534*R700-0.7929</f>
        <v>8.7767832458247064</v>
      </c>
      <c r="T700">
        <v>9.824623315429962</v>
      </c>
      <c r="U700" s="11">
        <f>0.9534*T700-0.7929</f>
        <v>8.5738958689309257</v>
      </c>
    </row>
    <row r="701" spans="14:21">
      <c r="N701">
        <v>2064</v>
      </c>
      <c r="O701">
        <v>4</v>
      </c>
      <c r="P701" s="14">
        <v>23.560617124023441</v>
      </c>
      <c r="Q701" s="11">
        <f>0.9534*P701-0.7929</f>
        <v>21.66979236604395</v>
      </c>
      <c r="R701">
        <v>23.16194166748047</v>
      </c>
      <c r="S701" s="11">
        <f>0.9534*R701-0.7929</f>
        <v>21.28969518577588</v>
      </c>
      <c r="T701">
        <v>23.21601467285134</v>
      </c>
      <c r="U701" s="11">
        <f>0.9534*T701-0.7929</f>
        <v>21.341248389096467</v>
      </c>
    </row>
    <row r="702" spans="14:21">
      <c r="N702">
        <v>2064</v>
      </c>
      <c r="O702">
        <v>5</v>
      </c>
      <c r="P702" s="14">
        <v>30.059887949218755</v>
      </c>
      <c r="Q702" s="11">
        <f>0.9534*P702-0.7929</f>
        <v>27.866197170785163</v>
      </c>
      <c r="R702">
        <v>31.290090019531249</v>
      </c>
      <c r="S702" s="11">
        <f>0.9534*R702-0.7929</f>
        <v>29.039071824621093</v>
      </c>
      <c r="T702">
        <v>31.468237939453715</v>
      </c>
      <c r="U702" s="11">
        <f>0.9534*T702-0.7929</f>
        <v>29.208918051475173</v>
      </c>
    </row>
    <row r="703" spans="14:21">
      <c r="N703">
        <v>2064</v>
      </c>
      <c r="O703">
        <v>6</v>
      </c>
      <c r="P703" s="14">
        <v>36.506860263671875</v>
      </c>
      <c r="Q703" s="11">
        <f>0.814*P703+4.4613</f>
        <v>34.177884254628907</v>
      </c>
      <c r="R703">
        <v>37.792382670898434</v>
      </c>
      <c r="S703" s="11">
        <f>0.814*R703+4.4613</f>
        <v>35.224299494111321</v>
      </c>
      <c r="T703">
        <v>37.897576135254376</v>
      </c>
      <c r="U703" s="11">
        <f>0.814*T703+4.4613</f>
        <v>35.30992697409706</v>
      </c>
    </row>
    <row r="704" spans="14:21">
      <c r="N704">
        <v>2064</v>
      </c>
      <c r="O704">
        <v>7</v>
      </c>
      <c r="P704" s="14">
        <v>41.412069077148438</v>
      </c>
      <c r="Q704" s="11">
        <f>0.814*P704+4.4613</f>
        <v>38.170724228798825</v>
      </c>
      <c r="R704">
        <v>40.844190239257813</v>
      </c>
      <c r="S704" s="11">
        <f>0.814*R704+4.4613</f>
        <v>37.708470854755859</v>
      </c>
      <c r="T704">
        <v>41.041827539062531</v>
      </c>
      <c r="U704" s="11">
        <f>0.814*T704+4.4613</f>
        <v>37.869347616796901</v>
      </c>
    </row>
    <row r="705" spans="14:21">
      <c r="N705">
        <v>2064</v>
      </c>
      <c r="O705">
        <v>8</v>
      </c>
      <c r="P705" s="14">
        <v>38.956634848632817</v>
      </c>
      <c r="Q705" s="11">
        <f>0.814*P705+4.4613</f>
        <v>36.172000766787107</v>
      </c>
      <c r="R705">
        <v>35.727961760253905</v>
      </c>
      <c r="S705" s="11">
        <f>0.814*R705+4.4613</f>
        <v>33.543860872846679</v>
      </c>
      <c r="T705">
        <v>35.748521264648716</v>
      </c>
      <c r="U705" s="11">
        <f>0.814*T705+4.4613</f>
        <v>33.560596309424049</v>
      </c>
    </row>
    <row r="706" spans="14:21">
      <c r="N706">
        <v>2064</v>
      </c>
      <c r="O706">
        <v>9</v>
      </c>
      <c r="P706" s="14">
        <v>28.007394809570314</v>
      </c>
      <c r="Q706" s="11">
        <f>0.9014*P706+2.3973</f>
        <v>27.643165681346684</v>
      </c>
      <c r="R706">
        <v>24.370538835449217</v>
      </c>
      <c r="S706" s="11">
        <f>0.9014*R706+2.3973</f>
        <v>24.364903706273925</v>
      </c>
      <c r="T706">
        <v>24.735314538574368</v>
      </c>
      <c r="U706" s="11">
        <f>0.9014*T706+2.3973</f>
        <v>24.693712525070936</v>
      </c>
    </row>
    <row r="707" spans="14:21">
      <c r="N707">
        <v>2064</v>
      </c>
      <c r="O707">
        <v>10</v>
      </c>
      <c r="P707" s="14">
        <v>12.142647958984373</v>
      </c>
      <c r="Q707" s="11">
        <f>0.9014*P707+2.3973</f>
        <v>13.342682870228513</v>
      </c>
      <c r="R707">
        <v>14.783630986328124</v>
      </c>
      <c r="S707" s="11">
        <f>0.9014*R707+2.3973</f>
        <v>15.723264971076169</v>
      </c>
      <c r="T707">
        <v>14.562797570800681</v>
      </c>
      <c r="U707" s="11">
        <f>0.9014*T707+2.3973</f>
        <v>15.524205730319734</v>
      </c>
    </row>
    <row r="708" spans="14:21">
      <c r="N708">
        <v>2064</v>
      </c>
      <c r="O708">
        <v>11</v>
      </c>
      <c r="P708" s="14">
        <v>4.8673676611328114</v>
      </c>
      <c r="Q708" s="11">
        <f>0.9014*P708+2.3973</f>
        <v>6.7847452097451164</v>
      </c>
      <c r="R708">
        <v>5.5469703417968752</v>
      </c>
      <c r="S708" s="11">
        <f>0.9014*R708+2.3973</f>
        <v>7.3973390660957037</v>
      </c>
      <c r="T708">
        <v>5.5886714721681185</v>
      </c>
      <c r="U708" s="11">
        <f>0.9014*T708+2.3973</f>
        <v>7.4349284650123426</v>
      </c>
    </row>
    <row r="709" spans="14:21">
      <c r="N709">
        <v>2064</v>
      </c>
      <c r="O709">
        <v>12</v>
      </c>
      <c r="P709" s="14">
        <v>-5.7051443750000006</v>
      </c>
      <c r="Q709" s="11">
        <f>0.7817*P709+0.2163</f>
        <v>-4.2434113579375001</v>
      </c>
      <c r="R709">
        <v>-2.6984145947265623</v>
      </c>
      <c r="S709" s="11">
        <f>0.7817*R709+0.2163</f>
        <v>-1.8930506886977536</v>
      </c>
      <c r="T709">
        <v>-2.5573639892575382</v>
      </c>
      <c r="U709" s="11">
        <f>0.7817*T709+0.2163</f>
        <v>-1.7827914304026176</v>
      </c>
    </row>
    <row r="710" spans="14:21">
      <c r="N710">
        <v>2065</v>
      </c>
      <c r="O710">
        <v>1</v>
      </c>
      <c r="P710" s="14">
        <v>-4.9413478173828125</v>
      </c>
      <c r="Q710" s="11">
        <f>0.7817*P710+0.2163</f>
        <v>-3.6463515888481441</v>
      </c>
      <c r="R710">
        <v>-1.9157182934570316</v>
      </c>
      <c r="S710" s="11">
        <f>0.7817*R710+0.2163</f>
        <v>-1.2812169899953616</v>
      </c>
      <c r="T710">
        <v>-1.6527068847650388</v>
      </c>
      <c r="U710" s="11">
        <f>0.7817*T710+0.2163</f>
        <v>-1.0756209718208307</v>
      </c>
    </row>
    <row r="711" spans="14:21">
      <c r="N711">
        <v>2065</v>
      </c>
      <c r="O711">
        <v>2</v>
      </c>
      <c r="P711" s="14">
        <v>7.1535657812499993</v>
      </c>
      <c r="Q711" s="11">
        <f>0.7817*P711+0.2163</f>
        <v>5.8082423712031241</v>
      </c>
      <c r="R711">
        <v>0.99964011718750023</v>
      </c>
      <c r="S711" s="11">
        <f>0.7817*R711+0.2163</f>
        <v>0.99771867960546889</v>
      </c>
      <c r="T711">
        <v>1.1384340454106179</v>
      </c>
      <c r="U711" s="11">
        <f>0.7817*T711+0.2163</f>
        <v>1.1062138932974799</v>
      </c>
    </row>
    <row r="712" spans="14:21">
      <c r="N712">
        <v>2065</v>
      </c>
      <c r="O712">
        <v>3</v>
      </c>
      <c r="P712" s="14">
        <v>17.743141855468753</v>
      </c>
      <c r="Q712" s="11">
        <f>0.9534*P712-0.7929</f>
        <v>16.12341144500391</v>
      </c>
      <c r="R712">
        <v>8.2421486743164056</v>
      </c>
      <c r="S712" s="11">
        <f>0.9534*R712-0.7929</f>
        <v>7.0651645460932606</v>
      </c>
      <c r="T712">
        <v>8.1918308349612126</v>
      </c>
      <c r="U712" s="11">
        <f>0.9534*T712-0.7929</f>
        <v>7.0171915180520195</v>
      </c>
    </row>
    <row r="713" spans="14:21">
      <c r="N713">
        <v>2065</v>
      </c>
      <c r="O713">
        <v>4</v>
      </c>
      <c r="P713" s="14">
        <v>23.580149277343754</v>
      </c>
      <c r="Q713" s="11">
        <f>0.9534*P713-0.7929</f>
        <v>21.688414321019536</v>
      </c>
      <c r="R713">
        <v>18.575089384765622</v>
      </c>
      <c r="S713" s="11">
        <f>0.9534*R713-0.7929</f>
        <v>16.916590219435545</v>
      </c>
      <c r="T713">
        <v>18.388406762695091</v>
      </c>
      <c r="U713" s="11">
        <f>0.9534*T713-0.7929</f>
        <v>16.738607007553501</v>
      </c>
    </row>
    <row r="714" spans="14:21">
      <c r="N714">
        <v>2065</v>
      </c>
      <c r="O714">
        <v>5</v>
      </c>
      <c r="P714" s="14">
        <v>31.086155795898442</v>
      </c>
      <c r="Q714" s="11">
        <f>0.9534*P714-0.7929</f>
        <v>28.844640935809576</v>
      </c>
      <c r="R714">
        <v>33.802915104980471</v>
      </c>
      <c r="S714" s="11">
        <f>0.9534*R714-0.7929</f>
        <v>31.434799261088383</v>
      </c>
      <c r="T714">
        <v>34.191222985839438</v>
      </c>
      <c r="U714" s="11">
        <f>0.9534*T714-0.7929</f>
        <v>31.805011994699324</v>
      </c>
    </row>
    <row r="715" spans="14:21">
      <c r="N715">
        <v>2065</v>
      </c>
      <c r="O715">
        <v>6</v>
      </c>
      <c r="P715" s="14">
        <v>40.729592661132813</v>
      </c>
      <c r="Q715" s="11">
        <f>0.814*P715+4.4613</f>
        <v>37.615188426162106</v>
      </c>
      <c r="R715">
        <v>38.380526738281247</v>
      </c>
      <c r="S715" s="11">
        <f>0.814*R715+4.4613</f>
        <v>35.703048764960933</v>
      </c>
      <c r="T715">
        <v>38.767116540526935</v>
      </c>
      <c r="U715" s="11">
        <f>0.814*T715+4.4613</f>
        <v>36.017732863988925</v>
      </c>
    </row>
    <row r="716" spans="14:21">
      <c r="N716">
        <v>2065</v>
      </c>
      <c r="O716">
        <v>7</v>
      </c>
      <c r="P716" s="14">
        <v>37.906877353515625</v>
      </c>
      <c r="Q716" s="11">
        <f>0.814*P716+4.4613</f>
        <v>35.31749816576172</v>
      </c>
      <c r="R716">
        <v>40.715585661621091</v>
      </c>
      <c r="S716" s="11">
        <f>0.814*R716+4.4613</f>
        <v>37.603786728559569</v>
      </c>
      <c r="T716">
        <v>40.658358544922464</v>
      </c>
      <c r="U716" s="11">
        <f>0.814*T716+4.4613</f>
        <v>37.557203855566883</v>
      </c>
    </row>
    <row r="717" spans="14:21">
      <c r="N717">
        <v>2065</v>
      </c>
      <c r="O717">
        <v>8</v>
      </c>
      <c r="P717" s="14">
        <v>37.724236826171875</v>
      </c>
      <c r="Q717" s="11">
        <f>0.814*P717+4.4613</f>
        <v>35.168828776503901</v>
      </c>
      <c r="R717">
        <v>34.614297307128908</v>
      </c>
      <c r="S717" s="11">
        <f>0.814*R717+4.4613</f>
        <v>32.637338008002928</v>
      </c>
      <c r="T717">
        <v>34.884375695800685</v>
      </c>
      <c r="U717" s="11">
        <f>0.814*T717+4.4613</f>
        <v>32.857181816381754</v>
      </c>
    </row>
    <row r="718" spans="14:21">
      <c r="N718">
        <v>2065</v>
      </c>
      <c r="O718">
        <v>9</v>
      </c>
      <c r="P718" s="14">
        <v>26.609207529296878</v>
      </c>
      <c r="Q718" s="11">
        <f>0.9014*P718+2.3973</f>
        <v>26.382839666908207</v>
      </c>
      <c r="R718">
        <v>28.143017338867185</v>
      </c>
      <c r="S718" s="11">
        <f>0.9014*R718+2.3973</f>
        <v>27.765415829254881</v>
      </c>
      <c r="T718">
        <v>28.334240075683184</v>
      </c>
      <c r="U718" s="11">
        <f>0.9014*T718+2.3973</f>
        <v>27.937784004220823</v>
      </c>
    </row>
    <row r="719" spans="14:21">
      <c r="N719">
        <v>2065</v>
      </c>
      <c r="O719">
        <v>10</v>
      </c>
      <c r="P719" s="14">
        <v>17.405435605468753</v>
      </c>
      <c r="Q719" s="11">
        <f>0.9014*P719+2.3973</f>
        <v>18.086559654769534</v>
      </c>
      <c r="R719">
        <v>14.352511479492186</v>
      </c>
      <c r="S719" s="11">
        <f>0.9014*R719+2.3973</f>
        <v>15.334653847614256</v>
      </c>
      <c r="T719">
        <v>14.352633508300682</v>
      </c>
      <c r="U719" s="11">
        <f>0.9014*T719+2.3973</f>
        <v>15.334763844382234</v>
      </c>
    </row>
    <row r="720" spans="14:21">
      <c r="N720">
        <v>2065</v>
      </c>
      <c r="O720">
        <v>11</v>
      </c>
      <c r="P720" s="14">
        <v>3.1031759130859369</v>
      </c>
      <c r="Q720" s="11">
        <f>0.9014*P720+2.3973</f>
        <v>5.1945027680556635</v>
      </c>
      <c r="R720">
        <v>4.3068618945312505</v>
      </c>
      <c r="S720" s="11">
        <f>0.9014*R720+2.3973</f>
        <v>6.2795053117304693</v>
      </c>
      <c r="T720">
        <v>4.5449884277349621</v>
      </c>
      <c r="U720" s="11">
        <f>0.9014*T720+2.3973</f>
        <v>6.4941525687602955</v>
      </c>
    </row>
    <row r="721" spans="14:21">
      <c r="N721">
        <v>2065</v>
      </c>
      <c r="O721">
        <v>12</v>
      </c>
      <c r="P721" s="14">
        <v>0.4554414648437497</v>
      </c>
      <c r="Q721" s="11">
        <f>0.7817*P721+0.2163</f>
        <v>0.57231859306835908</v>
      </c>
      <c r="R721">
        <v>-2.2631733593750005</v>
      </c>
      <c r="S721" s="11">
        <f>0.7817*R721+0.2163</f>
        <v>-1.5528226150234379</v>
      </c>
      <c r="T721">
        <v>-2.7280217651368193</v>
      </c>
      <c r="U721" s="11">
        <f>0.7817*T721+0.2163</f>
        <v>-1.9161946138074515</v>
      </c>
    </row>
    <row r="722" spans="14:21">
      <c r="N722">
        <v>2066</v>
      </c>
      <c r="O722">
        <v>1</v>
      </c>
      <c r="P722" s="14">
        <v>-4.4314692529296877</v>
      </c>
      <c r="Q722" s="11">
        <f>0.7817*P722+0.2163</f>
        <v>-3.2477795150151367</v>
      </c>
      <c r="R722">
        <v>-9.8639066601562497</v>
      </c>
      <c r="S722" s="11">
        <f>0.7817*R722+0.2163</f>
        <v>-7.4943158362441391</v>
      </c>
      <c r="T722">
        <v>-10.379039099120634</v>
      </c>
      <c r="U722" s="11">
        <f>0.7817*T722+0.2163</f>
        <v>-7.8969948637825986</v>
      </c>
    </row>
    <row r="723" spans="14:21">
      <c r="N723">
        <v>2066</v>
      </c>
      <c r="O723">
        <v>2</v>
      </c>
      <c r="P723" s="14">
        <v>7.1033949560546867</v>
      </c>
      <c r="Q723" s="11">
        <f>0.7817*P723+0.2163</f>
        <v>5.769023837147949</v>
      </c>
      <c r="R723">
        <v>-1.2720306103515622</v>
      </c>
      <c r="S723" s="11">
        <f>0.7817*R723+0.2163</f>
        <v>-0.77804632811181618</v>
      </c>
      <c r="T723">
        <v>-1.4525953124999758</v>
      </c>
      <c r="U723" s="11">
        <f>0.7817*T723+0.2163</f>
        <v>-0.91919375578123108</v>
      </c>
    </row>
    <row r="724" spans="14:21">
      <c r="N724">
        <v>2066</v>
      </c>
      <c r="O724">
        <v>3</v>
      </c>
      <c r="P724" s="14">
        <v>13.587559213867188</v>
      </c>
      <c r="Q724" s="11">
        <f>0.9534*P724-0.7929</f>
        <v>12.161478954500977</v>
      </c>
      <c r="R724">
        <v>5.8389815112304682</v>
      </c>
      <c r="S724" s="11">
        <f>0.9534*R724-0.7929</f>
        <v>4.7739849728071277</v>
      </c>
      <c r="T724">
        <v>5.7761504150388383</v>
      </c>
      <c r="U724" s="11">
        <f>0.9534*T724-0.7929</f>
        <v>4.7140818056980285</v>
      </c>
    </row>
    <row r="725" spans="14:21">
      <c r="N725">
        <v>2066</v>
      </c>
      <c r="O725">
        <v>4</v>
      </c>
      <c r="P725" s="14">
        <v>24.888888657226566</v>
      </c>
      <c r="Q725" s="11">
        <f>0.9534*P725-0.7929</f>
        <v>22.93616644579981</v>
      </c>
      <c r="R725">
        <v>17.756361198730467</v>
      </c>
      <c r="S725" s="11">
        <f>0.9534*R725-0.7929</f>
        <v>16.136014766869629</v>
      </c>
      <c r="T725">
        <v>17.862695031738184</v>
      </c>
      <c r="U725" s="11">
        <f>0.9534*T725-0.7929</f>
        <v>16.237393443259187</v>
      </c>
    </row>
    <row r="726" spans="14:21">
      <c r="N726">
        <v>2066</v>
      </c>
      <c r="O726">
        <v>5</v>
      </c>
      <c r="P726" s="14">
        <v>32.842177231445312</v>
      </c>
      <c r="Q726" s="11">
        <f>0.9534*P726-0.7929</f>
        <v>30.518831772459961</v>
      </c>
      <c r="R726">
        <v>30.943100310058593</v>
      </c>
      <c r="S726" s="11">
        <f>0.9534*R726-0.7929</f>
        <v>28.708251835609865</v>
      </c>
      <c r="T726">
        <v>31.099613122558182</v>
      </c>
      <c r="U726" s="11">
        <f>0.9534*T726-0.7929</f>
        <v>28.857471151046973</v>
      </c>
    </row>
    <row r="727" spans="14:21">
      <c r="N727">
        <v>2066</v>
      </c>
      <c r="O727">
        <v>6</v>
      </c>
      <c r="P727" s="14">
        <v>38.347052939453128</v>
      </c>
      <c r="Q727" s="11">
        <f>0.814*P727+4.4613</f>
        <v>35.675801092714842</v>
      </c>
      <c r="R727">
        <v>38.244210539550778</v>
      </c>
      <c r="S727" s="11">
        <f>0.814*R727+4.4613</f>
        <v>35.592087379194332</v>
      </c>
      <c r="T727">
        <v>38.874946252441873</v>
      </c>
      <c r="U727" s="11">
        <f>0.814*T727+4.4613</f>
        <v>36.105506249487682</v>
      </c>
    </row>
    <row r="728" spans="14:21">
      <c r="N728">
        <v>2066</v>
      </c>
      <c r="O728">
        <v>7</v>
      </c>
      <c r="P728" s="14">
        <v>39.797453623046877</v>
      </c>
      <c r="Q728" s="11">
        <f>0.814*P728+4.4613</f>
        <v>36.856427249160156</v>
      </c>
      <c r="R728">
        <v>40.671443278808589</v>
      </c>
      <c r="S728" s="11">
        <f>0.814*R728+4.4613</f>
        <v>37.567854828950189</v>
      </c>
      <c r="T728">
        <v>40.756537866211218</v>
      </c>
      <c r="U728" s="11">
        <f>0.814*T728+4.4613</f>
        <v>37.637121823095931</v>
      </c>
    </row>
    <row r="729" spans="14:21">
      <c r="N729">
        <v>2066</v>
      </c>
      <c r="O729">
        <v>8</v>
      </c>
      <c r="P729" s="14">
        <v>39.089657749023438</v>
      </c>
      <c r="Q729" s="11">
        <f>0.814*P729+4.4613</f>
        <v>36.280281407705075</v>
      </c>
      <c r="R729">
        <v>37.004368010253906</v>
      </c>
      <c r="S729" s="11">
        <f>0.814*R729+4.4613</f>
        <v>34.58285556034668</v>
      </c>
      <c r="T729">
        <v>36.87292580566384</v>
      </c>
      <c r="U729" s="11">
        <f>0.814*T729+4.4613</f>
        <v>34.475861605810366</v>
      </c>
    </row>
    <row r="730" spans="14:21">
      <c r="N730">
        <v>2066</v>
      </c>
      <c r="O730">
        <v>9</v>
      </c>
      <c r="P730" s="14">
        <v>26.638910019531252</v>
      </c>
      <c r="Q730" s="11">
        <f>0.9014*P730+2.3973</f>
        <v>26.409613491605473</v>
      </c>
      <c r="R730">
        <v>27.557499211425782</v>
      </c>
      <c r="S730" s="11">
        <f>0.9014*R730+2.3973</f>
        <v>27.237629789179202</v>
      </c>
      <c r="T730">
        <v>27.506551538086214</v>
      </c>
      <c r="U730" s="11">
        <f>0.9014*T730+2.3973</f>
        <v>27.191705556430914</v>
      </c>
    </row>
    <row r="731" spans="14:21">
      <c r="N731">
        <v>2066</v>
      </c>
      <c r="O731">
        <v>10</v>
      </c>
      <c r="P731" s="14">
        <v>16.812066660156251</v>
      </c>
      <c r="Q731" s="11">
        <f>0.9014*P731+2.3973</f>
        <v>17.551696887464846</v>
      </c>
      <c r="R731">
        <v>15.091032158203124</v>
      </c>
      <c r="S731" s="11">
        <f>0.9014*R731+2.3973</f>
        <v>16.000356387404295</v>
      </c>
      <c r="T731">
        <v>15.035666711425682</v>
      </c>
      <c r="U731" s="11">
        <f>0.9014*T731+2.3973</f>
        <v>15.95044997367911</v>
      </c>
    </row>
    <row r="732" spans="14:21">
      <c r="N732">
        <v>2066</v>
      </c>
      <c r="O732">
        <v>11</v>
      </c>
      <c r="P732" s="14">
        <v>4.6823866796874993</v>
      </c>
      <c r="Q732" s="11">
        <f>0.9014*P732+2.3973</f>
        <v>6.6180033530703124</v>
      </c>
      <c r="R732">
        <v>7.2989043994140612</v>
      </c>
      <c r="S732" s="11">
        <f>0.9014*R732+2.3973</f>
        <v>8.9765324256318344</v>
      </c>
      <c r="T732">
        <v>7.1425854125981179</v>
      </c>
      <c r="U732" s="11">
        <f>0.9014*T732+2.3973</f>
        <v>8.8356264909159439</v>
      </c>
    </row>
    <row r="733" spans="14:21">
      <c r="N733">
        <v>2066</v>
      </c>
      <c r="O733">
        <v>12</v>
      </c>
      <c r="P733" s="14">
        <v>-1.2348344873046875</v>
      </c>
      <c r="Q733" s="11">
        <f>0.7817*P733+0.2163</f>
        <v>-0.74897011872607422</v>
      </c>
      <c r="R733">
        <v>-0.85689942138671826</v>
      </c>
      <c r="S733" s="11">
        <f>0.7817*R733+0.2163</f>
        <v>-0.45353827769799765</v>
      </c>
      <c r="T733">
        <v>-0.70985031738253834</v>
      </c>
      <c r="U733" s="11">
        <f>0.7817*T733+0.2163</f>
        <v>-0.3385899930979302</v>
      </c>
    </row>
    <row r="734" spans="14:21">
      <c r="N734">
        <v>2067</v>
      </c>
      <c r="O734">
        <v>1</v>
      </c>
      <c r="P734" s="14">
        <v>-1.250707021484375</v>
      </c>
      <c r="Q734" s="11">
        <f>0.7817*P734+0.2163</f>
        <v>-0.76137767869433581</v>
      </c>
      <c r="R734">
        <v>-3.8114474926757809</v>
      </c>
      <c r="S734" s="11">
        <f>0.7817*R734+0.2163</f>
        <v>-2.763108505024658</v>
      </c>
      <c r="T734">
        <v>-3.4485507568361631</v>
      </c>
      <c r="U734" s="11">
        <f>0.7817*T734+0.2163</f>
        <v>-2.4794321266188284</v>
      </c>
    </row>
    <row r="735" spans="14:21">
      <c r="N735">
        <v>2067</v>
      </c>
      <c r="O735">
        <v>2</v>
      </c>
      <c r="P735" s="14">
        <v>2.5484031835937495</v>
      </c>
      <c r="Q735" s="11">
        <f>0.7817*P735+0.2163</f>
        <v>2.2083867686152341</v>
      </c>
      <c r="R735">
        <v>4.3720117968750003</v>
      </c>
      <c r="S735" s="11">
        <f>0.7817*R735+0.2163</f>
        <v>3.6339016216171873</v>
      </c>
      <c r="T735">
        <v>4.2682098632812746</v>
      </c>
      <c r="U735" s="11">
        <f>0.7817*T735+0.2163</f>
        <v>3.5527596501269723</v>
      </c>
    </row>
    <row r="736" spans="14:21">
      <c r="N736">
        <v>2067</v>
      </c>
      <c r="O736">
        <v>3</v>
      </c>
      <c r="P736" s="14">
        <v>11.877666000976561</v>
      </c>
      <c r="Q736" s="11">
        <f>0.9534*P736-0.7929</f>
        <v>10.531266765331054</v>
      </c>
      <c r="R736">
        <v>12.886871354980467</v>
      </c>
      <c r="S736" s="11">
        <f>0.9534*R736-0.7929</f>
        <v>11.493443149838379</v>
      </c>
      <c r="T736">
        <v>12.890833886718776</v>
      </c>
      <c r="U736" s="11">
        <f>0.9534*T736-0.7929</f>
        <v>11.497221027597682</v>
      </c>
    </row>
    <row r="737" spans="14:21">
      <c r="N737">
        <v>2067</v>
      </c>
      <c r="O737">
        <v>4</v>
      </c>
      <c r="P737" s="14">
        <v>25.269701816406254</v>
      </c>
      <c r="Q737" s="11">
        <f>0.9534*P737-0.7929</f>
        <v>23.299233711761723</v>
      </c>
      <c r="R737">
        <v>26.219366752929687</v>
      </c>
      <c r="S737" s="11">
        <f>0.9534*R737-0.7929</f>
        <v>24.204644262243164</v>
      </c>
      <c r="T737">
        <v>26.266844934081934</v>
      </c>
      <c r="U737" s="11">
        <f>0.9534*T737-0.7929</f>
        <v>24.249909960153719</v>
      </c>
    </row>
    <row r="738" spans="14:21">
      <c r="N738">
        <v>2067</v>
      </c>
      <c r="O738">
        <v>5</v>
      </c>
      <c r="P738" s="14">
        <v>30.112569443359376</v>
      </c>
      <c r="Q738" s="11">
        <f>0.9534*P738-0.7929</f>
        <v>27.916423707298829</v>
      </c>
      <c r="R738">
        <v>27.606195439453124</v>
      </c>
      <c r="S738" s="11">
        <f>0.9534*R738-0.7929</f>
        <v>25.526846731974612</v>
      </c>
      <c r="T738">
        <v>28.017553125000028</v>
      </c>
      <c r="U738" s="11">
        <f>0.9534*T738-0.7929</f>
        <v>25.919035149375027</v>
      </c>
    </row>
    <row r="739" spans="14:21">
      <c r="N739">
        <v>2067</v>
      </c>
      <c r="O739">
        <v>6</v>
      </c>
      <c r="P739" s="14">
        <v>36.593457065429689</v>
      </c>
      <c r="Q739" s="11">
        <f>0.814*P739+4.4613</f>
        <v>34.248374051259766</v>
      </c>
      <c r="R739">
        <v>34.903649296874995</v>
      </c>
      <c r="S739" s="11">
        <f>0.814*R739+4.4613</f>
        <v>32.872870527656247</v>
      </c>
      <c r="T739">
        <v>35.239061059570091</v>
      </c>
      <c r="U739" s="11">
        <f>0.814*T739+4.4613</f>
        <v>33.145895702490051</v>
      </c>
    </row>
    <row r="740" spans="14:21">
      <c r="N740">
        <v>2067</v>
      </c>
      <c r="O740">
        <v>7</v>
      </c>
      <c r="P740" s="14">
        <v>40.487802475585944</v>
      </c>
      <c r="Q740" s="11">
        <f>0.814*P740+4.4613</f>
        <v>37.41837121512696</v>
      </c>
      <c r="R740">
        <v>40.203028776855469</v>
      </c>
      <c r="S740" s="11">
        <f>0.814*R740+4.4613</f>
        <v>37.186565424360353</v>
      </c>
      <c r="T740">
        <v>40.378028100586221</v>
      </c>
      <c r="U740" s="11">
        <f>0.814*T740+4.4613</f>
        <v>37.329014873877185</v>
      </c>
    </row>
    <row r="741" spans="14:21">
      <c r="N741">
        <v>2067</v>
      </c>
      <c r="O741">
        <v>8</v>
      </c>
      <c r="P741" s="14">
        <v>37.635384677734379</v>
      </c>
      <c r="Q741" s="11">
        <f>0.814*P741+4.4613</f>
        <v>35.096503127675781</v>
      </c>
      <c r="R741">
        <v>36.612737321777345</v>
      </c>
      <c r="S741" s="11">
        <f>0.814*R741+4.4613</f>
        <v>34.26406817992676</v>
      </c>
      <c r="T741">
        <v>36.531275170898716</v>
      </c>
      <c r="U741" s="11">
        <f>0.814*T741+4.4613</f>
        <v>34.197757989111551</v>
      </c>
    </row>
    <row r="742" spans="14:21">
      <c r="N742">
        <v>2067</v>
      </c>
      <c r="O742">
        <v>9</v>
      </c>
      <c r="P742" s="14">
        <v>29.592137558593755</v>
      </c>
      <c r="Q742" s="11">
        <f>0.9014*P742+2.3973</f>
        <v>29.07165279531641</v>
      </c>
      <c r="R742">
        <v>27.273930937499998</v>
      </c>
      <c r="S742" s="11">
        <f>0.9014*R742+2.3973</f>
        <v>26.982021347062499</v>
      </c>
      <c r="T742">
        <v>27.284357995605621</v>
      </c>
      <c r="U742" s="11">
        <f>0.9014*T742+2.3973</f>
        <v>26.991420297238907</v>
      </c>
    </row>
    <row r="743" spans="14:21">
      <c r="N743">
        <v>2067</v>
      </c>
      <c r="O743">
        <v>10</v>
      </c>
      <c r="P743" s="14">
        <v>17.090538144531248</v>
      </c>
      <c r="Q743" s="11">
        <f>0.9014*P743+2.3973</f>
        <v>17.802711083480467</v>
      </c>
      <c r="R743">
        <v>14.602540849609374</v>
      </c>
      <c r="S743" s="11">
        <f>0.9014*R743+2.3973</f>
        <v>15.560030321837889</v>
      </c>
      <c r="T743">
        <v>14.635611108398713</v>
      </c>
      <c r="U743" s="11">
        <f>0.9014*T743+2.3973</f>
        <v>15.589839853110599</v>
      </c>
    </row>
    <row r="744" spans="14:21">
      <c r="N744">
        <v>2067</v>
      </c>
      <c r="O744">
        <v>11</v>
      </c>
      <c r="P744" s="14">
        <v>3.6521613378906244</v>
      </c>
      <c r="Q744" s="11">
        <f>0.9014*P744+2.3973</f>
        <v>5.6893582299746086</v>
      </c>
      <c r="R744">
        <v>-0.51961571777343707</v>
      </c>
      <c r="S744" s="11">
        <f>0.9014*R744+2.3973</f>
        <v>1.9289183919990238</v>
      </c>
      <c r="T744">
        <v>1.6978234863180841E-2</v>
      </c>
      <c r="U744" s="11">
        <f>0.9014*T744+2.3973</f>
        <v>2.4126041809056713</v>
      </c>
    </row>
    <row r="745" spans="14:21">
      <c r="N745">
        <v>2067</v>
      </c>
      <c r="O745">
        <v>12</v>
      </c>
      <c r="P745" s="14">
        <v>-6.0505528466796878</v>
      </c>
      <c r="Q745" s="11">
        <f>0.7817*P745+0.2163</f>
        <v>-4.513417160249511</v>
      </c>
      <c r="R745">
        <v>-0.11611843994140614</v>
      </c>
      <c r="S745" s="11">
        <f>0.7817*R745+0.2163</f>
        <v>0.12553021549780283</v>
      </c>
      <c r="T745">
        <v>-0.14972556152366279</v>
      </c>
      <c r="U745" s="11">
        <f>0.7817*T745+0.2163</f>
        <v>9.9259528556952803E-2</v>
      </c>
    </row>
    <row r="746" spans="14:21">
      <c r="N746">
        <v>2068</v>
      </c>
      <c r="O746">
        <v>1</v>
      </c>
      <c r="P746" s="14">
        <v>-5.702846474609375</v>
      </c>
      <c r="Q746" s="11">
        <f>0.7817*P746+0.2163</f>
        <v>-4.2416150892021474</v>
      </c>
      <c r="R746">
        <v>-7.2227096752929683</v>
      </c>
      <c r="S746" s="11">
        <f>0.7817*R746+0.2163</f>
        <v>-5.4296921531765125</v>
      </c>
      <c r="T746">
        <v>-7.1562777465818836</v>
      </c>
      <c r="U746" s="11">
        <f>0.7817*T746+0.2163</f>
        <v>-5.377762314503058</v>
      </c>
    </row>
    <row r="747" spans="14:21">
      <c r="N747">
        <v>2068</v>
      </c>
      <c r="O747">
        <v>2</v>
      </c>
      <c r="P747" s="14">
        <v>8.5564609374999989E-2</v>
      </c>
      <c r="Q747" s="11">
        <f>0.7817*P747+0.2163</f>
        <v>0.28318585514843747</v>
      </c>
      <c r="R747">
        <v>1.4837105395507815</v>
      </c>
      <c r="S747" s="11">
        <f>0.7817*R747+0.2163</f>
        <v>1.3761165287668458</v>
      </c>
      <c r="T747">
        <v>1.5526301513674619</v>
      </c>
      <c r="U747" s="11">
        <f>0.7817*T747+0.2163</f>
        <v>1.4299909893239449</v>
      </c>
    </row>
    <row r="748" spans="14:21">
      <c r="N748">
        <v>2068</v>
      </c>
      <c r="O748">
        <v>3</v>
      </c>
      <c r="P748" s="14">
        <v>14.1265870703125</v>
      </c>
      <c r="Q748" s="11">
        <f>0.9534*P748-0.7929</f>
        <v>12.675388112835938</v>
      </c>
      <c r="R748">
        <v>14.400808830566406</v>
      </c>
      <c r="S748" s="11">
        <f>0.9534*R748-0.7929</f>
        <v>12.936831139062013</v>
      </c>
      <c r="T748">
        <v>14.218935388183182</v>
      </c>
      <c r="U748" s="11">
        <f>0.9534*T748-0.7929</f>
        <v>12.763432999093846</v>
      </c>
    </row>
    <row r="749" spans="14:21">
      <c r="N749">
        <v>2068</v>
      </c>
      <c r="O749">
        <v>4</v>
      </c>
      <c r="P749" s="14">
        <v>21.188758383789065</v>
      </c>
      <c r="Q749" s="11">
        <f>0.9534*P749-0.7929</f>
        <v>19.408462243104495</v>
      </c>
      <c r="R749">
        <v>22.045684514160154</v>
      </c>
      <c r="S749" s="11">
        <f>0.9534*R749-0.7929</f>
        <v>20.225455615800293</v>
      </c>
      <c r="T749">
        <v>22.063228601074371</v>
      </c>
      <c r="U749" s="11">
        <f>0.9534*T749-0.7929</f>
        <v>20.242182148264305</v>
      </c>
    </row>
    <row r="750" spans="14:21">
      <c r="N750">
        <v>2068</v>
      </c>
      <c r="O750">
        <v>5</v>
      </c>
      <c r="P750" s="14">
        <v>28.297823886718753</v>
      </c>
      <c r="Q750" s="11">
        <f>0.9534*P750-0.7929</f>
        <v>26.186245293597661</v>
      </c>
      <c r="R750">
        <v>30.288177592773437</v>
      </c>
      <c r="S750" s="11">
        <f>0.9534*R750-0.7929</f>
        <v>28.083848516950194</v>
      </c>
      <c r="T750">
        <v>30.688499780273713</v>
      </c>
      <c r="U750" s="11">
        <f>0.9534*T750-0.7929</f>
        <v>28.465515690512959</v>
      </c>
    </row>
    <row r="751" spans="14:21">
      <c r="N751">
        <v>2068</v>
      </c>
      <c r="O751">
        <v>6</v>
      </c>
      <c r="P751" s="14">
        <v>37.321934042968756</v>
      </c>
      <c r="Q751" s="11">
        <f>0.814*P751+4.4613</f>
        <v>34.841354310976563</v>
      </c>
      <c r="R751">
        <v>35.978655925292969</v>
      </c>
      <c r="S751" s="11">
        <f>0.814*R751+4.4613</f>
        <v>33.747925923188475</v>
      </c>
      <c r="T751">
        <v>35.901888757324372</v>
      </c>
      <c r="U751" s="11">
        <f>0.814*T751+4.4613</f>
        <v>33.685437448462039</v>
      </c>
    </row>
    <row r="752" spans="14:21">
      <c r="N752">
        <v>2068</v>
      </c>
      <c r="O752">
        <v>7</v>
      </c>
      <c r="P752" s="14">
        <v>42.515316586914068</v>
      </c>
      <c r="Q752" s="11">
        <f>0.814*P752+4.4613</f>
        <v>39.068767701748051</v>
      </c>
      <c r="R752">
        <v>39.553490898437495</v>
      </c>
      <c r="S752" s="11">
        <f>0.814*R752+4.4613</f>
        <v>36.657841591328122</v>
      </c>
      <c r="T752">
        <v>39.934009606933188</v>
      </c>
      <c r="U752" s="11">
        <f>0.814*T752+4.4613</f>
        <v>36.967583820043615</v>
      </c>
    </row>
    <row r="753" spans="14:21">
      <c r="N753">
        <v>2068</v>
      </c>
      <c r="O753">
        <v>8</v>
      </c>
      <c r="P753" s="14">
        <v>38.434160385742189</v>
      </c>
      <c r="Q753" s="11">
        <f>0.814*P753+4.4613</f>
        <v>35.746706553994137</v>
      </c>
      <c r="R753">
        <v>35.263203630371095</v>
      </c>
      <c r="S753" s="11">
        <f>0.814*R753+4.4613</f>
        <v>33.16554775512207</v>
      </c>
      <c r="T753">
        <v>35.524920373535622</v>
      </c>
      <c r="U753" s="11">
        <f>0.814*T753+4.4613</f>
        <v>33.378585184057997</v>
      </c>
    </row>
    <row r="754" spans="14:21">
      <c r="N754">
        <v>2068</v>
      </c>
      <c r="O754">
        <v>9</v>
      </c>
      <c r="P754" s="14">
        <v>30.009717124023439</v>
      </c>
      <c r="Q754" s="11">
        <f>0.9014*P754+2.3973</f>
        <v>29.44805901559473</v>
      </c>
      <c r="R754">
        <v>25.110920939941405</v>
      </c>
      <c r="S754" s="11">
        <f>0.9014*R754+2.3973</f>
        <v>25.032284135263183</v>
      </c>
      <c r="T754">
        <v>25.073781884766213</v>
      </c>
      <c r="U754" s="11">
        <f>0.9014*T754+2.3973</f>
        <v>24.998806990928266</v>
      </c>
    </row>
    <row r="755" spans="14:21">
      <c r="N755">
        <v>2068</v>
      </c>
      <c r="O755">
        <v>10</v>
      </c>
      <c r="P755" s="14">
        <v>15.02583208984375</v>
      </c>
      <c r="Q755" s="11">
        <f>0.9014*P755+2.3973</f>
        <v>15.941585045785155</v>
      </c>
      <c r="R755">
        <v>16.040259587402343</v>
      </c>
      <c r="S755" s="11">
        <f>0.9014*R755+2.3973</f>
        <v>16.855989992084471</v>
      </c>
      <c r="T755">
        <v>16.156619897461212</v>
      </c>
      <c r="U755" s="11">
        <f>0.9014*T755+2.3973</f>
        <v>16.960877175571536</v>
      </c>
    </row>
    <row r="756" spans="14:21">
      <c r="N756">
        <v>2068</v>
      </c>
      <c r="O756">
        <v>11</v>
      </c>
      <c r="P756" s="14">
        <v>6.545345590820312</v>
      </c>
      <c r="Q756" s="11">
        <f>0.9014*P756+2.3973</f>
        <v>8.2972745155654284</v>
      </c>
      <c r="R756">
        <v>2.8501300219726562</v>
      </c>
      <c r="S756" s="11">
        <f>0.9014*R756+2.3973</f>
        <v>4.9664072018061525</v>
      </c>
      <c r="T756">
        <v>3.095050744629368</v>
      </c>
      <c r="U756" s="11">
        <f>0.9014*T756+2.3973</f>
        <v>5.1871787412089123</v>
      </c>
    </row>
    <row r="757" spans="14:21">
      <c r="N757">
        <v>2068</v>
      </c>
      <c r="O757">
        <v>12</v>
      </c>
      <c r="P757" s="14">
        <v>1.2231542968752507E-3</v>
      </c>
      <c r="Q757" s="11">
        <f>0.7817*P757+0.2163</f>
        <v>0.21725613971386737</v>
      </c>
      <c r="R757">
        <v>-2.769913288574219</v>
      </c>
      <c r="S757" s="11">
        <f>0.7817*R757+0.2163</f>
        <v>-1.9489412176784668</v>
      </c>
      <c r="T757">
        <v>-2.7005784667962893</v>
      </c>
      <c r="U757" s="11">
        <f>0.7817*T757+0.2163</f>
        <v>-1.8947421874946593</v>
      </c>
    </row>
    <row r="758" spans="14:21">
      <c r="N758">
        <v>2069</v>
      </c>
      <c r="O758">
        <v>1</v>
      </c>
      <c r="P758" s="14">
        <v>-1.6167540429687501</v>
      </c>
      <c r="Q758" s="11">
        <f>0.7817*P758+0.2163</f>
        <v>-1.047516635388672</v>
      </c>
      <c r="R758">
        <v>-2.1955969555664061</v>
      </c>
      <c r="S758" s="11">
        <f>0.7817*R758+0.2163</f>
        <v>-1.4999981401662597</v>
      </c>
      <c r="T758">
        <v>-1.6970383666993194</v>
      </c>
      <c r="U758" s="11">
        <f>0.7817*T758+0.2163</f>
        <v>-1.110274891248858</v>
      </c>
    </row>
    <row r="759" spans="14:21">
      <c r="N759">
        <v>2069</v>
      </c>
      <c r="O759">
        <v>2</v>
      </c>
      <c r="P759" s="14">
        <v>2.5595097021484374</v>
      </c>
      <c r="Q759" s="11">
        <f>0.7817*P759+0.2163</f>
        <v>2.2170687341694335</v>
      </c>
      <c r="R759">
        <v>-1.9361939770507814</v>
      </c>
      <c r="S759" s="11">
        <f>0.7817*R759+0.2163</f>
        <v>-1.2972228318605958</v>
      </c>
      <c r="T759">
        <v>-2.6539684204105689</v>
      </c>
      <c r="U759" s="11">
        <f>0.7817*T759+0.2163</f>
        <v>-1.8583071142349414</v>
      </c>
    </row>
    <row r="760" spans="14:21">
      <c r="N760">
        <v>2069</v>
      </c>
      <c r="O760">
        <v>3</v>
      </c>
      <c r="P760" s="14">
        <v>9.6804902441406249</v>
      </c>
      <c r="Q760" s="11">
        <f>0.9534*P760-0.7929</f>
        <v>8.436479398763673</v>
      </c>
      <c r="R760">
        <v>7.4246503588867174</v>
      </c>
      <c r="S760" s="11">
        <f>0.9534*R760-0.7929</f>
        <v>6.2857616521625959</v>
      </c>
      <c r="T760">
        <v>7.4830632568362123</v>
      </c>
      <c r="U760" s="11">
        <f>0.9534*T760-0.7929</f>
        <v>6.3414525090676443</v>
      </c>
    </row>
    <row r="761" spans="14:21">
      <c r="N761">
        <v>2069</v>
      </c>
      <c r="O761">
        <v>4</v>
      </c>
      <c r="P761" s="14">
        <v>19.452949960937502</v>
      </c>
      <c r="Q761" s="11">
        <f>0.9534*P761-0.7929</f>
        <v>17.753542492757816</v>
      </c>
      <c r="R761">
        <v>18.645890043945311</v>
      </c>
      <c r="S761" s="11">
        <f>0.9534*R761-0.7929</f>
        <v>16.984091567897462</v>
      </c>
      <c r="T761">
        <v>18.573138024901933</v>
      </c>
      <c r="U761" s="11">
        <f>0.9534*T761-0.7929</f>
        <v>16.914729792941504</v>
      </c>
    </row>
    <row r="762" spans="14:21">
      <c r="N762">
        <v>2069</v>
      </c>
      <c r="O762">
        <v>5</v>
      </c>
      <c r="P762" s="14">
        <v>29.931716171875003</v>
      </c>
      <c r="Q762" s="11">
        <f>0.9534*P762-0.7929</f>
        <v>27.743998198265629</v>
      </c>
      <c r="R762">
        <v>31.622686918945313</v>
      </c>
      <c r="S762" s="11">
        <f>0.9534*R762-0.7929</f>
        <v>29.356169708522462</v>
      </c>
      <c r="T762">
        <v>31.682691064453714</v>
      </c>
      <c r="U762" s="11">
        <f>0.9534*T762-0.7929</f>
        <v>29.413377660850173</v>
      </c>
    </row>
    <row r="763" spans="14:21">
      <c r="N763">
        <v>2069</v>
      </c>
      <c r="O763">
        <v>6</v>
      </c>
      <c r="P763" s="14">
        <v>35.603657749023441</v>
      </c>
      <c r="Q763" s="11">
        <f>0.814*P763+4.4613</f>
        <v>33.442677407705077</v>
      </c>
      <c r="R763">
        <v>38.098188334960938</v>
      </c>
      <c r="S763" s="11">
        <f>0.814*R763+4.4613</f>
        <v>35.4732253046582</v>
      </c>
      <c r="T763">
        <v>38.003261315918124</v>
      </c>
      <c r="U763" s="11">
        <f>0.814*T763+4.4613</f>
        <v>35.395954711157351</v>
      </c>
    </row>
    <row r="764" spans="14:21">
      <c r="N764">
        <v>2069</v>
      </c>
      <c r="O764">
        <v>7</v>
      </c>
      <c r="P764" s="14">
        <v>41.380749545898439</v>
      </c>
      <c r="Q764" s="11">
        <f>0.814*P764+4.4613</f>
        <v>38.145230130361327</v>
      </c>
      <c r="R764">
        <v>40.245675371093746</v>
      </c>
      <c r="S764" s="11">
        <f>0.814*R764+4.4613</f>
        <v>37.221279752070309</v>
      </c>
      <c r="T764">
        <v>40.352997399901938</v>
      </c>
      <c r="U764" s="11">
        <f>0.814*T764+4.4613</f>
        <v>37.308639883520179</v>
      </c>
    </row>
    <row r="765" spans="14:21">
      <c r="N765">
        <v>2069</v>
      </c>
      <c r="O765">
        <v>8</v>
      </c>
      <c r="P765" s="14">
        <v>37.474744418945313</v>
      </c>
      <c r="Q765" s="11">
        <f>0.814*P765+4.4613</f>
        <v>34.965741957021486</v>
      </c>
      <c r="R765">
        <v>35.554915642089846</v>
      </c>
      <c r="S765" s="11">
        <f>0.814*R765+4.4613</f>
        <v>33.403001332661134</v>
      </c>
      <c r="T765">
        <v>35.481426599120688</v>
      </c>
      <c r="U765" s="11">
        <f>0.814*T765+4.4613</f>
        <v>33.343181251684236</v>
      </c>
    </row>
    <row r="766" spans="14:21">
      <c r="N766">
        <v>2069</v>
      </c>
      <c r="O766">
        <v>9</v>
      </c>
      <c r="P766" s="14">
        <v>28.748510239257818</v>
      </c>
      <c r="Q766" s="11">
        <f>0.9014*P766+2.3973</f>
        <v>28.311207129666997</v>
      </c>
      <c r="R766">
        <v>27.016156706542969</v>
      </c>
      <c r="S766" s="11">
        <f>0.9014*R766+2.3973</f>
        <v>26.749663655277832</v>
      </c>
      <c r="T766">
        <v>27.153541589355619</v>
      </c>
      <c r="U766" s="11">
        <f>0.9014*T766+2.3973</f>
        <v>26.873502388645157</v>
      </c>
    </row>
    <row r="767" spans="14:21">
      <c r="N767">
        <v>2069</v>
      </c>
      <c r="O767">
        <v>10</v>
      </c>
      <c r="P767" s="14">
        <v>15.722989536132811</v>
      </c>
      <c r="Q767" s="11">
        <f>0.9014*P767+2.3973</f>
        <v>16.570002767870115</v>
      </c>
      <c r="R767">
        <v>16.139247551269531</v>
      </c>
      <c r="S767" s="11">
        <f>0.9014*R767+2.3973</f>
        <v>16.945217742714355</v>
      </c>
      <c r="T767">
        <v>16.238581201172462</v>
      </c>
      <c r="U767" s="11">
        <f>0.9014*T767+2.3973</f>
        <v>17.034757094736857</v>
      </c>
    </row>
    <row r="768" spans="14:21">
      <c r="N768">
        <v>2069</v>
      </c>
      <c r="O768">
        <v>11</v>
      </c>
      <c r="P768" s="14">
        <v>5.2469042089843745</v>
      </c>
      <c r="Q768" s="11">
        <f>0.9014*P768+2.3973</f>
        <v>7.1268594539785148</v>
      </c>
      <c r="R768">
        <v>6.9413776904296878</v>
      </c>
      <c r="S768" s="11">
        <f>0.9014*R768+2.3973</f>
        <v>8.6542578501533196</v>
      </c>
      <c r="T768">
        <v>7.0280540405269321</v>
      </c>
      <c r="U768" s="11">
        <f>0.9014*T768+2.3973</f>
        <v>8.7323879121309762</v>
      </c>
    </row>
    <row r="769" spans="14:21">
      <c r="N769">
        <v>2069</v>
      </c>
      <c r="O769">
        <v>12</v>
      </c>
      <c r="P769" s="14">
        <v>-1.5621576318359374</v>
      </c>
      <c r="Q769" s="11">
        <f>0.7817*P769+0.2163</f>
        <v>-1.0048386208061522</v>
      </c>
      <c r="R769">
        <v>-3.9348666699218753</v>
      </c>
      <c r="S769" s="11">
        <f>0.7817*R769+0.2163</f>
        <v>-2.8595852758779299</v>
      </c>
      <c r="T769">
        <v>-3.8880121215818826</v>
      </c>
      <c r="U769" s="11">
        <f>0.7817*T769+0.2163</f>
        <v>-2.8229590754405574</v>
      </c>
    </row>
    <row r="770" spans="14:21">
      <c r="N770">
        <v>2070</v>
      </c>
      <c r="O770">
        <v>1</v>
      </c>
      <c r="P770" s="14">
        <v>-2.5452334619140626</v>
      </c>
      <c r="Q770" s="11">
        <f>0.7817*P770+0.2163</f>
        <v>-1.7733089971782228</v>
      </c>
      <c r="R770">
        <v>-3.9865544750976567</v>
      </c>
      <c r="S770" s="11">
        <f>0.7817*R770+0.2163</f>
        <v>-2.899989633183838</v>
      </c>
      <c r="T770">
        <v>-3.9559669555668191</v>
      </c>
      <c r="U770" s="11">
        <f>0.7817*T770+0.2163</f>
        <v>-2.8760793691665825</v>
      </c>
    </row>
    <row r="771" spans="14:21">
      <c r="N771">
        <v>2070</v>
      </c>
      <c r="O771">
        <v>2</v>
      </c>
      <c r="P771" s="14">
        <v>1.7043077734374998</v>
      </c>
      <c r="Q771" s="11">
        <f>0.7817*P771+0.2163</f>
        <v>1.5485573864960935</v>
      </c>
      <c r="R771">
        <v>1.2694471362304689</v>
      </c>
      <c r="S771" s="11">
        <f>0.7817*R771+0.2163</f>
        <v>1.2086268263913575</v>
      </c>
      <c r="T771">
        <v>1.4524738403319311</v>
      </c>
      <c r="U771" s="11">
        <f>0.7817*T771+0.2163</f>
        <v>1.3516988009874704</v>
      </c>
    </row>
    <row r="772" spans="14:21">
      <c r="N772">
        <v>2070</v>
      </c>
      <c r="O772">
        <v>3</v>
      </c>
      <c r="P772" s="14">
        <v>13.076787021484375</v>
      </c>
      <c r="Q772" s="11">
        <f>0.9534*P772-0.7929</f>
        <v>11.674508746283204</v>
      </c>
      <c r="R772">
        <v>10.688394548339843</v>
      </c>
      <c r="S772" s="11">
        <f>0.9534*R772-0.7929</f>
        <v>9.397415362387207</v>
      </c>
      <c r="T772">
        <v>10.682368798828712</v>
      </c>
      <c r="U772" s="11">
        <f>0.9534*T772-0.7929</f>
        <v>9.3916704128032951</v>
      </c>
    </row>
    <row r="773" spans="14:21">
      <c r="N773">
        <v>2070</v>
      </c>
      <c r="O773">
        <v>4</v>
      </c>
      <c r="P773" s="14">
        <v>21.225397128906252</v>
      </c>
      <c r="Q773" s="11">
        <f>0.9534*P773-0.7929</f>
        <v>19.443393622699222</v>
      </c>
      <c r="R773">
        <v>19.74875157958984</v>
      </c>
      <c r="S773" s="11">
        <f>0.9534*R773-0.7929</f>
        <v>18.035559755980955</v>
      </c>
      <c r="T773">
        <v>19.883413110351338</v>
      </c>
      <c r="U773" s="11">
        <f>0.9534*T773-0.7929</f>
        <v>18.163946059408968</v>
      </c>
    </row>
    <row r="774" spans="14:21">
      <c r="N774">
        <v>2070</v>
      </c>
      <c r="O774">
        <v>5</v>
      </c>
      <c r="P774" s="14">
        <v>30.660491025390627</v>
      </c>
      <c r="Q774" s="11">
        <f>0.9534*P774-0.7929</f>
        <v>28.438812143607425</v>
      </c>
      <c r="R774">
        <v>31.716589201660156</v>
      </c>
      <c r="S774" s="11">
        <f>0.9534*R774-0.7929</f>
        <v>29.445696144862794</v>
      </c>
      <c r="T774">
        <v>31.686879602050684</v>
      </c>
      <c r="U774" s="11">
        <f>0.9534*T774-0.7929</f>
        <v>29.417371012595122</v>
      </c>
    </row>
    <row r="775" spans="14:21">
      <c r="N775">
        <v>2070</v>
      </c>
      <c r="O775">
        <v>6</v>
      </c>
      <c r="P775" s="14">
        <v>36.732522592773442</v>
      </c>
      <c r="Q775" s="11">
        <f>0.814*P775+4.4613</f>
        <v>34.361573390517577</v>
      </c>
      <c r="R775">
        <v>38.850370549316402</v>
      </c>
      <c r="S775" s="11">
        <f>0.814*R775+4.4613</f>
        <v>36.08550162714355</v>
      </c>
      <c r="T775">
        <v>39.551143762206934</v>
      </c>
      <c r="U775" s="11">
        <f>0.814*T775+4.4613</f>
        <v>36.655931022436441</v>
      </c>
    </row>
    <row r="776" spans="14:21">
      <c r="N776">
        <v>2070</v>
      </c>
      <c r="O776">
        <v>7</v>
      </c>
      <c r="P776" s="14">
        <v>39.338894833984376</v>
      </c>
      <c r="Q776" s="11">
        <f>0.814*P776+4.4613</f>
        <v>36.483160394863283</v>
      </c>
      <c r="R776">
        <v>41.32543528320312</v>
      </c>
      <c r="S776" s="11">
        <f>0.814*R776+4.4613</f>
        <v>38.10020432052734</v>
      </c>
      <c r="T776">
        <v>41.671616052245689</v>
      </c>
      <c r="U776" s="11">
        <f>0.814*T776+4.4613</f>
        <v>38.381995466527989</v>
      </c>
    </row>
    <row r="777" spans="14:21">
      <c r="N777">
        <v>2070</v>
      </c>
      <c r="O777">
        <v>8</v>
      </c>
      <c r="P777" s="14">
        <v>36.654947177734378</v>
      </c>
      <c r="Q777" s="11">
        <f>0.814*P777+4.4613</f>
        <v>34.29842700267578</v>
      </c>
      <c r="R777">
        <v>37.350460246582031</v>
      </c>
      <c r="S777" s="11">
        <f>0.814*R777+4.4613</f>
        <v>34.86457464071777</v>
      </c>
      <c r="T777">
        <v>37.309237390136872</v>
      </c>
      <c r="U777" s="11">
        <f>0.814*T777+4.4613</f>
        <v>34.831019235571411</v>
      </c>
    </row>
    <row r="778" spans="14:21">
      <c r="N778">
        <v>2070</v>
      </c>
      <c r="O778">
        <v>9</v>
      </c>
      <c r="P778" s="14">
        <v>27.481175620117192</v>
      </c>
      <c r="Q778" s="11">
        <f>0.9014*P778+2.3973</f>
        <v>27.168831703973638</v>
      </c>
      <c r="R778">
        <v>27.311990446777344</v>
      </c>
      <c r="S778" s="11">
        <f>0.9014*R778+2.3973</f>
        <v>27.016328188725097</v>
      </c>
      <c r="T778">
        <v>27.408573266601341</v>
      </c>
      <c r="U778" s="11">
        <f>0.9014*T778+2.3973</f>
        <v>27.103387942514448</v>
      </c>
    </row>
    <row r="779" spans="14:21">
      <c r="N779">
        <v>2070</v>
      </c>
      <c r="O779">
        <v>10</v>
      </c>
      <c r="P779" s="14">
        <v>20.15189466308594</v>
      </c>
      <c r="Q779" s="11">
        <f>0.9014*P779+2.3973</f>
        <v>20.562217849305668</v>
      </c>
      <c r="R779">
        <v>17.457735319824216</v>
      </c>
      <c r="S779" s="11">
        <f>0.9014*R779+2.3973</f>
        <v>18.133702617289547</v>
      </c>
      <c r="T779">
        <v>17.552977807617463</v>
      </c>
      <c r="U779" s="11">
        <f>0.9014*T779+2.3973</f>
        <v>18.21955419578638</v>
      </c>
    </row>
    <row r="780" spans="14:21">
      <c r="N780">
        <v>2070</v>
      </c>
      <c r="O780">
        <v>11</v>
      </c>
      <c r="P780" s="14">
        <v>9.8743223974609364</v>
      </c>
      <c r="Q780" s="11">
        <f>0.9014*P780+2.3973</f>
        <v>11.298014209071287</v>
      </c>
      <c r="R780">
        <v>7.992684379882812</v>
      </c>
      <c r="S780" s="11">
        <f>0.9014*R780+2.3973</f>
        <v>9.6019057000263661</v>
      </c>
      <c r="T780">
        <v>8.093718530273712</v>
      </c>
      <c r="U780" s="11">
        <f>0.9014*T780+2.3973</f>
        <v>9.692977883188723</v>
      </c>
    </row>
    <row r="781" spans="14:21">
      <c r="N781">
        <v>2070</v>
      </c>
      <c r="O781">
        <v>12</v>
      </c>
      <c r="P781" s="14">
        <v>-3.4614999658203125</v>
      </c>
      <c r="Q781" s="11">
        <f>0.7817*P781+0.2163</f>
        <v>-2.489554523281738</v>
      </c>
      <c r="R781">
        <v>1.7413518115234377</v>
      </c>
      <c r="S781" s="11">
        <f>0.7817*R781+0.2163</f>
        <v>1.5775147110678711</v>
      </c>
      <c r="T781">
        <v>1.6570755249019316</v>
      </c>
      <c r="U781" s="11">
        <f>0.7817*T781+0.2163</f>
        <v>1.5116359378158397</v>
      </c>
    </row>
    <row r="782" spans="14:21">
      <c r="N782">
        <v>2071</v>
      </c>
      <c r="O782">
        <v>1</v>
      </c>
      <c r="P782" s="14">
        <v>-6.9166910791015628</v>
      </c>
      <c r="Q782" s="11">
        <f>0.7817*P782+0.2163</f>
        <v>-5.1904774165336907</v>
      </c>
      <c r="R782">
        <v>-2.288834443359375</v>
      </c>
      <c r="S782" s="11">
        <f>0.7817*R782+0.2163</f>
        <v>-1.5728818843740233</v>
      </c>
      <c r="T782">
        <v>-2.305750158691819</v>
      </c>
      <c r="U782" s="11">
        <f>0.7817*T782+0.2163</f>
        <v>-1.5861048990493949</v>
      </c>
    </row>
    <row r="783" spans="14:21">
      <c r="N783">
        <v>2071</v>
      </c>
      <c r="O783">
        <v>2</v>
      </c>
      <c r="P783" s="14">
        <v>7.4985912695312491</v>
      </c>
      <c r="Q783" s="11">
        <f>0.7817*P783+0.2163</f>
        <v>6.0779487953925777</v>
      </c>
      <c r="R783">
        <v>-0.6101275463867184</v>
      </c>
      <c r="S783" s="11">
        <f>0.7817*R783+0.2163</f>
        <v>-0.26063670301049774</v>
      </c>
      <c r="T783">
        <v>-0.91770230712931866</v>
      </c>
      <c r="U783" s="11">
        <f>0.7817*T783+0.2163</f>
        <v>-0.50106789348298841</v>
      </c>
    </row>
    <row r="784" spans="14:21">
      <c r="N784">
        <v>2071</v>
      </c>
      <c r="O784">
        <v>3</v>
      </c>
      <c r="P784" s="14">
        <v>14.190885727539062</v>
      </c>
      <c r="Q784" s="11">
        <f>0.9534*P784-0.7929</f>
        <v>12.736690452635742</v>
      </c>
      <c r="R784">
        <v>11.939139714355468</v>
      </c>
      <c r="S784" s="11">
        <f>0.9534*R784-0.7929</f>
        <v>10.589875803666503</v>
      </c>
      <c r="T784">
        <v>11.852076562500026</v>
      </c>
      <c r="U784" s="11">
        <f>0.9534*T784-0.7929</f>
        <v>10.506869794687525</v>
      </c>
    </row>
    <row r="785" spans="14:21">
      <c r="N785">
        <v>2071</v>
      </c>
      <c r="O785">
        <v>4</v>
      </c>
      <c r="P785" s="14">
        <v>23.909770322265626</v>
      </c>
      <c r="Q785" s="11">
        <f>0.9534*P785-0.7929</f>
        <v>22.002675025248049</v>
      </c>
      <c r="R785">
        <v>21.306066923828123</v>
      </c>
      <c r="S785" s="11">
        <f>0.9534*R785-0.7929</f>
        <v>19.520304205177734</v>
      </c>
      <c r="T785">
        <v>21.503505944824369</v>
      </c>
      <c r="U785" s="11">
        <f>0.9534*T785-0.7929</f>
        <v>19.708542567795554</v>
      </c>
    </row>
    <row r="786" spans="14:21">
      <c r="N786">
        <v>2071</v>
      </c>
      <c r="O786">
        <v>5</v>
      </c>
      <c r="P786" s="14">
        <v>33.651974350585938</v>
      </c>
      <c r="Q786" s="11">
        <f>0.9534*P786-0.7929</f>
        <v>31.290892345848636</v>
      </c>
      <c r="R786">
        <v>29.538155961914061</v>
      </c>
      <c r="S786" s="11">
        <f>0.9534*R786-0.7929</f>
        <v>27.368777894088868</v>
      </c>
      <c r="T786">
        <v>29.40422713623062</v>
      </c>
      <c r="U786" s="11">
        <f>0.9534*T786-0.7929</f>
        <v>27.241090151682275</v>
      </c>
    </row>
    <row r="787" spans="14:21">
      <c r="N787">
        <v>2071</v>
      </c>
      <c r="O787">
        <v>6</v>
      </c>
      <c r="P787" s="14">
        <v>40.230778061523438</v>
      </c>
      <c r="Q787" s="11">
        <f>0.814*P787+4.4613</f>
        <v>37.209153342080079</v>
      </c>
      <c r="R787">
        <v>36.916415642089845</v>
      </c>
      <c r="S787" s="11">
        <f>0.814*R787+4.4613</f>
        <v>34.511262332661133</v>
      </c>
      <c r="T787">
        <v>36.857109887695096</v>
      </c>
      <c r="U787" s="11">
        <f>0.814*T787+4.4613</f>
        <v>34.462987448583803</v>
      </c>
    </row>
    <row r="788" spans="14:21">
      <c r="N788">
        <v>2071</v>
      </c>
      <c r="O788">
        <v>7</v>
      </c>
      <c r="P788" s="14">
        <v>40.068222885742188</v>
      </c>
      <c r="Q788" s="11">
        <f>0.814*P788+4.4613</f>
        <v>37.076833428994142</v>
      </c>
      <c r="R788">
        <v>41.29555275146484</v>
      </c>
      <c r="S788" s="11">
        <f>0.814*R788+4.4613</f>
        <v>38.075879939692378</v>
      </c>
      <c r="T788">
        <v>41.354124902343784</v>
      </c>
      <c r="U788" s="11">
        <f>0.814*T788+4.4613</f>
        <v>38.123557670507843</v>
      </c>
    </row>
    <row r="789" spans="14:21">
      <c r="N789">
        <v>2071</v>
      </c>
      <c r="O789">
        <v>8</v>
      </c>
      <c r="P789" s="14">
        <v>37.762620273437506</v>
      </c>
      <c r="Q789" s="11">
        <f>0.814*P789+4.4613</f>
        <v>35.200072902578128</v>
      </c>
      <c r="R789">
        <v>37.304522917480469</v>
      </c>
      <c r="S789" s="11">
        <f>0.814*R789+4.4613</f>
        <v>34.827181654829097</v>
      </c>
      <c r="T789">
        <v>37.336680688476342</v>
      </c>
      <c r="U789" s="11">
        <f>0.814*T789+4.4613</f>
        <v>34.853358080419738</v>
      </c>
    </row>
    <row r="790" spans="14:21">
      <c r="N790">
        <v>2071</v>
      </c>
      <c r="O790">
        <v>9</v>
      </c>
      <c r="P790" s="14">
        <v>28.813489755859379</v>
      </c>
      <c r="Q790" s="11">
        <f>0.9014*P790+2.3973</f>
        <v>28.369779665931645</v>
      </c>
      <c r="R790">
        <v>28.049447453613279</v>
      </c>
      <c r="S790" s="11">
        <f>0.9014*R790+2.3973</f>
        <v>27.681071934687012</v>
      </c>
      <c r="T790">
        <v>28.301904565429965</v>
      </c>
      <c r="U790" s="11">
        <f>0.9014*T790+2.3973</f>
        <v>27.90863677527857</v>
      </c>
    </row>
    <row r="791" spans="14:21">
      <c r="N791">
        <v>2071</v>
      </c>
      <c r="O791">
        <v>10</v>
      </c>
      <c r="P791" s="14">
        <v>13.43785525878906</v>
      </c>
      <c r="Q791" s="11">
        <f>0.9014*P791+2.3973</f>
        <v>14.510182730272458</v>
      </c>
      <c r="R791">
        <v>16.657189274902343</v>
      </c>
      <c r="S791" s="11">
        <f>0.9014*R791+2.3973</f>
        <v>17.412090412396971</v>
      </c>
      <c r="T791">
        <v>16.682063562011869</v>
      </c>
      <c r="U791" s="11">
        <f>0.9014*T791+2.3973</f>
        <v>17.434512094797498</v>
      </c>
    </row>
    <row r="792" spans="14:21">
      <c r="N792">
        <v>2071</v>
      </c>
      <c r="O792">
        <v>11</v>
      </c>
      <c r="P792" s="14">
        <v>2.9466633642578124</v>
      </c>
      <c r="Q792" s="11">
        <f>0.9014*P792+2.3973</f>
        <v>5.0534223565419918</v>
      </c>
      <c r="R792">
        <v>7.6744470507812501</v>
      </c>
      <c r="S792" s="11">
        <f>0.9014*R792+2.3973</f>
        <v>9.3150465715742179</v>
      </c>
      <c r="T792">
        <v>7.6316055541993695</v>
      </c>
      <c r="U792" s="11">
        <f>0.9014*T792+2.3973</f>
        <v>9.2764292465553115</v>
      </c>
    </row>
    <row r="793" spans="14:21">
      <c r="N793">
        <v>2071</v>
      </c>
      <c r="O793">
        <v>12</v>
      </c>
      <c r="P793" s="14">
        <v>-2.5087649316406253</v>
      </c>
      <c r="Q793" s="11">
        <f>0.7817*P793+0.2163</f>
        <v>-1.7448015470634768</v>
      </c>
      <c r="R793">
        <v>-0.40899384277343742</v>
      </c>
      <c r="S793" s="11">
        <f>0.7817*R793+0.2163</f>
        <v>-0.10341048689599602</v>
      </c>
      <c r="T793">
        <v>-0.57866531982431901</v>
      </c>
      <c r="U793" s="11">
        <f>0.7817*T793+0.2163</f>
        <v>-0.23604268050667015</v>
      </c>
    </row>
    <row r="794" spans="14:21">
      <c r="N794">
        <v>2072</v>
      </c>
      <c r="O794">
        <v>1</v>
      </c>
      <c r="P794" s="14">
        <v>-3.2657103417968751</v>
      </c>
      <c r="Q794" s="11">
        <f>0.7817*P794+0.2163</f>
        <v>-2.3365057741826174</v>
      </c>
      <c r="R794">
        <v>-1.3787634350585933</v>
      </c>
      <c r="S794" s="11">
        <f>0.7817*R794+0.2163</f>
        <v>-0.86147937718530243</v>
      </c>
      <c r="T794">
        <v>-1.4589283813480689</v>
      </c>
      <c r="U794" s="11">
        <f>0.7817*T794+0.2163</f>
        <v>-0.9241443156997855</v>
      </c>
    </row>
    <row r="795" spans="14:21">
      <c r="N795">
        <v>2072</v>
      </c>
      <c r="O795">
        <v>2</v>
      </c>
      <c r="P795" s="14">
        <v>4.1867210546875002</v>
      </c>
      <c r="Q795" s="11">
        <f>0.7817*P795+0.2163</f>
        <v>3.4890598484492186</v>
      </c>
      <c r="R795">
        <v>3.0910849414062498</v>
      </c>
      <c r="S795" s="11">
        <f>0.7817*R795+0.2163</f>
        <v>2.6326010986972652</v>
      </c>
      <c r="T795">
        <v>2.8622685791013378</v>
      </c>
      <c r="U795" s="11">
        <f>0.7817*T795+0.2163</f>
        <v>2.4537353482835154</v>
      </c>
    </row>
    <row r="796" spans="14:21">
      <c r="N796">
        <v>2072</v>
      </c>
      <c r="O796">
        <v>3</v>
      </c>
      <c r="P796" s="14">
        <v>14.613444077148436</v>
      </c>
      <c r="Q796" s="11">
        <f>0.9534*P796-0.7929</f>
        <v>13.139557583153319</v>
      </c>
      <c r="R796">
        <v>9.1231016650390622</v>
      </c>
      <c r="S796" s="11">
        <f>0.9534*R796-0.7929</f>
        <v>7.9050651274482417</v>
      </c>
      <c r="T796">
        <v>9.1028545166013384</v>
      </c>
      <c r="U796" s="11">
        <f>0.9534*T796-0.7929</f>
        <v>7.8857614961277163</v>
      </c>
    </row>
    <row r="797" spans="14:21">
      <c r="N797">
        <v>2072</v>
      </c>
      <c r="O797">
        <v>4</v>
      </c>
      <c r="P797" s="14">
        <v>26.490950766601564</v>
      </c>
      <c r="Q797" s="11">
        <f>0.9534*P797-0.7929</f>
        <v>24.463572460877934</v>
      </c>
      <c r="R797">
        <v>24.628711943359374</v>
      </c>
      <c r="S797" s="11">
        <f>0.9534*R797-0.7929</f>
        <v>22.688113966798827</v>
      </c>
      <c r="T797">
        <v>24.588983789062524</v>
      </c>
      <c r="U797" s="11">
        <f>0.9534*T797-0.7929</f>
        <v>22.650237144492213</v>
      </c>
    </row>
    <row r="798" spans="14:21">
      <c r="N798">
        <v>2072</v>
      </c>
      <c r="O798">
        <v>5</v>
      </c>
      <c r="P798" s="14">
        <v>34.233470810546876</v>
      </c>
      <c r="Q798" s="11">
        <f>0.9534*P798-0.7929</f>
        <v>31.845291070775392</v>
      </c>
      <c r="R798">
        <v>27.662603288574218</v>
      </c>
      <c r="S798" s="11">
        <f>0.9534*R798-0.7929</f>
        <v>25.580625975326662</v>
      </c>
      <c r="T798">
        <v>28.025595117187525</v>
      </c>
      <c r="U798" s="11">
        <f>0.9534*T798-0.7929</f>
        <v>25.926702384726589</v>
      </c>
    </row>
    <row r="799" spans="14:21">
      <c r="N799">
        <v>2072</v>
      </c>
      <c r="O799">
        <v>6</v>
      </c>
      <c r="P799" s="14">
        <v>36.892822421875003</v>
      </c>
      <c r="Q799" s="11">
        <f>0.814*P799+4.4613</f>
        <v>34.492057451406254</v>
      </c>
      <c r="R799">
        <v>36.894543889160154</v>
      </c>
      <c r="S799" s="11">
        <f>0.814*R799+4.4613</f>
        <v>34.493458725776364</v>
      </c>
      <c r="T799">
        <v>37.069720056151937</v>
      </c>
      <c r="U799" s="11">
        <f>0.814*T799+4.4613</f>
        <v>34.636052125707671</v>
      </c>
    </row>
    <row r="800" spans="14:21">
      <c r="N800">
        <v>2072</v>
      </c>
      <c r="O800">
        <v>7</v>
      </c>
      <c r="P800" s="14">
        <v>41.818286801757814</v>
      </c>
      <c r="Q800" s="11">
        <f>0.814*P800+4.4613</f>
        <v>38.501385456630857</v>
      </c>
      <c r="R800">
        <v>39.336003239746091</v>
      </c>
      <c r="S800" s="11">
        <f>0.814*R800+4.4613</f>
        <v>36.480806637153314</v>
      </c>
      <c r="T800">
        <v>39.440934960937533</v>
      </c>
      <c r="U800" s="11">
        <f>0.814*T800+4.4613</f>
        <v>36.566221058203148</v>
      </c>
    </row>
    <row r="801" spans="14:21">
      <c r="N801">
        <v>2072</v>
      </c>
      <c r="O801">
        <v>8</v>
      </c>
      <c r="P801" s="14">
        <v>38.101007382812504</v>
      </c>
      <c r="Q801" s="11">
        <f>0.814*P801+4.4613</f>
        <v>35.475520009609376</v>
      </c>
      <c r="R801">
        <v>37.838685637207028</v>
      </c>
      <c r="S801" s="11">
        <f>0.814*R801+4.4613</f>
        <v>35.261990108686518</v>
      </c>
      <c r="T801">
        <v>37.745548974609967</v>
      </c>
      <c r="U801" s="11">
        <f>0.814*T801+4.4613</f>
        <v>35.186176865332513</v>
      </c>
    </row>
    <row r="802" spans="14:21">
      <c r="N802">
        <v>2072</v>
      </c>
      <c r="O802">
        <v>9</v>
      </c>
      <c r="P802" s="14">
        <v>32.155870981445318</v>
      </c>
      <c r="Q802" s="11">
        <f>0.9014*P802+2.3973</f>
        <v>31.382602102674809</v>
      </c>
      <c r="R802">
        <v>25.525021696777344</v>
      </c>
      <c r="S802" s="11">
        <f>0.9014*R802+2.3973</f>
        <v>25.405554557475099</v>
      </c>
      <c r="T802">
        <v>25.827852685547462</v>
      </c>
      <c r="U802" s="11">
        <f>0.9014*T802+2.3973</f>
        <v>25.678526410752482</v>
      </c>
    </row>
    <row r="803" spans="14:21">
      <c r="N803">
        <v>2072</v>
      </c>
      <c r="O803">
        <v>10</v>
      </c>
      <c r="P803" s="14">
        <v>18.56225823730469</v>
      </c>
      <c r="Q803" s="11">
        <f>0.9014*P803+2.3973</f>
        <v>19.129319575106447</v>
      </c>
      <c r="R803">
        <v>15.018968388671874</v>
      </c>
      <c r="S803" s="11">
        <f>0.9014*R803+2.3973</f>
        <v>15.935398105548828</v>
      </c>
      <c r="T803">
        <v>15.147617944336213</v>
      </c>
      <c r="U803" s="11">
        <f>0.9014*T803+2.3973</f>
        <v>16.051362815024664</v>
      </c>
    </row>
    <row r="804" spans="14:21">
      <c r="N804">
        <v>2072</v>
      </c>
      <c r="O804">
        <v>11</v>
      </c>
      <c r="P804" s="14">
        <v>3.6072671728515617</v>
      </c>
      <c r="Q804" s="11">
        <f>0.9014*P804+2.3973</f>
        <v>5.6488906296083972</v>
      </c>
      <c r="R804">
        <v>6.7886078173828128</v>
      </c>
      <c r="S804" s="11">
        <f>0.9014*R804+2.3973</f>
        <v>8.5165510865888674</v>
      </c>
      <c r="T804">
        <v>6.8725420166013382</v>
      </c>
      <c r="U804" s="11">
        <f>0.9014*T804+2.3973</f>
        <v>8.5922093737644456</v>
      </c>
    </row>
    <row r="805" spans="14:21">
      <c r="N805">
        <v>2072</v>
      </c>
      <c r="O805">
        <v>12</v>
      </c>
      <c r="P805" s="14">
        <v>-4.1489551660156252</v>
      </c>
      <c r="Q805" s="11">
        <f>0.7817*P805+0.2163</f>
        <v>-3.0269382532744142</v>
      </c>
      <c r="R805">
        <v>-3.2730300854492191</v>
      </c>
      <c r="S805" s="11">
        <f>0.7817*R805+0.2163</f>
        <v>-2.3422276177956545</v>
      </c>
      <c r="T805">
        <v>-3.3873310913081327</v>
      </c>
      <c r="U805" s="11">
        <f>0.7817*T805+0.2163</f>
        <v>-2.4315767140755673</v>
      </c>
    </row>
    <row r="806" spans="14:21">
      <c r="N806">
        <v>2073</v>
      </c>
      <c r="O806">
        <v>1</v>
      </c>
      <c r="P806" s="14">
        <v>-4.2321902246093757</v>
      </c>
      <c r="Q806" s="11">
        <f>0.7817*P806+0.2163</f>
        <v>-3.0920030985771487</v>
      </c>
      <c r="R806">
        <v>-3.0097048168945313</v>
      </c>
      <c r="S806" s="11">
        <f>0.7817*R806+0.2163</f>
        <v>-2.136386255366455</v>
      </c>
      <c r="T806">
        <v>-3.1160813964837888</v>
      </c>
      <c r="U806" s="11">
        <f>0.7817*T806+0.2163</f>
        <v>-2.2195408276313775</v>
      </c>
    </row>
    <row r="807" spans="14:21">
      <c r="N807">
        <v>2073</v>
      </c>
      <c r="O807">
        <v>2</v>
      </c>
      <c r="P807" s="14">
        <v>1.0597467138671872</v>
      </c>
      <c r="Q807" s="11">
        <f>0.7817*P807+0.2163</f>
        <v>1.0447040062299802</v>
      </c>
      <c r="R807">
        <v>-0.16341859863281227</v>
      </c>
      <c r="S807" s="11">
        <f>0.7817*R807+0.2163</f>
        <v>8.8555681448730633E-2</v>
      </c>
      <c r="T807">
        <v>-0.49667050781247557</v>
      </c>
      <c r="U807" s="11">
        <f>0.7817*T807+0.2163</f>
        <v>-0.17194733595701212</v>
      </c>
    </row>
    <row r="808" spans="14:21">
      <c r="N808">
        <v>2073</v>
      </c>
      <c r="O808">
        <v>3</v>
      </c>
      <c r="P808" s="14">
        <v>12.532184628906251</v>
      </c>
      <c r="Q808" s="11">
        <f>0.9534*P808-0.7929</f>
        <v>11.155284825199221</v>
      </c>
      <c r="R808">
        <v>14.240061418457032</v>
      </c>
      <c r="S808" s="11">
        <f>0.9534*R808-0.7929</f>
        <v>12.783574556356935</v>
      </c>
      <c r="T808">
        <v>14.213976159668119</v>
      </c>
      <c r="U808" s="11">
        <f>0.9534*T808-0.7929</f>
        <v>12.758704870627586</v>
      </c>
    </row>
    <row r="809" spans="14:21">
      <c r="N809">
        <v>2073</v>
      </c>
      <c r="O809">
        <v>4</v>
      </c>
      <c r="P809" s="14">
        <v>21.093395517578127</v>
      </c>
      <c r="Q809" s="11">
        <f>0.9534*P809-0.7929</f>
        <v>19.317543286458989</v>
      </c>
      <c r="R809">
        <v>20.164115446777345</v>
      </c>
      <c r="S809" s="11">
        <f>0.9534*R809-0.7929</f>
        <v>18.43156766695752</v>
      </c>
      <c r="T809">
        <v>20.274287438964432</v>
      </c>
      <c r="U809" s="11">
        <f>0.9534*T809-0.7929</f>
        <v>18.53660564430869</v>
      </c>
    </row>
    <row r="810" spans="14:21">
      <c r="N810">
        <v>2073</v>
      </c>
      <c r="O810">
        <v>5</v>
      </c>
      <c r="P810" s="14">
        <v>29.205664755859381</v>
      </c>
      <c r="Q810" s="11">
        <f>0.9534*P810-0.7929</f>
        <v>27.051780778236335</v>
      </c>
      <c r="R810">
        <v>32.426590178222654</v>
      </c>
      <c r="S810" s="11">
        <f>0.9534*R810-0.7929</f>
        <v>30.122611075917479</v>
      </c>
      <c r="T810">
        <v>32.423157495117465</v>
      </c>
      <c r="U810" s="11">
        <f>0.9534*T810-0.7929</f>
        <v>30.119338355844992</v>
      </c>
    </row>
    <row r="811" spans="14:21">
      <c r="N811">
        <v>2073</v>
      </c>
      <c r="O811">
        <v>6</v>
      </c>
      <c r="P811" s="14">
        <v>35.058417050781252</v>
      </c>
      <c r="Q811" s="11">
        <f>0.814*P811+4.4613</f>
        <v>32.99885147933594</v>
      </c>
      <c r="R811">
        <v>37.951667534179684</v>
      </c>
      <c r="S811" s="11">
        <f>0.814*R811+4.4613</f>
        <v>35.353957372822258</v>
      </c>
      <c r="T811">
        <v>37.952697290038842</v>
      </c>
      <c r="U811" s="11">
        <f>0.814*T811+4.4613</f>
        <v>35.354795594091613</v>
      </c>
    </row>
    <row r="812" spans="14:21">
      <c r="N812">
        <v>2073</v>
      </c>
      <c r="O812">
        <v>7</v>
      </c>
      <c r="P812" s="14">
        <v>38.129475815429693</v>
      </c>
      <c r="Q812" s="11">
        <f>0.814*P812+4.4613</f>
        <v>35.498693313759766</v>
      </c>
      <c r="R812">
        <v>41.118185466308589</v>
      </c>
      <c r="S812" s="11">
        <f>0.814*R812+4.4613</f>
        <v>37.931502969575192</v>
      </c>
      <c r="T812">
        <v>41.17274447021444</v>
      </c>
      <c r="U812" s="11">
        <f>0.814*T812+4.4613</f>
        <v>37.97591399875455</v>
      </c>
    </row>
    <row r="813" spans="14:21">
      <c r="N813">
        <v>2073</v>
      </c>
      <c r="O813">
        <v>8</v>
      </c>
      <c r="P813" s="14">
        <v>38.586630332031255</v>
      </c>
      <c r="Q813" s="11">
        <f>0.814*P813+4.4613</f>
        <v>35.870817090273441</v>
      </c>
      <c r="R813">
        <v>36.429087724609374</v>
      </c>
      <c r="S813" s="11">
        <f>0.814*R813+4.4613</f>
        <v>34.11457740783203</v>
      </c>
      <c r="T813">
        <v>36.339540673828715</v>
      </c>
      <c r="U813" s="11">
        <f>0.814*T813+4.4613</f>
        <v>34.04168610849657</v>
      </c>
    </row>
    <row r="814" spans="14:21">
      <c r="N814">
        <v>2073</v>
      </c>
      <c r="O814">
        <v>9</v>
      </c>
      <c r="P814" s="14">
        <v>28.402378354492193</v>
      </c>
      <c r="Q814" s="11">
        <f>0.9014*P814+2.3973</f>
        <v>27.999203848739263</v>
      </c>
      <c r="R814">
        <v>25.601074235839842</v>
      </c>
      <c r="S814" s="11">
        <f>0.9014*R814+2.3973</f>
        <v>25.474108316186033</v>
      </c>
      <c r="T814">
        <v>25.65960750732437</v>
      </c>
      <c r="U814" s="11">
        <f>0.9014*T814+2.3973</f>
        <v>25.526870207102188</v>
      </c>
    </row>
    <row r="815" spans="14:21">
      <c r="N815">
        <v>2073</v>
      </c>
      <c r="O815">
        <v>10</v>
      </c>
      <c r="P815" s="14">
        <v>15.264175424804687</v>
      </c>
      <c r="Q815" s="11">
        <f>0.9014*P815+2.3973</f>
        <v>16.156427727918945</v>
      </c>
      <c r="R815">
        <v>16.261702775878906</v>
      </c>
      <c r="S815" s="11">
        <f>0.9014*R815+2.3973</f>
        <v>17.055598882177247</v>
      </c>
      <c r="T815">
        <v>16.211975610351338</v>
      </c>
      <c r="U815" s="11">
        <f>0.9014*T815+2.3973</f>
        <v>17.010774815170695</v>
      </c>
    </row>
    <row r="816" spans="14:21">
      <c r="N816">
        <v>2073</v>
      </c>
      <c r="O816">
        <v>11</v>
      </c>
      <c r="P816" s="14">
        <v>2.8961946630859368</v>
      </c>
      <c r="Q816" s="11">
        <f>0.9014*P816+2.3973</f>
        <v>5.0079298693056629</v>
      </c>
      <c r="R816">
        <v>7.9684193652343751</v>
      </c>
      <c r="S816" s="11">
        <f>0.9014*R816+2.3973</f>
        <v>9.5800332158222652</v>
      </c>
      <c r="T816">
        <v>7.9672917114256823</v>
      </c>
      <c r="U816" s="11">
        <f>0.9014*T816+2.3973</f>
        <v>9.5790167486791091</v>
      </c>
    </row>
    <row r="817" spans="14:21">
      <c r="N817">
        <v>2073</v>
      </c>
      <c r="O817">
        <v>12</v>
      </c>
      <c r="P817" s="14">
        <v>-5.0547109033203128</v>
      </c>
      <c r="Q817" s="11">
        <f>0.7817*P817+0.2163</f>
        <v>-3.7349675131254885</v>
      </c>
      <c r="R817">
        <v>-0.88395657470703082</v>
      </c>
      <c r="S817" s="11">
        <f>0.7817*R817+0.2163</f>
        <v>-0.47468885444848591</v>
      </c>
      <c r="T817">
        <v>-0.77043332519503815</v>
      </c>
      <c r="U817" s="11">
        <f>0.7817*T817+0.2163</f>
        <v>-0.38594773030496127</v>
      </c>
    </row>
    <row r="818" spans="14:21">
      <c r="N818">
        <v>2074</v>
      </c>
      <c r="O818">
        <v>1</v>
      </c>
      <c r="P818" s="14">
        <v>-3.795078505859375</v>
      </c>
      <c r="Q818" s="11">
        <f>0.7817*P818+0.2163</f>
        <v>-2.7503128680302735</v>
      </c>
      <c r="R818">
        <v>-3.6214158642578123</v>
      </c>
      <c r="S818" s="11">
        <f>0.7817*R818+0.2163</f>
        <v>-2.6145607810903315</v>
      </c>
      <c r="T818">
        <v>-3.5973611206055689</v>
      </c>
      <c r="U818" s="11">
        <f>0.7817*T818+0.2163</f>
        <v>-2.5957571879773731</v>
      </c>
    </row>
    <row r="819" spans="14:21">
      <c r="N819">
        <v>2074</v>
      </c>
      <c r="O819">
        <v>2</v>
      </c>
      <c r="P819" s="14">
        <v>6.3022362402343743</v>
      </c>
      <c r="Q819" s="11">
        <f>0.7817*P819+0.2163</f>
        <v>5.1427580689912107</v>
      </c>
      <c r="R819">
        <v>3.0684486743164063</v>
      </c>
      <c r="S819" s="11">
        <f>0.7817*R819+0.2163</f>
        <v>2.6149063287131344</v>
      </c>
      <c r="T819">
        <v>3.3285030761724617</v>
      </c>
      <c r="U819" s="11">
        <f>0.7817*T819+0.2163</f>
        <v>2.8181908546440129</v>
      </c>
    </row>
    <row r="820" spans="14:21">
      <c r="N820">
        <v>2074</v>
      </c>
      <c r="O820">
        <v>3</v>
      </c>
      <c r="P820" s="14">
        <v>11.918772885742186</v>
      </c>
      <c r="Q820" s="11">
        <f>0.9534*P820-0.7929</f>
        <v>10.570458069266602</v>
      </c>
      <c r="R820">
        <v>15.495958745117187</v>
      </c>
      <c r="S820" s="11">
        <f>0.9534*R820-0.7929</f>
        <v>13.980947067594727</v>
      </c>
      <c r="T820">
        <v>15.455492211913839</v>
      </c>
      <c r="U820" s="11">
        <f>0.9534*T820-0.7929</f>
        <v>13.942366274838655</v>
      </c>
    </row>
    <row r="821" spans="14:21">
      <c r="N821">
        <v>2074</v>
      </c>
      <c r="O821">
        <v>4</v>
      </c>
      <c r="P821" s="14">
        <v>24.821143149414066</v>
      </c>
      <c r="Q821" s="11">
        <f>0.9534*P821-0.7929</f>
        <v>22.871577878651372</v>
      </c>
      <c r="R821">
        <v>20.317450395507812</v>
      </c>
      <c r="S821" s="11">
        <f>0.9534*R821-0.7929</f>
        <v>18.577757207077148</v>
      </c>
      <c r="T821">
        <v>20.565843164062525</v>
      </c>
      <c r="U821" s="11">
        <f>0.9534*T821-0.7929</f>
        <v>18.814574872617211</v>
      </c>
    </row>
    <row r="822" spans="14:21">
      <c r="N822">
        <v>2074</v>
      </c>
      <c r="O822">
        <v>5</v>
      </c>
      <c r="P822" s="14">
        <v>33.839040463867192</v>
      </c>
      <c r="Q822" s="11">
        <f>0.9534*P822-0.7929</f>
        <v>31.469241178250986</v>
      </c>
      <c r="R822">
        <v>31.516020573730469</v>
      </c>
      <c r="S822" s="11">
        <f>0.9534*R822-0.7929</f>
        <v>29.254474014994631</v>
      </c>
      <c r="T822">
        <v>31.511095056151934</v>
      </c>
      <c r="U822" s="11">
        <f>0.9534*T822-0.7929</f>
        <v>29.249778026535257</v>
      </c>
    </row>
    <row r="823" spans="14:21">
      <c r="N823">
        <v>2074</v>
      </c>
      <c r="O823">
        <v>6</v>
      </c>
      <c r="P823" s="14">
        <v>37.080484287109378</v>
      </c>
      <c r="Q823" s="11">
        <f>0.814*P823+4.4613</f>
        <v>34.644814209707029</v>
      </c>
      <c r="R823">
        <v>35.919356218261719</v>
      </c>
      <c r="S823" s="11">
        <f>0.814*R823+4.4613</f>
        <v>33.699655961665037</v>
      </c>
      <c r="T823">
        <v>36.077572778320096</v>
      </c>
      <c r="U823" s="11">
        <f>0.814*T823+4.4613</f>
        <v>33.828444241552553</v>
      </c>
    </row>
    <row r="824" spans="14:21">
      <c r="N824">
        <v>2074</v>
      </c>
      <c r="O824">
        <v>7</v>
      </c>
      <c r="P824" s="14">
        <v>39.593578793945319</v>
      </c>
      <c r="Q824" s="11">
        <f>0.814*P824+4.4613</f>
        <v>36.690473138271486</v>
      </c>
      <c r="R824">
        <v>39.508849919433594</v>
      </c>
      <c r="S824" s="11">
        <f>0.814*R824+4.4613</f>
        <v>36.621503834418945</v>
      </c>
      <c r="T824">
        <v>39.819344201660627</v>
      </c>
      <c r="U824" s="11">
        <f>0.814*T824+4.4613</f>
        <v>36.874246180151751</v>
      </c>
    </row>
    <row r="825" spans="14:21">
      <c r="N825">
        <v>2074</v>
      </c>
      <c r="O825">
        <v>8</v>
      </c>
      <c r="P825" s="14">
        <v>39.007486533203128</v>
      </c>
      <c r="Q825" s="11">
        <f>0.814*P825+4.4613</f>
        <v>36.213394038027346</v>
      </c>
      <c r="R825">
        <v>36.751878898925781</v>
      </c>
      <c r="S825" s="11">
        <f>0.814*R825+4.4613</f>
        <v>34.377329423725584</v>
      </c>
      <c r="T825">
        <v>36.70354134521444</v>
      </c>
      <c r="U825" s="11">
        <f>0.814*T825+4.4613</f>
        <v>34.337982655004552</v>
      </c>
    </row>
    <row r="826" spans="14:21">
      <c r="N826">
        <v>2074</v>
      </c>
      <c r="O826">
        <v>9</v>
      </c>
      <c r="P826" s="14">
        <v>26.011498105468753</v>
      </c>
      <c r="Q826" s="11">
        <f>0.9014*P826+2.3973</f>
        <v>25.844064392269534</v>
      </c>
      <c r="R826">
        <v>27.083766350097655</v>
      </c>
      <c r="S826" s="11">
        <f>0.9014*R826+2.3973</f>
        <v>26.810606987978026</v>
      </c>
      <c r="T826">
        <v>27.094030847168121</v>
      </c>
      <c r="U826" s="11">
        <f>0.9014*T826+2.3973</f>
        <v>26.819859405637345</v>
      </c>
    </row>
    <row r="827" spans="14:21">
      <c r="N827">
        <v>2074</v>
      </c>
      <c r="O827">
        <v>10</v>
      </c>
      <c r="P827" s="14">
        <v>16.556063535156248</v>
      </c>
      <c r="Q827" s="11">
        <f>0.9014*P827+2.3973</f>
        <v>17.320935670589844</v>
      </c>
      <c r="R827">
        <v>18.37385596191406</v>
      </c>
      <c r="S827" s="11">
        <f>0.9014*R827+2.3973</f>
        <v>18.959493764069336</v>
      </c>
      <c r="T827">
        <v>18.283324731445088</v>
      </c>
      <c r="U827" s="11">
        <f>0.9014*T827+2.3973</f>
        <v>18.877888912924604</v>
      </c>
    </row>
    <row r="828" spans="14:21">
      <c r="N828">
        <v>2074</v>
      </c>
      <c r="O828">
        <v>11</v>
      </c>
      <c r="P828" s="14">
        <v>6.6778152929687495</v>
      </c>
      <c r="Q828" s="11">
        <f>0.9014*P828+2.3973</f>
        <v>8.4166827050820299</v>
      </c>
      <c r="R828">
        <v>7.8996463305664051</v>
      </c>
      <c r="S828" s="11">
        <f>0.9014*R828+2.3973</f>
        <v>9.518041202372558</v>
      </c>
      <c r="T828">
        <v>7.7915741821293683</v>
      </c>
      <c r="U828" s="11">
        <f>0.9014*T828+2.3973</f>
        <v>9.4206249677714116</v>
      </c>
    </row>
    <row r="829" spans="14:21">
      <c r="N829">
        <v>2074</v>
      </c>
      <c r="O829">
        <v>12</v>
      </c>
      <c r="P829" s="14">
        <v>0.78727530273437463</v>
      </c>
      <c r="Q829" s="11">
        <f>0.7817*P829+0.2163</f>
        <v>0.83171310414746058</v>
      </c>
      <c r="R829">
        <v>-0.12213483398437486</v>
      </c>
      <c r="S829" s="11">
        <f>0.7817*R829+0.2163</f>
        <v>0.12082720027441417</v>
      </c>
      <c r="T829">
        <v>-0.143325476074319</v>
      </c>
      <c r="U829" s="11">
        <f>0.7817*T829+0.2163</f>
        <v>0.10426247535270483</v>
      </c>
    </row>
    <row r="830" spans="14:21">
      <c r="N830">
        <v>2075</v>
      </c>
      <c r="O830">
        <v>1</v>
      </c>
      <c r="P830" s="14">
        <v>-1.7094785791015625</v>
      </c>
      <c r="Q830" s="11">
        <f>0.7817*P830+0.2163</f>
        <v>-1.1199994052836915</v>
      </c>
      <c r="R830">
        <v>-4.9089241894531241</v>
      </c>
      <c r="S830" s="11">
        <f>0.7817*R830+0.2163</f>
        <v>-3.6210060388955068</v>
      </c>
      <c r="T830">
        <v>-5.2159795898437267</v>
      </c>
      <c r="U830" s="11">
        <f>0.7817*T830+0.2163</f>
        <v>-3.8610312453808411</v>
      </c>
    </row>
    <row r="831" spans="14:21">
      <c r="N831">
        <v>2075</v>
      </c>
      <c r="O831">
        <v>2</v>
      </c>
      <c r="P831" s="14">
        <v>2.398741782226562</v>
      </c>
      <c r="Q831" s="11">
        <f>0.7817*P831+0.2163</f>
        <v>2.0913964511665033</v>
      </c>
      <c r="R831">
        <v>0.87558938476562509</v>
      </c>
      <c r="S831" s="11">
        <f>0.7817*R831+0.2163</f>
        <v>0.90074822207128902</v>
      </c>
      <c r="T831">
        <v>0.44119332275436784</v>
      </c>
      <c r="U831" s="11">
        <f>0.7817*T831+0.2163</f>
        <v>0.56118082039708939</v>
      </c>
    </row>
    <row r="832" spans="14:21">
      <c r="N832">
        <v>2075</v>
      </c>
      <c r="O832">
        <v>3</v>
      </c>
      <c r="P832" s="14">
        <v>15.292601303710939</v>
      </c>
      <c r="Q832" s="11">
        <f>0.9534*P832-0.7929</f>
        <v>13.78706608295801</v>
      </c>
      <c r="R832">
        <v>12.703188518066407</v>
      </c>
      <c r="S832" s="11">
        <f>0.9534*R832-0.7929</f>
        <v>11.318319933124513</v>
      </c>
      <c r="T832">
        <v>12.749261315918119</v>
      </c>
      <c r="U832" s="11">
        <f>0.9534*T832-0.7929</f>
        <v>11.362245738596336</v>
      </c>
    </row>
    <row r="833" spans="14:21">
      <c r="N833">
        <v>2075</v>
      </c>
      <c r="O833">
        <v>4</v>
      </c>
      <c r="P833" s="14">
        <v>24.465564340820315</v>
      </c>
      <c r="Q833" s="11">
        <f>0.9534*P833-0.7929</f>
        <v>22.532569042538089</v>
      </c>
      <c r="R833">
        <v>21.201494682617188</v>
      </c>
      <c r="S833" s="11">
        <f>0.9534*R833-0.7929</f>
        <v>19.420605030407227</v>
      </c>
      <c r="T833">
        <v>21.089410363769431</v>
      </c>
      <c r="U833" s="11">
        <f>0.9534*T833-0.7929</f>
        <v>19.313743840817779</v>
      </c>
    </row>
    <row r="834" spans="14:21">
      <c r="N834">
        <v>2075</v>
      </c>
      <c r="O834">
        <v>5</v>
      </c>
      <c r="P834" s="14">
        <v>31.326116171875</v>
      </c>
      <c r="Q834" s="11">
        <f>0.9534*P834-0.7929</f>
        <v>29.073419158265626</v>
      </c>
      <c r="R834">
        <v>32.71398102294922</v>
      </c>
      <c r="S834" s="11">
        <f>0.9534*R834-0.7929</f>
        <v>30.396609507279788</v>
      </c>
      <c r="T834">
        <v>32.966729150391217</v>
      </c>
      <c r="U834" s="11">
        <f>0.9534*T834-0.7929</f>
        <v>30.637579571982986</v>
      </c>
    </row>
    <row r="835" spans="14:21">
      <c r="N835">
        <v>2075</v>
      </c>
      <c r="O835">
        <v>6</v>
      </c>
      <c r="P835" s="14">
        <v>39.328426621093755</v>
      </c>
      <c r="Q835" s="11">
        <f>0.814*P835+4.4613</f>
        <v>36.474639269570318</v>
      </c>
      <c r="R835">
        <v>37.721980888671872</v>
      </c>
      <c r="S835" s="11">
        <f>0.814*R835+4.4613</f>
        <v>35.166992443378902</v>
      </c>
      <c r="T835">
        <v>37.666804467773716</v>
      </c>
      <c r="U835" s="11">
        <f>0.814*T835+4.4613</f>
        <v>35.122078836767805</v>
      </c>
    </row>
    <row r="836" spans="14:21">
      <c r="N836">
        <v>2075</v>
      </c>
      <c r="O836">
        <v>7</v>
      </c>
      <c r="P836" s="14">
        <v>42.605785776367192</v>
      </c>
      <c r="Q836" s="11">
        <f>0.814*P836+4.4613</f>
        <v>39.142409621962891</v>
      </c>
      <c r="R836">
        <v>40.617229252929683</v>
      </c>
      <c r="S836" s="11">
        <f>0.814*R836+4.4613</f>
        <v>37.523724611884759</v>
      </c>
      <c r="T836">
        <v>40.798758325195095</v>
      </c>
      <c r="U836" s="11">
        <f>0.814*T836+4.4613</f>
        <v>37.671489276708805</v>
      </c>
    </row>
    <row r="837" spans="14:21">
      <c r="N837">
        <v>2075</v>
      </c>
      <c r="O837">
        <v>8</v>
      </c>
      <c r="P837" s="14">
        <v>38.611141269531252</v>
      </c>
      <c r="Q837" s="11">
        <f>0.814*P837+4.4613</f>
        <v>35.890768993398439</v>
      </c>
      <c r="R837">
        <v>38.125046049804688</v>
      </c>
      <c r="S837" s="11">
        <f>0.814*R837+4.4613</f>
        <v>35.49508748454101</v>
      </c>
      <c r="T837">
        <v>38.00791896972634</v>
      </c>
      <c r="U837" s="11">
        <f>0.814*T837+4.4613</f>
        <v>35.39974604135724</v>
      </c>
    </row>
    <row r="838" spans="14:21">
      <c r="N838">
        <v>2075</v>
      </c>
      <c r="O838">
        <v>9</v>
      </c>
      <c r="P838" s="14">
        <v>28.541188559570315</v>
      </c>
      <c r="Q838" s="11">
        <f>0.9014*P838+2.3973</f>
        <v>28.124327367596685</v>
      </c>
      <c r="R838">
        <v>24.558409880371094</v>
      </c>
      <c r="S838" s="11">
        <f>0.9014*R838+2.3973</f>
        <v>24.534250666166507</v>
      </c>
      <c r="T838">
        <v>24.485610681151933</v>
      </c>
      <c r="U838" s="11">
        <f>0.9014*T838+2.3973</f>
        <v>24.468629467990354</v>
      </c>
    </row>
    <row r="839" spans="14:21">
      <c r="N839">
        <v>2075</v>
      </c>
      <c r="O839">
        <v>10</v>
      </c>
      <c r="P839" s="14">
        <v>15.16962107910156</v>
      </c>
      <c r="Q839" s="11">
        <f>0.9014*P839+2.3973</f>
        <v>16.071196440702145</v>
      </c>
      <c r="R839">
        <v>18.122862639160154</v>
      </c>
      <c r="S839" s="11">
        <f>0.9014*R839+2.3973</f>
        <v>18.733248382938964</v>
      </c>
      <c r="T839">
        <v>18.198984338379368</v>
      </c>
      <c r="U839" s="11">
        <f>0.9014*T839+2.3973</f>
        <v>18.801864482615162</v>
      </c>
    </row>
    <row r="840" spans="14:21">
      <c r="N840">
        <v>2075</v>
      </c>
      <c r="O840">
        <v>11</v>
      </c>
      <c r="P840" s="14">
        <v>4.7771112402343752</v>
      </c>
      <c r="Q840" s="11">
        <f>0.9014*P840+2.3973</f>
        <v>6.7033880719472663</v>
      </c>
      <c r="R840">
        <v>3.3687697802734373</v>
      </c>
      <c r="S840" s="11">
        <f>0.9014*R840+2.3973</f>
        <v>5.4339090799384762</v>
      </c>
      <c r="T840">
        <v>3.5157809692381812</v>
      </c>
      <c r="U840" s="11">
        <f>0.9014*T840+2.3973</f>
        <v>5.5664249656712963</v>
      </c>
    </row>
    <row r="841" spans="14:21">
      <c r="N841">
        <v>2075</v>
      </c>
      <c r="O841">
        <v>12</v>
      </c>
      <c r="P841" s="14">
        <v>-3.2161352685546873</v>
      </c>
      <c r="Q841" s="11">
        <f>0.7817*P841+0.2163</f>
        <v>-2.2977529394291989</v>
      </c>
      <c r="R841">
        <v>-2.4158435131835936</v>
      </c>
      <c r="S841" s="11">
        <f>0.7817*R841+0.2163</f>
        <v>-1.672164874255615</v>
      </c>
      <c r="T841">
        <v>-2.6523935302736628</v>
      </c>
      <c r="U841" s="11">
        <f>0.7817*T841+0.2163</f>
        <v>-1.8570760226149221</v>
      </c>
    </row>
    <row r="842" spans="14:21">
      <c r="N842">
        <v>2076</v>
      </c>
      <c r="O842">
        <v>1</v>
      </c>
      <c r="P842" s="14">
        <v>-3.5015855615234379</v>
      </c>
      <c r="Q842" s="11">
        <f>0.7817*P842+0.2163</f>
        <v>-2.5208894334428713</v>
      </c>
      <c r="R842">
        <v>-2.7013064526367185</v>
      </c>
      <c r="S842" s="11">
        <f>0.7817*R842+0.2163</f>
        <v>-1.8953112540261228</v>
      </c>
      <c r="T842">
        <v>-2.8017735351562254</v>
      </c>
      <c r="U842" s="11">
        <f>0.7817*T842+0.2163</f>
        <v>-1.9738463724316215</v>
      </c>
    </row>
    <row r="843" spans="14:21">
      <c r="N843">
        <v>2076</v>
      </c>
      <c r="O843">
        <v>2</v>
      </c>
      <c r="P843" s="14">
        <v>-0.16941722656249958</v>
      </c>
      <c r="Q843" s="11">
        <f>0.7817*P843+0.2163</f>
        <v>8.3866553996094079E-2</v>
      </c>
      <c r="R843">
        <v>1.9112401538085937</v>
      </c>
      <c r="S843" s="11">
        <f>0.7817*R843+0.2163</f>
        <v>1.7103164282321774</v>
      </c>
      <c r="T843">
        <v>1.7178930908200876</v>
      </c>
      <c r="U843" s="11">
        <f>0.7817*T843+0.2163</f>
        <v>1.5591770290940623</v>
      </c>
    </row>
    <row r="844" spans="14:21">
      <c r="N844">
        <v>2076</v>
      </c>
      <c r="O844">
        <v>3</v>
      </c>
      <c r="P844" s="14">
        <v>12.512439707031248</v>
      </c>
      <c r="Q844" s="11">
        <f>0.9534*P844-0.7929</f>
        <v>11.136460016683593</v>
      </c>
      <c r="R844">
        <v>9.6691642138671874</v>
      </c>
      <c r="S844" s="11">
        <f>0.9534*R844-0.7929</f>
        <v>8.425681161500977</v>
      </c>
      <c r="T844">
        <v>9.5779016967769319</v>
      </c>
      <c r="U844" s="11">
        <f>0.9534*T844-0.7929</f>
        <v>8.3386714777071269</v>
      </c>
    </row>
    <row r="845" spans="14:21">
      <c r="N845">
        <v>2076</v>
      </c>
      <c r="O845">
        <v>4</v>
      </c>
      <c r="P845" s="14">
        <v>27.159001474609376</v>
      </c>
      <c r="Q845" s="11">
        <f>0.9534*P845-0.7929</f>
        <v>25.10049200589258</v>
      </c>
      <c r="R845">
        <v>24.63409678222656</v>
      </c>
      <c r="S845" s="11">
        <f>0.9534*R845-0.7929</f>
        <v>22.693247872174805</v>
      </c>
      <c r="T845">
        <v>24.666454980468774</v>
      </c>
      <c r="U845" s="11">
        <f>0.9534*T845-0.7929</f>
        <v>22.724098178378931</v>
      </c>
    </row>
    <row r="846" spans="14:21">
      <c r="N846">
        <v>2076</v>
      </c>
      <c r="O846">
        <v>5</v>
      </c>
      <c r="P846" s="14">
        <v>30.13784634765625</v>
      </c>
      <c r="Q846" s="11">
        <f>0.9534*P846-0.7929</f>
        <v>27.940522707855472</v>
      </c>
      <c r="R846">
        <v>30.967897160644529</v>
      </c>
      <c r="S846" s="11">
        <f>0.9534*R846-0.7929</f>
        <v>28.731893152958495</v>
      </c>
      <c r="T846">
        <v>31.227849389648714</v>
      </c>
      <c r="U846" s="11">
        <f>0.9534*T846-0.7929</f>
        <v>28.979731608091086</v>
      </c>
    </row>
    <row r="847" spans="14:21">
      <c r="N847">
        <v>2076</v>
      </c>
      <c r="O847">
        <v>6</v>
      </c>
      <c r="P847" s="14">
        <v>38.762802695312502</v>
      </c>
      <c r="Q847" s="11">
        <f>0.814*P847+4.4613</f>
        <v>36.014221393984371</v>
      </c>
      <c r="R847">
        <v>37.28557626220703</v>
      </c>
      <c r="S847" s="11">
        <f>0.814*R847+4.4613</f>
        <v>34.81175907743652</v>
      </c>
      <c r="T847">
        <v>37.231129541016216</v>
      </c>
      <c r="U847" s="11">
        <f>0.814*T847+4.4613</f>
        <v>34.767439446387201</v>
      </c>
    </row>
    <row r="848" spans="14:21">
      <c r="N848">
        <v>2076</v>
      </c>
      <c r="O848">
        <v>7</v>
      </c>
      <c r="P848" s="14">
        <v>42.242419638671876</v>
      </c>
      <c r="Q848" s="11">
        <f>0.814*P848+4.4613</f>
        <v>38.846629585878908</v>
      </c>
      <c r="R848">
        <v>42.544901848144526</v>
      </c>
      <c r="S848" s="11">
        <f>0.814*R848+4.4613</f>
        <v>39.09285010438964</v>
      </c>
      <c r="T848">
        <v>42.739559106445093</v>
      </c>
      <c r="U848" s="11">
        <f>0.814*T848+4.4613</f>
        <v>39.251301112646303</v>
      </c>
    </row>
    <row r="849" spans="14:21">
      <c r="N849">
        <v>2076</v>
      </c>
      <c r="O849">
        <v>8</v>
      </c>
      <c r="P849" s="14">
        <v>36.143834555664064</v>
      </c>
      <c r="Q849" s="11">
        <f>0.814*P849+4.4613</f>
        <v>33.882381328310544</v>
      </c>
      <c r="R849">
        <v>34.268969584960935</v>
      </c>
      <c r="S849" s="11">
        <f>0.814*R849+4.4613</f>
        <v>32.356241242158198</v>
      </c>
      <c r="T849">
        <v>34.338324426269438</v>
      </c>
      <c r="U849" s="11">
        <f>0.814*T849+4.4613</f>
        <v>32.412696082983317</v>
      </c>
    </row>
    <row r="850" spans="14:21">
      <c r="N850">
        <v>2076</v>
      </c>
      <c r="O850">
        <v>9</v>
      </c>
      <c r="P850" s="14">
        <v>29.400688413085938</v>
      </c>
      <c r="Q850" s="11">
        <f>0.9014*P850+2.3973</f>
        <v>28.899080535555665</v>
      </c>
      <c r="R850">
        <v>27.262130827636717</v>
      </c>
      <c r="S850" s="11">
        <f>0.9014*R850+2.3973</f>
        <v>26.971384728031737</v>
      </c>
      <c r="T850">
        <v>27.334620446776935</v>
      </c>
      <c r="U850" s="11">
        <f>0.9014*T850+2.3973</f>
        <v>27.036726870724731</v>
      </c>
    </row>
    <row r="851" spans="14:21">
      <c r="N851">
        <v>2076</v>
      </c>
      <c r="O851">
        <v>10</v>
      </c>
      <c r="P851" s="14">
        <v>12.887295346679686</v>
      </c>
      <c r="Q851" s="11">
        <f>0.9014*P851+2.3973</f>
        <v>14.013908025497068</v>
      </c>
      <c r="R851">
        <v>15.176192387695313</v>
      </c>
      <c r="S851" s="11">
        <f>0.9014*R851+2.3973</f>
        <v>16.077119818268557</v>
      </c>
      <c r="T851">
        <v>15.209742333984963</v>
      </c>
      <c r="U851" s="11">
        <f>0.9014*T851+2.3973</f>
        <v>16.107361739854046</v>
      </c>
    </row>
    <row r="852" spans="14:21">
      <c r="N852">
        <v>2076</v>
      </c>
      <c r="O852">
        <v>11</v>
      </c>
      <c r="P852" s="14">
        <v>3.3919028417968748</v>
      </c>
      <c r="Q852" s="11">
        <f>0.9014*P852+2.3973</f>
        <v>5.4547612215957031</v>
      </c>
      <c r="R852">
        <v>4.7827553393554689</v>
      </c>
      <c r="S852" s="11">
        <f>0.9014*R852+2.3973</f>
        <v>6.7084756628950188</v>
      </c>
      <c r="T852">
        <v>4.9194771972662119</v>
      </c>
      <c r="U852" s="11">
        <f>0.9014*T852+2.3973</f>
        <v>6.831716745615763</v>
      </c>
    </row>
    <row r="853" spans="14:21">
      <c r="N853">
        <v>2076</v>
      </c>
      <c r="O853">
        <v>12</v>
      </c>
      <c r="P853" s="14">
        <v>-0.17197044921875015</v>
      </c>
      <c r="Q853" s="11">
        <f>0.7817*P853+0.2163</f>
        <v>8.1870699845702999E-2</v>
      </c>
      <c r="R853">
        <v>-2.160861420898438</v>
      </c>
      <c r="S853" s="11">
        <f>0.7817*R853+0.2163</f>
        <v>-1.4728453727163089</v>
      </c>
      <c r="T853">
        <v>-2.2194327758793189</v>
      </c>
      <c r="U853" s="11">
        <f>0.7817*T853+0.2163</f>
        <v>-1.5186306009048636</v>
      </c>
    </row>
    <row r="854" spans="14:21">
      <c r="N854">
        <v>2077</v>
      </c>
      <c r="O854">
        <v>1</v>
      </c>
      <c r="P854" s="14">
        <v>-7.3720583398437505</v>
      </c>
      <c r="Q854" s="11">
        <f>0.7817*P854+0.2163</f>
        <v>-5.546438004255859</v>
      </c>
      <c r="R854">
        <v>-5.7588312573242177</v>
      </c>
      <c r="S854" s="11">
        <f>0.7817*R854+0.2163</f>
        <v>-4.2853783938503405</v>
      </c>
      <c r="T854">
        <v>-5.6000517333986632</v>
      </c>
      <c r="U854" s="11">
        <f>0.7817*T854+0.2163</f>
        <v>-4.1612604399977347</v>
      </c>
    </row>
    <row r="855" spans="14:21">
      <c r="N855">
        <v>2077</v>
      </c>
      <c r="O855">
        <v>2</v>
      </c>
      <c r="P855" s="14">
        <v>4.8891126074218745</v>
      </c>
      <c r="Q855" s="11">
        <f>0.7817*P855+0.2163</f>
        <v>4.0381193252216789</v>
      </c>
      <c r="R855">
        <v>-1.3543322216796874</v>
      </c>
      <c r="S855" s="11">
        <f>0.7817*R855+0.2163</f>
        <v>-0.84238149768701165</v>
      </c>
      <c r="T855">
        <v>-1.4773244384762885</v>
      </c>
      <c r="U855" s="11">
        <f>0.7817*T855+0.2163</f>
        <v>-0.93852451355691469</v>
      </c>
    </row>
    <row r="856" spans="14:21">
      <c r="N856">
        <v>2077</v>
      </c>
      <c r="O856">
        <v>3</v>
      </c>
      <c r="P856" s="14">
        <v>11.069443369140625</v>
      </c>
      <c r="Q856" s="11">
        <f>0.9534*P856-0.7929</f>
        <v>9.7607073081386737</v>
      </c>
      <c r="R856">
        <v>7.4933569140624989</v>
      </c>
      <c r="S856" s="11">
        <f>0.9534*R856-0.7929</f>
        <v>6.351266481867186</v>
      </c>
      <c r="T856">
        <v>7.6871623168944314</v>
      </c>
      <c r="U856" s="11">
        <f>0.9534*T856-0.7929</f>
        <v>6.536040552927151</v>
      </c>
    </row>
    <row r="857" spans="14:21">
      <c r="N857">
        <v>2077</v>
      </c>
      <c r="O857">
        <v>4</v>
      </c>
      <c r="P857" s="14">
        <v>23.446488071289064</v>
      </c>
      <c r="Q857" s="11">
        <f>0.9534*P857-0.7929</f>
        <v>21.560981727166993</v>
      </c>
      <c r="R857">
        <v>18.967517827148434</v>
      </c>
      <c r="S857" s="11">
        <f>0.9534*R857-0.7929</f>
        <v>17.290731496403318</v>
      </c>
      <c r="T857">
        <v>18.965821801757588</v>
      </c>
      <c r="U857" s="11">
        <f>0.9534*T857-0.7929</f>
        <v>17.289114505795684</v>
      </c>
    </row>
    <row r="858" spans="14:21">
      <c r="N858">
        <v>2077</v>
      </c>
      <c r="O858">
        <v>5</v>
      </c>
      <c r="P858" s="14">
        <v>37.590575620117193</v>
      </c>
      <c r="Q858" s="11">
        <f>0.9534*P858-0.7929</f>
        <v>35.045954796219732</v>
      </c>
      <c r="R858">
        <v>28.106520097656247</v>
      </c>
      <c r="S858" s="11">
        <f>0.9534*R858-0.7929</f>
        <v>26.003856261105469</v>
      </c>
      <c r="T858">
        <v>28.046906396484964</v>
      </c>
      <c r="U858" s="11">
        <f>0.9534*T858-0.7929</f>
        <v>25.947020558408767</v>
      </c>
    </row>
    <row r="859" spans="14:21">
      <c r="N859">
        <v>2077</v>
      </c>
      <c r="O859">
        <v>6</v>
      </c>
      <c r="P859" s="14">
        <v>36.111153305664068</v>
      </c>
      <c r="Q859" s="11">
        <f>0.814*P859+4.4613</f>
        <v>33.855778790810547</v>
      </c>
      <c r="R859">
        <v>39.207930498046871</v>
      </c>
      <c r="S859" s="11">
        <f>0.814*R859+4.4613</f>
        <v>36.376555425410153</v>
      </c>
      <c r="T859">
        <v>39.286528710937532</v>
      </c>
      <c r="U859" s="11">
        <f>0.814*T859+4.4613</f>
        <v>36.440534370703148</v>
      </c>
    </row>
    <row r="860" spans="14:21">
      <c r="N860">
        <v>2077</v>
      </c>
      <c r="O860">
        <v>7</v>
      </c>
      <c r="P860" s="14">
        <v>39.834390244140629</v>
      </c>
      <c r="Q860" s="11">
        <f>0.814*P860+4.4613</f>
        <v>36.886493658730473</v>
      </c>
      <c r="R860">
        <v>41.062309453124996</v>
      </c>
      <c r="S860" s="11">
        <f>0.814*R860+4.4613</f>
        <v>37.886019894843749</v>
      </c>
      <c r="T860">
        <v>41.232054162598125</v>
      </c>
      <c r="U860" s="11">
        <f>0.814*T860+4.4613</f>
        <v>38.024192088354873</v>
      </c>
    </row>
    <row r="861" spans="14:21">
      <c r="N861">
        <v>2077</v>
      </c>
      <c r="O861">
        <v>8</v>
      </c>
      <c r="P861" s="14">
        <v>37.468914560546878</v>
      </c>
      <c r="Q861" s="11">
        <f>0.814*P861+4.4613</f>
        <v>34.960996452285158</v>
      </c>
      <c r="R861">
        <v>38.728114763183591</v>
      </c>
      <c r="S861" s="11">
        <f>0.814*R861+4.4613</f>
        <v>35.98598541723144</v>
      </c>
      <c r="T861">
        <v>38.721578759766217</v>
      </c>
      <c r="U861" s="11">
        <f>0.814*T861+4.4613</f>
        <v>35.980665110449699</v>
      </c>
    </row>
    <row r="862" spans="14:21">
      <c r="N862">
        <v>2077</v>
      </c>
      <c r="O862">
        <v>9</v>
      </c>
      <c r="P862" s="14">
        <v>29.42043333496094</v>
      </c>
      <c r="Q862" s="11">
        <f>0.9014*P862+2.3973</f>
        <v>28.916878608133793</v>
      </c>
      <c r="R862">
        <v>28.22079834472656</v>
      </c>
      <c r="S862" s="11">
        <f>0.9014*R862+2.3973</f>
        <v>27.835527627936521</v>
      </c>
      <c r="T862">
        <v>28.20838289794937</v>
      </c>
      <c r="U862" s="11">
        <f>0.9014*T862+2.3973</f>
        <v>27.824336344211563</v>
      </c>
    </row>
    <row r="863" spans="14:21">
      <c r="N863">
        <v>2077</v>
      </c>
      <c r="O863">
        <v>10</v>
      </c>
      <c r="P863" s="14">
        <v>15.947630576171875</v>
      </c>
      <c r="Q863" s="11">
        <f>0.9014*P863+2.3973</f>
        <v>16.772494201361329</v>
      </c>
      <c r="R863">
        <v>14.991146721191406</v>
      </c>
      <c r="S863" s="11">
        <f>0.9014*R863+2.3973</f>
        <v>15.910319654481933</v>
      </c>
      <c r="T863">
        <v>15.050343347168118</v>
      </c>
      <c r="U863" s="11">
        <f>0.9014*T863+2.3973</f>
        <v>15.963679493137342</v>
      </c>
    </row>
    <row r="864" spans="14:21">
      <c r="N864">
        <v>2077</v>
      </c>
      <c r="O864">
        <v>11</v>
      </c>
      <c r="P864" s="14">
        <v>5.1330730322265614</v>
      </c>
      <c r="Q864" s="11">
        <f>0.9014*P864+2.3973</f>
        <v>7.0242520312490218</v>
      </c>
      <c r="R864">
        <v>8.2628237963867175</v>
      </c>
      <c r="S864" s="11">
        <f>0.9014*R864+2.3973</f>
        <v>9.8454093700629866</v>
      </c>
      <c r="T864">
        <v>8.3592718139644315</v>
      </c>
      <c r="U864" s="11">
        <f>0.9014*T864+2.3973</f>
        <v>9.9323476131075381</v>
      </c>
    </row>
    <row r="865" spans="14:21">
      <c r="N865">
        <v>2077</v>
      </c>
      <c r="O865">
        <v>12</v>
      </c>
      <c r="P865" s="14">
        <v>-1.0631728173828123</v>
      </c>
      <c r="Q865" s="11">
        <f>0.7817*P865+0.2163</f>
        <v>-0.61478219134814438</v>
      </c>
      <c r="R865">
        <v>-4.5419573925781247</v>
      </c>
      <c r="S865" s="11">
        <f>0.7817*R865+0.2163</f>
        <v>-3.3341480937783201</v>
      </c>
      <c r="T865">
        <v>-4.6296178344730681</v>
      </c>
      <c r="U865" s="11">
        <f>0.7817*T865+0.2163</f>
        <v>-3.4026722612075972</v>
      </c>
    </row>
    <row r="866" spans="14:21">
      <c r="N866">
        <v>2078</v>
      </c>
      <c r="O866">
        <v>1</v>
      </c>
      <c r="P866" s="14">
        <v>-1.8507143457031252</v>
      </c>
      <c r="Q866" s="11">
        <f>0.7817*P866+0.2163</f>
        <v>-1.2304034040361329</v>
      </c>
      <c r="R866">
        <v>-7.8217563793945306</v>
      </c>
      <c r="S866" s="11">
        <f>0.7817*R866+0.2163</f>
        <v>-5.8979669617727035</v>
      </c>
      <c r="T866">
        <v>-7.9435217651368202</v>
      </c>
      <c r="U866" s="11">
        <f>0.7817*T866+0.2163</f>
        <v>-5.9931509638074516</v>
      </c>
    </row>
    <row r="867" spans="14:21">
      <c r="N867">
        <v>2078</v>
      </c>
      <c r="O867">
        <v>2</v>
      </c>
      <c r="P867" s="14">
        <v>-2.3542949609375001</v>
      </c>
      <c r="Q867" s="11">
        <f>0.7817*P867+0.2163</f>
        <v>-1.6240523709648438</v>
      </c>
      <c r="R867">
        <v>-0.91131288574218727</v>
      </c>
      <c r="S867" s="11">
        <f>0.7817*R867+0.2163</f>
        <v>-0.49607328278466772</v>
      </c>
      <c r="T867">
        <v>-1.1656637329105686</v>
      </c>
      <c r="U867" s="11">
        <f>0.7817*T867+0.2163</f>
        <v>-0.69489934001619136</v>
      </c>
    </row>
    <row r="868" spans="14:21">
      <c r="N868">
        <v>2078</v>
      </c>
      <c r="O868">
        <v>3</v>
      </c>
      <c r="P868" s="14">
        <v>13.011467075195313</v>
      </c>
      <c r="Q868" s="11">
        <f>0.9534*P868-0.7929</f>
        <v>11.612232709491211</v>
      </c>
      <c r="R868">
        <v>12.437237309570312</v>
      </c>
      <c r="S868" s="11">
        <f>0.9534*R868-0.7929</f>
        <v>11.064762050944337</v>
      </c>
      <c r="T868">
        <v>12.463066918945088</v>
      </c>
      <c r="U868" s="11">
        <f>0.9534*T868-0.7929</f>
        <v>11.089388000522248</v>
      </c>
    </row>
    <row r="869" spans="14:21">
      <c r="N869">
        <v>2078</v>
      </c>
      <c r="O869">
        <v>4</v>
      </c>
      <c r="P869" s="14">
        <v>26.495504013671876</v>
      </c>
      <c r="Q869" s="11">
        <f>0.9534*P869-0.7929</f>
        <v>24.467913526634767</v>
      </c>
      <c r="R869">
        <v>21.936624907226562</v>
      </c>
      <c r="S869" s="11">
        <f>0.9534*R869-0.7929</f>
        <v>20.121478186549805</v>
      </c>
      <c r="T869">
        <v>21.961530908203713</v>
      </c>
      <c r="U869" s="11">
        <f>0.9534*T869-0.7929</f>
        <v>20.14522356788142</v>
      </c>
    </row>
    <row r="870" spans="14:21">
      <c r="N870">
        <v>2078</v>
      </c>
      <c r="O870">
        <v>5</v>
      </c>
      <c r="P870" s="14">
        <v>33.169883359375</v>
      </c>
      <c r="Q870" s="11">
        <f>0.9534*P870-0.7929</f>
        <v>30.831266794828124</v>
      </c>
      <c r="R870">
        <v>31.29248328125</v>
      </c>
      <c r="S870" s="11">
        <f>0.9534*R870-0.7929</f>
        <v>29.041353560343751</v>
      </c>
      <c r="T870">
        <v>31.302706933593775</v>
      </c>
      <c r="U870" s="11">
        <f>0.9534*T870-0.7929</f>
        <v>29.051100790488306</v>
      </c>
    </row>
    <row r="871" spans="14:21">
      <c r="N871">
        <v>2078</v>
      </c>
      <c r="O871">
        <v>6</v>
      </c>
      <c r="P871" s="14">
        <v>36.426135874023444</v>
      </c>
      <c r="Q871" s="11">
        <f>0.814*P871+4.4613</f>
        <v>34.112174601455081</v>
      </c>
      <c r="R871">
        <v>37.240436687011716</v>
      </c>
      <c r="S871" s="11">
        <f>0.814*R871+4.4613</f>
        <v>34.775015463227533</v>
      </c>
      <c r="T871">
        <v>37.502513269043128</v>
      </c>
      <c r="U871" s="11">
        <f>0.814*T871+4.4613</f>
        <v>34.988345801001103</v>
      </c>
    </row>
    <row r="872" spans="14:21">
      <c r="N872">
        <v>2078</v>
      </c>
      <c r="O872">
        <v>7</v>
      </c>
      <c r="P872" s="14">
        <v>40.987170273437506</v>
      </c>
      <c r="Q872" s="11">
        <f>0.814*P872+4.4613</f>
        <v>37.82485660257813</v>
      </c>
      <c r="R872">
        <v>40.939023234863278</v>
      </c>
      <c r="S872" s="11">
        <f>0.814*R872+4.4613</f>
        <v>37.785664913178707</v>
      </c>
      <c r="T872">
        <v>40.931853295898719</v>
      </c>
      <c r="U872" s="11">
        <f>0.814*T872+4.4613</f>
        <v>37.779828582861555</v>
      </c>
    </row>
    <row r="873" spans="14:21">
      <c r="N873">
        <v>2078</v>
      </c>
      <c r="O873">
        <v>8</v>
      </c>
      <c r="P873" s="14">
        <v>37.868153476562505</v>
      </c>
      <c r="Q873" s="11">
        <f>0.814*P873+4.4613</f>
        <v>35.28597692992188</v>
      </c>
      <c r="R873">
        <v>37.756516984863282</v>
      </c>
      <c r="S873" s="11">
        <f>0.814*R873+4.4613</f>
        <v>35.195104825678712</v>
      </c>
      <c r="T873">
        <v>37.508410729980625</v>
      </c>
      <c r="U873" s="11">
        <f>0.814*T873+4.4613</f>
        <v>34.993146334204226</v>
      </c>
    </row>
    <row r="874" spans="14:21">
      <c r="N874">
        <v>2078</v>
      </c>
      <c r="O874">
        <v>9</v>
      </c>
      <c r="P874" s="14">
        <v>29.436603745117189</v>
      </c>
      <c r="Q874" s="11">
        <f>0.9014*P874+2.3973</f>
        <v>28.931454615848637</v>
      </c>
      <c r="R874">
        <v>29.096432976074219</v>
      </c>
      <c r="S874" s="11">
        <f>0.9014*R874+2.3973</f>
        <v>28.624824684633303</v>
      </c>
      <c r="T874">
        <v>29.417161340331933</v>
      </c>
      <c r="U874" s="11">
        <f>0.9014*T874+2.3973</f>
        <v>28.913929232175207</v>
      </c>
    </row>
    <row r="875" spans="14:21">
      <c r="N875">
        <v>2078</v>
      </c>
      <c r="O875">
        <v>10</v>
      </c>
      <c r="P875" s="14">
        <v>14.957533383789062</v>
      </c>
      <c r="Q875" s="11">
        <f>0.9014*P875+2.3973</f>
        <v>15.88002059214746</v>
      </c>
      <c r="R875">
        <v>13.934953789062499</v>
      </c>
      <c r="S875" s="11">
        <f>0.9014*R875+2.3973</f>
        <v>14.958267345460936</v>
      </c>
      <c r="T875">
        <v>13.89229647216812</v>
      </c>
      <c r="U875" s="11">
        <f>0.9014*T875+2.3973</f>
        <v>14.919816040012343</v>
      </c>
    </row>
    <row r="876" spans="14:21">
      <c r="N876">
        <v>2078</v>
      </c>
      <c r="O876">
        <v>11</v>
      </c>
      <c r="P876" s="14">
        <v>5.2014142919921875</v>
      </c>
      <c r="Q876" s="11">
        <f>0.9014*P876+2.3973</f>
        <v>7.0858548428017585</v>
      </c>
      <c r="R876">
        <v>5.2853070605468755</v>
      </c>
      <c r="S876" s="11">
        <f>0.9014*R876+2.3973</f>
        <v>7.1614757843769539</v>
      </c>
      <c r="T876">
        <v>5.3394702392575883</v>
      </c>
      <c r="U876" s="11">
        <f>0.9014*T876+2.3973</f>
        <v>7.2102984736667892</v>
      </c>
    </row>
    <row r="877" spans="14:21">
      <c r="N877">
        <v>2078</v>
      </c>
      <c r="O877">
        <v>12</v>
      </c>
      <c r="P877" s="14">
        <v>-5.1179031640625006</v>
      </c>
      <c r="Q877" s="11">
        <f>0.7817*P877+0.2163</f>
        <v>-3.7843649033476567</v>
      </c>
      <c r="R877">
        <v>-4.6072070141601564</v>
      </c>
      <c r="S877" s="11">
        <f>0.7817*R877+0.2163</f>
        <v>-3.3851537229689943</v>
      </c>
      <c r="T877">
        <v>-4.4959867309568828</v>
      </c>
      <c r="U877" s="11">
        <f>0.7817*T877+0.2163</f>
        <v>-3.298212827588995</v>
      </c>
    </row>
    <row r="878" spans="14:21">
      <c r="N878">
        <v>2079</v>
      </c>
      <c r="O878">
        <v>1</v>
      </c>
      <c r="P878" s="14">
        <v>-3.9803148095703129</v>
      </c>
      <c r="Q878" s="11">
        <f>0.7817*P878+0.2163</f>
        <v>-2.8951120866411135</v>
      </c>
      <c r="R878">
        <v>-2.2376119946289061</v>
      </c>
      <c r="S878" s="11">
        <f>0.7817*R878+0.2163</f>
        <v>-1.532841296201416</v>
      </c>
      <c r="T878">
        <v>-2.3388563598631325</v>
      </c>
      <c r="U878" s="11">
        <f>0.7817*T878+0.2163</f>
        <v>-1.6119840165050106</v>
      </c>
    </row>
    <row r="879" spans="14:21">
      <c r="N879">
        <v>2079</v>
      </c>
      <c r="O879">
        <v>2</v>
      </c>
      <c r="P879" s="14">
        <v>2.7725761328124996</v>
      </c>
      <c r="Q879" s="11">
        <f>0.7817*P879+0.2163</f>
        <v>2.3836227630195306</v>
      </c>
      <c r="R879">
        <v>3.8535382373046874</v>
      </c>
      <c r="S879" s="11">
        <f>0.7817*R879+0.2163</f>
        <v>3.2286108401010738</v>
      </c>
      <c r="T879">
        <v>3.6830208984375248</v>
      </c>
      <c r="U879" s="11">
        <f>0.7817*T879+0.2163</f>
        <v>3.0953174363086129</v>
      </c>
    </row>
    <row r="880" spans="14:21">
      <c r="N880">
        <v>2079</v>
      </c>
      <c r="O880">
        <v>3</v>
      </c>
      <c r="P880" s="14">
        <v>10.229007578125</v>
      </c>
      <c r="Q880" s="11">
        <f>0.9534*P880-0.7929</f>
        <v>8.9594358249843751</v>
      </c>
      <c r="R880">
        <v>12.914294145507812</v>
      </c>
      <c r="S880" s="11">
        <f>0.9534*R880-0.7929</f>
        <v>11.519588038327148</v>
      </c>
      <c r="T880">
        <v>13.019304711913838</v>
      </c>
      <c r="U880" s="11">
        <f>0.9534*T880-0.7929</f>
        <v>11.619705112338654</v>
      </c>
    </row>
    <row r="881" spans="14:21">
      <c r="N881">
        <v>2079</v>
      </c>
      <c r="O881">
        <v>4</v>
      </c>
      <c r="P881" s="14">
        <v>23.781300668945313</v>
      </c>
      <c r="Q881" s="11">
        <f>0.9534*P881-0.7929</f>
        <v>21.880192057772462</v>
      </c>
      <c r="R881">
        <v>18.744512370605467</v>
      </c>
      <c r="S881" s="11">
        <f>0.9534*R881-0.7929</f>
        <v>17.078118094135252</v>
      </c>
      <c r="T881">
        <v>19.024226770019432</v>
      </c>
      <c r="U881" s="11">
        <f>0.9534*T881-0.7929</f>
        <v>17.344797802536526</v>
      </c>
    </row>
    <row r="882" spans="14:21">
      <c r="N882">
        <v>2079</v>
      </c>
      <c r="O882">
        <v>5</v>
      </c>
      <c r="P882" s="14">
        <v>32.535067099609378</v>
      </c>
      <c r="Q882" s="11">
        <f>0.9534*P882-0.7929</f>
        <v>30.226032972767584</v>
      </c>
      <c r="R882">
        <v>27.691920744628906</v>
      </c>
      <c r="S882" s="11">
        <f>0.9534*R882-0.7929</f>
        <v>25.6085772379292</v>
      </c>
      <c r="T882">
        <v>27.606741357422464</v>
      </c>
      <c r="U882" s="11">
        <f>0.9534*T882-0.7929</f>
        <v>25.527367210166577</v>
      </c>
    </row>
    <row r="883" spans="14:21">
      <c r="N883">
        <v>2079</v>
      </c>
      <c r="O883">
        <v>6</v>
      </c>
      <c r="P883" s="14">
        <v>37.393934921875001</v>
      </c>
      <c r="Q883" s="11">
        <f>0.814*P883+4.4613</f>
        <v>34.899963026406247</v>
      </c>
      <c r="R883">
        <v>39.012912907714842</v>
      </c>
      <c r="S883" s="11">
        <f>0.814*R883+4.4613</f>
        <v>36.217811106879878</v>
      </c>
      <c r="T883">
        <v>38.956304406738184</v>
      </c>
      <c r="U883" s="11">
        <f>0.814*T883+4.4613</f>
        <v>36.17173178708488</v>
      </c>
    </row>
    <row r="884" spans="14:21">
      <c r="N884">
        <v>2079</v>
      </c>
      <c r="O884">
        <v>7</v>
      </c>
      <c r="P884" s="14">
        <v>42.436379453125006</v>
      </c>
      <c r="Q884" s="11">
        <f>0.814*P884+4.4613</f>
        <v>39.004512874843755</v>
      </c>
      <c r="R884">
        <v>41.309446965332029</v>
      </c>
      <c r="S884" s="11">
        <f>0.814*R884+4.4613</f>
        <v>38.087189829780272</v>
      </c>
      <c r="T884">
        <v>41.156693994141214</v>
      </c>
      <c r="U884" s="11">
        <f>0.814*T884+4.4613</f>
        <v>37.96284891123095</v>
      </c>
    </row>
    <row r="885" spans="14:21">
      <c r="N885">
        <v>2079</v>
      </c>
      <c r="O885">
        <v>8</v>
      </c>
      <c r="P885" s="14">
        <v>40.063158994140629</v>
      </c>
      <c r="Q885" s="11">
        <f>0.814*P885+4.4613</f>
        <v>37.072711421230473</v>
      </c>
      <c r="R885">
        <v>39.871495549316407</v>
      </c>
      <c r="S885" s="11">
        <f>0.814*R885+4.4613</f>
        <v>36.916697377143556</v>
      </c>
      <c r="T885">
        <v>39.718182641601345</v>
      </c>
      <c r="U885" s="11">
        <f>0.814*T885+4.4613</f>
        <v>36.791900670263495</v>
      </c>
    </row>
    <row r="886" spans="14:21">
      <c r="N886">
        <v>2079</v>
      </c>
      <c r="O886">
        <v>9</v>
      </c>
      <c r="P886" s="14">
        <v>28.347101083984377</v>
      </c>
      <c r="Q886" s="11">
        <f>0.9014*P886+2.3973</f>
        <v>27.949376917103518</v>
      </c>
      <c r="R886">
        <v>26.280627604980467</v>
      </c>
      <c r="S886" s="11">
        <f>0.9014*R886+2.3973</f>
        <v>26.086657723129392</v>
      </c>
      <c r="T886">
        <v>26.283967675781277</v>
      </c>
      <c r="U886" s="11">
        <f>0.9014*T886+2.3973</f>
        <v>26.089668462949245</v>
      </c>
    </row>
    <row r="887" spans="14:21">
      <c r="N887">
        <v>2079</v>
      </c>
      <c r="O887">
        <v>10</v>
      </c>
      <c r="P887" s="14">
        <v>12.604951474609376</v>
      </c>
      <c r="Q887" s="11">
        <f>0.9014*P887+2.3973</f>
        <v>13.75940325921289</v>
      </c>
      <c r="R887">
        <v>16.809527031249999</v>
      </c>
      <c r="S887" s="11">
        <f>0.9014*R887+2.3973</f>
        <v>17.549407665968751</v>
      </c>
      <c r="T887">
        <v>16.785168603516212</v>
      </c>
      <c r="U887" s="11">
        <f>0.9014*T887+2.3973</f>
        <v>17.527450979209512</v>
      </c>
    </row>
    <row r="888" spans="14:21">
      <c r="N888">
        <v>2079</v>
      </c>
      <c r="O888">
        <v>11</v>
      </c>
      <c r="P888" s="14">
        <v>2.8828327978515622</v>
      </c>
      <c r="Q888" s="11">
        <f>0.9014*P888+2.3973</f>
        <v>4.9958854839833986</v>
      </c>
      <c r="R888">
        <v>6.7080014331054691</v>
      </c>
      <c r="S888" s="11">
        <f>0.9014*R888+2.3973</f>
        <v>8.4438924918012699</v>
      </c>
      <c r="T888">
        <v>6.8284450927737126</v>
      </c>
      <c r="U888" s="11">
        <f>0.9014*T888+2.3973</f>
        <v>8.5524604066262242</v>
      </c>
    </row>
    <row r="889" spans="14:21">
      <c r="N889">
        <v>2079</v>
      </c>
      <c r="O889">
        <v>12</v>
      </c>
      <c r="P889" s="14">
        <v>-4.5441514794921876</v>
      </c>
      <c r="Q889" s="11">
        <f>0.7817*P889+0.2163</f>
        <v>-3.335863211519043</v>
      </c>
      <c r="R889">
        <v>-3.8548253613281251</v>
      </c>
      <c r="S889" s="11">
        <f>0.7817*R889+0.2163</f>
        <v>-2.7970169849501954</v>
      </c>
      <c r="T889">
        <v>-3.8754465087887886</v>
      </c>
      <c r="U889" s="11">
        <f>0.7817*T889+0.2163</f>
        <v>-2.8131365359201959</v>
      </c>
    </row>
    <row r="890" spans="14:21">
      <c r="N890">
        <v>2080</v>
      </c>
      <c r="O890">
        <v>1</v>
      </c>
      <c r="P890" s="14">
        <v>-2.3857421533203125</v>
      </c>
      <c r="Q890" s="11">
        <f>0.7817*P890+0.2163</f>
        <v>-1.6486346412504882</v>
      </c>
      <c r="R890">
        <v>0.24077671386718791</v>
      </c>
      <c r="S890" s="11">
        <f>0.7817*R890+0.2163</f>
        <v>0.40451515722998077</v>
      </c>
      <c r="T890">
        <v>0.18968001708943127</v>
      </c>
      <c r="U890" s="11">
        <f>0.7817*T890+0.2163</f>
        <v>0.36457286935880839</v>
      </c>
    </row>
    <row r="891" spans="14:21">
      <c r="N891">
        <v>2080</v>
      </c>
      <c r="O891">
        <v>2</v>
      </c>
      <c r="P891" s="14">
        <v>3.0515582617187489</v>
      </c>
      <c r="Q891" s="11">
        <f>0.7817*P891+0.2163</f>
        <v>2.6017030931855456</v>
      </c>
      <c r="R891">
        <v>5.5561777514648441</v>
      </c>
      <c r="S891" s="11">
        <f>0.7817*R891+0.2163</f>
        <v>4.5595641483200691</v>
      </c>
      <c r="T891">
        <v>5.4467303100581823</v>
      </c>
      <c r="U891" s="11">
        <f>0.7817*T891+0.2163</f>
        <v>4.474009083372481</v>
      </c>
    </row>
    <row r="892" spans="14:21">
      <c r="N892">
        <v>2080</v>
      </c>
      <c r="O892">
        <v>3</v>
      </c>
      <c r="P892" s="14">
        <v>14.386122153320311</v>
      </c>
      <c r="Q892" s="11">
        <f>0.9534*P892-0.7929</f>
        <v>12.922828860975585</v>
      </c>
      <c r="R892">
        <v>10.901693999023436</v>
      </c>
      <c r="S892" s="11">
        <f>0.9534*R892-0.7929</f>
        <v>9.6007750586689458</v>
      </c>
      <c r="T892">
        <v>10.832418969726337</v>
      </c>
      <c r="U892" s="11">
        <f>0.9534*T892-0.7929</f>
        <v>9.5347282457370905</v>
      </c>
    </row>
    <row r="893" spans="14:21">
      <c r="N893">
        <v>2080</v>
      </c>
      <c r="O893">
        <v>4</v>
      </c>
      <c r="P893" s="14">
        <v>24.177135288085939</v>
      </c>
      <c r="Q893" s="11">
        <f>0.9534*P893-0.7929</f>
        <v>22.257580783661137</v>
      </c>
      <c r="R893">
        <v>18.06369589111328</v>
      </c>
      <c r="S893" s="11">
        <f>0.9534*R893-0.7929</f>
        <v>16.429027662587401</v>
      </c>
      <c r="T893">
        <v>18.257154748535619</v>
      </c>
      <c r="U893" s="11">
        <f>0.9534*T893-0.7929</f>
        <v>16.613471337253859</v>
      </c>
    </row>
    <row r="894" spans="14:21">
      <c r="N894">
        <v>2080</v>
      </c>
      <c r="O894">
        <v>5</v>
      </c>
      <c r="P894" s="14">
        <v>29.565498935546877</v>
      </c>
      <c r="Q894" s="11">
        <f>0.9534*P894-0.7929</f>
        <v>27.394846685150394</v>
      </c>
      <c r="R894">
        <v>30.946091887207029</v>
      </c>
      <c r="S894" s="11">
        <f>0.9534*R894-0.7929</f>
        <v>28.711104005263181</v>
      </c>
      <c r="T894">
        <v>31.145050378418119</v>
      </c>
      <c r="U894" s="11">
        <f>0.9534*T894-0.7929</f>
        <v>28.900791030783836</v>
      </c>
    </row>
    <row r="895" spans="14:21">
      <c r="N895">
        <v>2080</v>
      </c>
      <c r="O895">
        <v>6</v>
      </c>
      <c r="P895" s="14">
        <v>37.704406796875006</v>
      </c>
      <c r="Q895" s="11">
        <f>0.814*P895+4.4613</f>
        <v>35.152687132656254</v>
      </c>
      <c r="R895">
        <v>35.965858623046877</v>
      </c>
      <c r="S895" s="11">
        <f>0.814*R895+4.4613</f>
        <v>33.737508919160156</v>
      </c>
      <c r="T895">
        <v>35.934123742675688</v>
      </c>
      <c r="U895" s="11">
        <f>0.814*T895+4.4613</f>
        <v>33.711676726538009</v>
      </c>
    </row>
    <row r="896" spans="14:21">
      <c r="N896">
        <v>2080</v>
      </c>
      <c r="O896">
        <v>7</v>
      </c>
      <c r="P896" s="14">
        <v>43.360858823242189</v>
      </c>
      <c r="Q896" s="11">
        <f>0.814*P896+4.4613</f>
        <v>39.757039082119142</v>
      </c>
      <c r="R896">
        <v>39.889345292968748</v>
      </c>
      <c r="S896" s="11">
        <f>0.814*R896+4.4613</f>
        <v>36.931227068476559</v>
      </c>
      <c r="T896">
        <v>39.966914758300689</v>
      </c>
      <c r="U896" s="11">
        <f>0.814*T896+4.4613</f>
        <v>36.994368613256761</v>
      </c>
    </row>
    <row r="897" spans="14:21">
      <c r="N897">
        <v>2080</v>
      </c>
      <c r="O897">
        <v>8</v>
      </c>
      <c r="P897" s="14">
        <v>37.017547348632817</v>
      </c>
      <c r="Q897" s="11">
        <f>0.814*P897+4.4613</f>
        <v>34.593583541787112</v>
      </c>
      <c r="R897">
        <v>38.199569560546877</v>
      </c>
      <c r="S897" s="11">
        <f>0.814*R897+4.4613</f>
        <v>35.555749622285155</v>
      </c>
      <c r="T897">
        <v>38.175695031738186</v>
      </c>
      <c r="U897" s="11">
        <f>0.814*T897+4.4613</f>
        <v>35.536315755834885</v>
      </c>
    </row>
    <row r="898" spans="14:21">
      <c r="N898">
        <v>2080</v>
      </c>
      <c r="O898">
        <v>9</v>
      </c>
      <c r="P898" s="14">
        <v>28.779999985351566</v>
      </c>
      <c r="Q898" s="11">
        <f>0.9014*P898+2.3973</f>
        <v>28.339591986795902</v>
      </c>
      <c r="R898">
        <v>27.132595537109374</v>
      </c>
      <c r="S898" s="11">
        <f>0.9014*R898+2.3973</f>
        <v>26.854621617150389</v>
      </c>
      <c r="T898">
        <v>27.191439477538839</v>
      </c>
      <c r="U898" s="11">
        <f>0.9014*T898+2.3973</f>
        <v>26.907663545053509</v>
      </c>
    </row>
    <row r="899" spans="14:21">
      <c r="N899">
        <v>2080</v>
      </c>
      <c r="O899">
        <v>10</v>
      </c>
      <c r="P899" s="14">
        <v>14.037479599609373</v>
      </c>
      <c r="Q899" s="11">
        <f>0.9014*P899+2.3973</f>
        <v>15.050684111087888</v>
      </c>
      <c r="R899">
        <v>18.462672563476559</v>
      </c>
      <c r="S899" s="11">
        <f>0.9014*R899+2.3973</f>
        <v>19.039553048717771</v>
      </c>
      <c r="T899">
        <v>18.607651574706932</v>
      </c>
      <c r="U899" s="11">
        <f>0.9014*T899+2.3973</f>
        <v>19.170237129440828</v>
      </c>
    </row>
    <row r="900" spans="14:21">
      <c r="N900">
        <v>2080</v>
      </c>
      <c r="O900">
        <v>11</v>
      </c>
      <c r="P900" s="14">
        <v>4.2447643164062496</v>
      </c>
      <c r="Q900" s="11">
        <f>0.9014*P900+2.3973</f>
        <v>6.223530554808594</v>
      </c>
      <c r="R900">
        <v>6.010398881835938</v>
      </c>
      <c r="S900" s="11">
        <f>0.9014*R900+2.3973</f>
        <v>7.8150735520869148</v>
      </c>
      <c r="T900">
        <v>6.060736413574368</v>
      </c>
      <c r="U900" s="11">
        <f>0.9014*T900+2.3973</f>
        <v>7.8604478031959353</v>
      </c>
    </row>
    <row r="901" spans="14:21">
      <c r="N901">
        <v>2080</v>
      </c>
      <c r="O901">
        <v>12</v>
      </c>
      <c r="P901" s="14">
        <v>-2.8399604638671878</v>
      </c>
      <c r="Q901" s="11">
        <f>0.7817*P901+0.2163</f>
        <v>-2.0036970946049806</v>
      </c>
      <c r="R901">
        <v>-1.5711883251953123</v>
      </c>
      <c r="S901" s="11">
        <f>0.7817*R901+0.2163</f>
        <v>-1.0118979138051756</v>
      </c>
      <c r="T901">
        <v>-1.4014616455075384</v>
      </c>
      <c r="U901" s="11">
        <f>0.7817*T901+0.2163</f>
        <v>-0.87922256829324263</v>
      </c>
    </row>
    <row r="902" spans="14:21">
      <c r="N902">
        <v>2081</v>
      </c>
      <c r="O902">
        <v>1</v>
      </c>
      <c r="P902" s="14">
        <v>-3.5689906396484377</v>
      </c>
      <c r="Q902" s="11">
        <f>0.7817*P902+0.2163</f>
        <v>-2.5735799830131838</v>
      </c>
      <c r="R902">
        <v>-7.9160242993164065</v>
      </c>
      <c r="S902" s="11">
        <f>0.7817*R902+0.2163</f>
        <v>-5.9716561947756341</v>
      </c>
      <c r="T902">
        <v>-7.9973360961918196</v>
      </c>
      <c r="U902" s="11">
        <f>0.7817*T902+0.2163</f>
        <v>-6.0352176263931447</v>
      </c>
    </row>
    <row r="903" spans="14:21">
      <c r="N903">
        <v>2081</v>
      </c>
      <c r="O903">
        <v>2</v>
      </c>
      <c r="P903" s="14">
        <v>1.6472858007812494</v>
      </c>
      <c r="Q903" s="11">
        <f>0.7817*P903+0.2163</f>
        <v>1.5039833104707026</v>
      </c>
      <c r="R903">
        <v>-0.61079234130859339</v>
      </c>
      <c r="S903" s="11">
        <f>0.7817*R903+0.2163</f>
        <v>-0.26115637320092744</v>
      </c>
      <c r="T903">
        <v>-0.63110581054628856</v>
      </c>
      <c r="U903" s="11">
        <f>0.7817*T903+0.2163</f>
        <v>-0.27703541210403376</v>
      </c>
    </row>
    <row r="904" spans="14:21">
      <c r="N904">
        <v>2081</v>
      </c>
      <c r="O904">
        <v>3</v>
      </c>
      <c r="P904" s="14">
        <v>14.71467935546875</v>
      </c>
      <c r="Q904" s="11">
        <f>0.9534*P904-0.7929</f>
        <v>13.236075297503907</v>
      </c>
      <c r="R904">
        <v>10.694078544921874</v>
      </c>
      <c r="S904" s="11">
        <f>0.9534*R904-0.7929</f>
        <v>9.4028344847285155</v>
      </c>
      <c r="T904">
        <v>10.754579187011869</v>
      </c>
      <c r="U904" s="11">
        <f>0.9534*T904-0.7929</f>
        <v>9.4605157968971163</v>
      </c>
    </row>
    <row r="905" spans="14:21">
      <c r="N905">
        <v>2081</v>
      </c>
      <c r="O905">
        <v>4</v>
      </c>
      <c r="P905" s="14">
        <v>24.953910727539064</v>
      </c>
      <c r="Q905" s="11">
        <f>0.9534*P905-0.7929</f>
        <v>22.998158487635745</v>
      </c>
      <c r="R905">
        <v>20.334568864746092</v>
      </c>
      <c r="S905" s="11">
        <f>0.9534*R905-0.7929</f>
        <v>18.594077955648924</v>
      </c>
      <c r="T905">
        <v>20.216887719726337</v>
      </c>
      <c r="U905" s="11">
        <f>0.9534*T905-0.7929</f>
        <v>18.481880751987092</v>
      </c>
    </row>
    <row r="906" spans="14:21">
      <c r="N906">
        <v>2081</v>
      </c>
      <c r="O906">
        <v>5</v>
      </c>
      <c r="P906" s="14">
        <v>31.029559360351563</v>
      </c>
      <c r="Q906" s="11">
        <f>0.9534*P906-0.7929</f>
        <v>28.790681894159182</v>
      </c>
      <c r="R906">
        <v>32.058459990234375</v>
      </c>
      <c r="S906" s="11">
        <f>0.9534*R906-0.7929</f>
        <v>29.771635754689456</v>
      </c>
      <c r="T906">
        <v>31.997099450683184</v>
      </c>
      <c r="U906" s="11">
        <f>0.9534*T906-0.7929</f>
        <v>29.713134616281348</v>
      </c>
    </row>
    <row r="907" spans="14:21">
      <c r="N907">
        <v>2081</v>
      </c>
      <c r="O907">
        <v>6</v>
      </c>
      <c r="P907" s="14">
        <v>38.281052133789068</v>
      </c>
      <c r="Q907" s="11">
        <f>0.814*P907+4.4613</f>
        <v>35.622076436904301</v>
      </c>
      <c r="R907">
        <v>37.22045959960937</v>
      </c>
      <c r="S907" s="11">
        <f>0.814*R907+4.4613</f>
        <v>34.758754114082024</v>
      </c>
      <c r="T907">
        <v>36.906333581543123</v>
      </c>
      <c r="U907" s="11">
        <f>0.814*T907+4.4613</f>
        <v>34.503055535376099</v>
      </c>
    </row>
    <row r="908" spans="14:21">
      <c r="N908">
        <v>2081</v>
      </c>
      <c r="O908">
        <v>7</v>
      </c>
      <c r="P908" s="14">
        <v>44.20376272949219</v>
      </c>
      <c r="Q908" s="11">
        <f>0.814*P908+4.4613</f>
        <v>40.443162861806641</v>
      </c>
      <c r="R908">
        <v>39.822433684082029</v>
      </c>
      <c r="S908" s="11">
        <f>0.814*R908+4.4613</f>
        <v>36.876761018842771</v>
      </c>
      <c r="T908">
        <v>40.174297631836218</v>
      </c>
      <c r="U908" s="11">
        <f>0.814*T908+4.4613</f>
        <v>37.163178272314681</v>
      </c>
    </row>
    <row r="909" spans="14:21">
      <c r="N909">
        <v>2081</v>
      </c>
      <c r="O909">
        <v>8</v>
      </c>
      <c r="P909" s="14">
        <v>37.699215244140632</v>
      </c>
      <c r="Q909" s="11">
        <f>0.814*P909+4.4613</f>
        <v>35.148461208730474</v>
      </c>
      <c r="R909">
        <v>36.838036320800782</v>
      </c>
      <c r="S909" s="11">
        <f>0.814*R909+4.4613</f>
        <v>34.447461565131832</v>
      </c>
      <c r="T909">
        <v>37.013694177245689</v>
      </c>
      <c r="U909" s="11">
        <f>0.814*T909+4.4613</f>
        <v>34.590447060277988</v>
      </c>
    </row>
    <row r="910" spans="14:21">
      <c r="N910">
        <v>2081</v>
      </c>
      <c r="O910">
        <v>9</v>
      </c>
      <c r="P910" s="14">
        <v>28.55335892089844</v>
      </c>
      <c r="Q910" s="11">
        <f>0.9014*P910+2.3973</f>
        <v>28.135297731297854</v>
      </c>
      <c r="R910">
        <v>27.680419792480468</v>
      </c>
      <c r="S910" s="11">
        <f>0.9014*R910+2.3973</f>
        <v>27.348430400941893</v>
      </c>
      <c r="T910">
        <v>27.550547937011871</v>
      </c>
      <c r="U910" s="11">
        <f>0.9014*T910+2.3973</f>
        <v>27.231363910422502</v>
      </c>
    </row>
    <row r="911" spans="14:21">
      <c r="N911">
        <v>2081</v>
      </c>
      <c r="O911">
        <v>10</v>
      </c>
      <c r="P911" s="14">
        <v>13.90718013671875</v>
      </c>
      <c r="Q911" s="11">
        <f>0.9014*P911+2.3973</f>
        <v>14.933232175238281</v>
      </c>
      <c r="R911">
        <v>15.972450505371093</v>
      </c>
      <c r="S911" s="11">
        <f>0.9014*R911+2.3973</f>
        <v>16.794866885541502</v>
      </c>
      <c r="T911">
        <v>16.072245996093777</v>
      </c>
      <c r="U911" s="11">
        <f>0.9014*T911+2.3973</f>
        <v>16.884822540878929</v>
      </c>
    </row>
    <row r="912" spans="14:21">
      <c r="N912">
        <v>2081</v>
      </c>
      <c r="O912">
        <v>11</v>
      </c>
      <c r="P912" s="14">
        <v>6.6665811132812491</v>
      </c>
      <c r="Q912" s="11">
        <f>0.9014*P912+2.3973</f>
        <v>8.4065562155117171</v>
      </c>
      <c r="R912">
        <v>7.7048614184570301</v>
      </c>
      <c r="S912" s="11">
        <f>0.9014*R912+2.3973</f>
        <v>9.3424620825971676</v>
      </c>
      <c r="T912">
        <v>7.8561781860356188</v>
      </c>
      <c r="U912" s="11">
        <f>0.9014*T912+2.3973</f>
        <v>9.4788590168925069</v>
      </c>
    </row>
    <row r="913" spans="14:21">
      <c r="N913">
        <v>2081</v>
      </c>
      <c r="O913">
        <v>12</v>
      </c>
      <c r="P913" s="14">
        <v>-0.55133678222656268</v>
      </c>
      <c r="Q913" s="11">
        <f>0.7817*P913+0.2163</f>
        <v>-0.21467996266650402</v>
      </c>
      <c r="R913">
        <v>-1.3115194287109371</v>
      </c>
      <c r="S913" s="11">
        <f>0.7817*R913+0.2163</f>
        <v>-0.80891473742333941</v>
      </c>
      <c r="T913">
        <v>-1.7217339843749753</v>
      </c>
      <c r="U913" s="11">
        <f>0.7817*T913+0.2163</f>
        <v>-1.1295794555859182</v>
      </c>
    </row>
    <row r="914" spans="14:21">
      <c r="N914">
        <v>2082</v>
      </c>
      <c r="O914">
        <v>1</v>
      </c>
      <c r="P914" s="14">
        <v>-6.4117912988281258</v>
      </c>
      <c r="Q914" s="11">
        <f>0.7817*P914+0.2163</f>
        <v>-4.7957972582939457</v>
      </c>
      <c r="R914">
        <v>-2.0962101147460941</v>
      </c>
      <c r="S914" s="11">
        <f>0.7817*R914+0.2163</f>
        <v>-1.4223074466970218</v>
      </c>
      <c r="T914">
        <v>-2.8956302856443821</v>
      </c>
      <c r="U914" s="11">
        <f>0.7817*T914+0.2163</f>
        <v>-2.0472141942882134</v>
      </c>
    </row>
    <row r="915" spans="14:21">
      <c r="N915">
        <v>2082</v>
      </c>
      <c r="O915">
        <v>2</v>
      </c>
      <c r="P915" s="14">
        <v>0.61595406249999929</v>
      </c>
      <c r="Q915" s="11">
        <f>0.7817*P915+0.2163</f>
        <v>0.69779129065624934</v>
      </c>
      <c r="R915">
        <v>2.6220388842773437</v>
      </c>
      <c r="S915" s="11">
        <f>0.7817*R915+0.2163</f>
        <v>2.2659477958395993</v>
      </c>
      <c r="T915">
        <v>2.3202047973631812</v>
      </c>
      <c r="U915" s="11">
        <f>0.7817*T915+0.2163</f>
        <v>2.0300040900987986</v>
      </c>
    </row>
    <row r="916" spans="14:21">
      <c r="N916">
        <v>2082</v>
      </c>
      <c r="O916">
        <v>3</v>
      </c>
      <c r="P916" s="14">
        <v>11.759707114257811</v>
      </c>
      <c r="Q916" s="11">
        <f>0.9534*P916-0.7929</f>
        <v>10.418804762733398</v>
      </c>
      <c r="R916">
        <v>14.557933110351563</v>
      </c>
      <c r="S916" s="11">
        <f>0.9534*R916-0.7929</f>
        <v>13.086633427409181</v>
      </c>
      <c r="T916">
        <v>14.504861718750025</v>
      </c>
      <c r="U916" s="11">
        <f>0.9534*T916-0.7929</f>
        <v>13.036035162656274</v>
      </c>
    </row>
    <row r="917" spans="14:21">
      <c r="N917">
        <v>2082</v>
      </c>
      <c r="O917">
        <v>4</v>
      </c>
      <c r="P917" s="14">
        <v>23.954366611328126</v>
      </c>
      <c r="Q917" s="11">
        <f>0.9534*P917-0.7929</f>
        <v>22.045193127240235</v>
      </c>
      <c r="R917">
        <v>24.067757988281251</v>
      </c>
      <c r="S917" s="11">
        <f>0.9534*R917-0.7929</f>
        <v>22.153300466027346</v>
      </c>
      <c r="T917">
        <v>24.103549035644434</v>
      </c>
      <c r="U917" s="11">
        <f>0.9534*T917-0.7929</f>
        <v>22.187423650583405</v>
      </c>
    </row>
    <row r="918" spans="14:21">
      <c r="N918">
        <v>2082</v>
      </c>
      <c r="O918">
        <v>5</v>
      </c>
      <c r="P918" s="14">
        <v>32.548471518554692</v>
      </c>
      <c r="Q918" s="11">
        <f>0.9534*P918-0.7929</f>
        <v>30.238812745790046</v>
      </c>
      <c r="R918">
        <v>31.404534465332031</v>
      </c>
      <c r="S918" s="11">
        <f>0.9534*R918-0.7929</f>
        <v>29.148183159247559</v>
      </c>
      <c r="T918">
        <v>31.417171289062527</v>
      </c>
      <c r="U918" s="11">
        <f>0.9534*T918-0.7929</f>
        <v>29.160231106992214</v>
      </c>
    </row>
    <row r="919" spans="14:21">
      <c r="N919">
        <v>2082</v>
      </c>
      <c r="O919">
        <v>6</v>
      </c>
      <c r="P919" s="14">
        <v>37.658236020507815</v>
      </c>
      <c r="Q919" s="11">
        <f>0.814*P919+4.4613</f>
        <v>35.11510412069336</v>
      </c>
      <c r="R919">
        <v>36.083460844726559</v>
      </c>
      <c r="S919" s="11">
        <f>0.814*R919+4.4613</f>
        <v>33.833237127607418</v>
      </c>
      <c r="T919">
        <v>36.25268715820372</v>
      </c>
      <c r="U919" s="11">
        <f>0.814*T919+4.4613</f>
        <v>33.970987346777825</v>
      </c>
    </row>
    <row r="920" spans="14:21">
      <c r="N920">
        <v>2082</v>
      </c>
      <c r="O920">
        <v>7</v>
      </c>
      <c r="P920" s="14">
        <v>40.702528500976562</v>
      </c>
      <c r="Q920" s="11">
        <f>0.814*P920+4.4613</f>
        <v>37.593158199794921</v>
      </c>
      <c r="R920">
        <v>37.872523698730468</v>
      </c>
      <c r="S920" s="11">
        <f>0.814*R920+4.4613</f>
        <v>35.289534290766596</v>
      </c>
      <c r="T920">
        <v>37.686507348632595</v>
      </c>
      <c r="U920" s="11">
        <f>0.814*T920+4.4613</f>
        <v>35.138116981786929</v>
      </c>
    </row>
    <row r="921" spans="14:21">
      <c r="N921">
        <v>2082</v>
      </c>
      <c r="O921">
        <v>8</v>
      </c>
      <c r="P921" s="14">
        <v>37.887472861328128</v>
      </c>
      <c r="Q921" s="11">
        <f>0.814*P921+4.4613</f>
        <v>35.30170290912109</v>
      </c>
      <c r="R921">
        <v>36.033667705078123</v>
      </c>
      <c r="S921" s="11">
        <f>0.814*R921+4.4613</f>
        <v>33.79270551193359</v>
      </c>
      <c r="T921">
        <v>36.392081689453718</v>
      </c>
      <c r="U921" s="11">
        <f>0.814*T921+4.4613</f>
        <v>34.084454495215326</v>
      </c>
    </row>
    <row r="922" spans="14:21">
      <c r="N922">
        <v>2082</v>
      </c>
      <c r="O922">
        <v>9</v>
      </c>
      <c r="P922" s="14">
        <v>29.38149668945313</v>
      </c>
      <c r="Q922" s="11">
        <f>0.9014*P922+2.3973</f>
        <v>28.88178111587305</v>
      </c>
      <c r="R922">
        <v>24.290530766601563</v>
      </c>
      <c r="S922" s="11">
        <f>0.9014*R922+2.3973</f>
        <v>24.292784433014649</v>
      </c>
      <c r="T922">
        <v>24.357608972168119</v>
      </c>
      <c r="U922" s="11">
        <f>0.9014*T922+2.3973</f>
        <v>24.353248727512344</v>
      </c>
    </row>
    <row r="923" spans="14:21">
      <c r="N923">
        <v>2082</v>
      </c>
      <c r="O923">
        <v>10</v>
      </c>
      <c r="P923" s="14">
        <v>14.253014145507812</v>
      </c>
      <c r="Q923" s="11">
        <f>0.9014*P923+2.3973</f>
        <v>15.244966950760741</v>
      </c>
      <c r="R923">
        <v>17.941872221679684</v>
      </c>
      <c r="S923" s="11">
        <f>0.9014*R923+2.3973</f>
        <v>18.570103620622067</v>
      </c>
      <c r="T923">
        <v>17.975282922363181</v>
      </c>
      <c r="U923" s="11">
        <f>0.9014*T923+2.3973</f>
        <v>18.600220026218171</v>
      </c>
    </row>
    <row r="924" spans="14:21">
      <c r="N924">
        <v>2082</v>
      </c>
      <c r="O924">
        <v>11</v>
      </c>
      <c r="P924" s="14">
        <v>4.2449770849609374</v>
      </c>
      <c r="Q924" s="11">
        <f>0.9014*P924+2.3973</f>
        <v>6.2237223443837895</v>
      </c>
      <c r="R924">
        <v>8.5402094775390616</v>
      </c>
      <c r="S924" s="11">
        <f>0.9014*R924+2.3973</f>
        <v>10.095444823053709</v>
      </c>
      <c r="T924">
        <v>8.6407415405269319</v>
      </c>
      <c r="U924" s="11">
        <f>0.9014*T924+2.3973</f>
        <v>10.186064424630976</v>
      </c>
    </row>
    <row r="925" spans="14:21">
      <c r="N925">
        <v>2082</v>
      </c>
      <c r="O925">
        <v>12</v>
      </c>
      <c r="P925" s="14">
        <v>-4.1346571191406252</v>
      </c>
      <c r="Q925" s="11">
        <f>0.7817*P925+0.2163</f>
        <v>-3.0157614700322264</v>
      </c>
      <c r="R925">
        <v>-5.7926693188476559</v>
      </c>
      <c r="S925" s="11">
        <f>0.7817*R925+0.2163</f>
        <v>-4.3118296065432116</v>
      </c>
      <c r="T925">
        <v>-5.5758922485355686</v>
      </c>
      <c r="U925" s="11">
        <f>0.7817*T925+0.2163</f>
        <v>-4.1423749706802537</v>
      </c>
    </row>
    <row r="926" spans="14:21">
      <c r="N926">
        <v>2083</v>
      </c>
      <c r="O926">
        <v>1</v>
      </c>
      <c r="P926" s="14">
        <v>-8.2114728417968763</v>
      </c>
      <c r="Q926" s="11">
        <f>0.7817*P926+0.2163</f>
        <v>-6.202608320432617</v>
      </c>
      <c r="R926">
        <v>-8.1329801220703111</v>
      </c>
      <c r="S926" s="11">
        <f>0.7817*R926+0.2163</f>
        <v>-6.1412505614223614</v>
      </c>
      <c r="T926">
        <v>-8.0212610229493198</v>
      </c>
      <c r="U926" s="11">
        <f>0.7817*T926+0.2163</f>
        <v>-6.0539197416394828</v>
      </c>
    </row>
    <row r="927" spans="14:21">
      <c r="N927">
        <v>2083</v>
      </c>
      <c r="O927">
        <v>2</v>
      </c>
      <c r="P927" s="14">
        <v>1.5888170019531245</v>
      </c>
      <c r="Q927" s="11">
        <f>0.7817*P927+0.2163</f>
        <v>1.4582782504267573</v>
      </c>
      <c r="R927">
        <v>-0.96183729980468735</v>
      </c>
      <c r="S927" s="11">
        <f>0.7817*R927+0.2163</f>
        <v>-0.53556821725732395</v>
      </c>
      <c r="T927">
        <v>-1.435305029296289</v>
      </c>
      <c r="U927" s="11">
        <f>0.7817*T927+0.2163</f>
        <v>-0.90567794140090907</v>
      </c>
    </row>
    <row r="928" spans="14:21">
      <c r="N928">
        <v>2083</v>
      </c>
      <c r="O928">
        <v>3</v>
      </c>
      <c r="P928" s="14">
        <v>10.910505258789062</v>
      </c>
      <c r="Q928" s="11">
        <f>0.9534*P928-0.7929</f>
        <v>9.609175713729492</v>
      </c>
      <c r="R928">
        <v>13.042765764160157</v>
      </c>
      <c r="S928" s="11">
        <f>0.9534*R928-0.7929</f>
        <v>11.642072879550295</v>
      </c>
      <c r="T928">
        <v>12.914356713867463</v>
      </c>
      <c r="U928" s="11">
        <f>0.9534*T928-0.7929</f>
        <v>11.519647691001239</v>
      </c>
    </row>
    <row r="929" spans="14:21">
      <c r="N929">
        <v>2083</v>
      </c>
      <c r="O929">
        <v>4</v>
      </c>
      <c r="P929" s="14">
        <v>20.213129453125003</v>
      </c>
      <c r="Q929" s="11">
        <f>0.9534*P929-0.7929</f>
        <v>18.478297620609379</v>
      </c>
      <c r="R929">
        <v>19.570719499511718</v>
      </c>
      <c r="S929" s="11">
        <f>0.9534*R929-0.7929</f>
        <v>17.865823970834473</v>
      </c>
      <c r="T929">
        <v>19.366279504394431</v>
      </c>
      <c r="U929" s="11">
        <f>0.9534*T929-0.7929</f>
        <v>17.67091087948965</v>
      </c>
    </row>
    <row r="930" spans="14:21">
      <c r="N930">
        <v>2083</v>
      </c>
      <c r="O930">
        <v>5</v>
      </c>
      <c r="P930" s="14">
        <v>31.495692709960942</v>
      </c>
      <c r="Q930" s="11">
        <f>0.9534*P930-0.7929</f>
        <v>29.235093429676763</v>
      </c>
      <c r="R930">
        <v>29.230555351562497</v>
      </c>
      <c r="S930" s="11">
        <f>0.9534*R930-0.7929</f>
        <v>27.075511472179684</v>
      </c>
      <c r="T930">
        <v>29.235881433105622</v>
      </c>
      <c r="U930" s="11">
        <f>0.9534*T930-0.7929</f>
        <v>27.0805893583229</v>
      </c>
    </row>
    <row r="931" spans="14:21">
      <c r="N931">
        <v>2083</v>
      </c>
      <c r="O931">
        <v>6</v>
      </c>
      <c r="P931" s="14">
        <v>41.619731186523438</v>
      </c>
      <c r="Q931" s="11">
        <f>0.814*P931+4.4613</f>
        <v>38.339761185830078</v>
      </c>
      <c r="R931">
        <v>38.607288286132814</v>
      </c>
      <c r="S931" s="11">
        <f>0.814*R931+4.4613</f>
        <v>35.887632664912111</v>
      </c>
      <c r="T931">
        <v>38.973293115234966</v>
      </c>
      <c r="U931" s="11">
        <f>0.814*T931+4.4613</f>
        <v>36.185560595801263</v>
      </c>
    </row>
    <row r="932" spans="14:21">
      <c r="N932">
        <v>2083</v>
      </c>
      <c r="O932">
        <v>7</v>
      </c>
      <c r="P932" s="14">
        <v>43.593670175781256</v>
      </c>
      <c r="Q932" s="11">
        <f>0.814*P932+4.4613</f>
        <v>39.94654752308594</v>
      </c>
      <c r="R932">
        <v>40.217122429199215</v>
      </c>
      <c r="S932" s="11">
        <f>0.814*R932+4.4613</f>
        <v>37.198037657368161</v>
      </c>
      <c r="T932">
        <v>40.31778017578128</v>
      </c>
      <c r="U932" s="11">
        <f>0.814*T932+4.4613</f>
        <v>37.279973063085961</v>
      </c>
    </row>
    <row r="933" spans="14:21">
      <c r="N933">
        <v>2083</v>
      </c>
      <c r="O933">
        <v>8</v>
      </c>
      <c r="P933" s="14">
        <v>41.364451474609382</v>
      </c>
      <c r="Q933" s="11">
        <f>0.814*P933+4.4613</f>
        <v>38.131963500332034</v>
      </c>
      <c r="R933">
        <v>39.377818840332033</v>
      </c>
      <c r="S933" s="11">
        <f>0.814*R933+4.4613</f>
        <v>36.514844536030274</v>
      </c>
      <c r="T933">
        <v>39.602243920898715</v>
      </c>
      <c r="U933" s="11">
        <f>0.814*T933+4.4613</f>
        <v>36.697526551611553</v>
      </c>
    </row>
    <row r="934" spans="14:21">
      <c r="N934">
        <v>2083</v>
      </c>
      <c r="O934">
        <v>9</v>
      </c>
      <c r="P934" s="14">
        <v>29.710351767578125</v>
      </c>
      <c r="Q934" s="11">
        <f>0.9014*P934+2.3973</f>
        <v>29.178211083294922</v>
      </c>
      <c r="R934">
        <v>28.005936625976563</v>
      </c>
      <c r="S934" s="11">
        <f>0.9014*R934+2.3973</f>
        <v>27.641851274655274</v>
      </c>
      <c r="T934">
        <v>28.119786950683181</v>
      </c>
      <c r="U934" s="11">
        <f>0.9014*T934+2.3973</f>
        <v>27.74447595734582</v>
      </c>
    </row>
    <row r="935" spans="14:21">
      <c r="N935">
        <v>2083</v>
      </c>
      <c r="O935">
        <v>10</v>
      </c>
      <c r="P935" s="14">
        <v>15.43979458984375</v>
      </c>
      <c r="Q935" s="11">
        <f>0.9014*P935+2.3973</f>
        <v>16.314730843285155</v>
      </c>
      <c r="R935">
        <v>18.04677686035156</v>
      </c>
      <c r="S935" s="11">
        <f>0.9014*R935+2.3973</f>
        <v>18.664664661920899</v>
      </c>
      <c r="T935">
        <v>18.184508752441868</v>
      </c>
      <c r="U935" s="11">
        <f>0.9014*T935+2.3973</f>
        <v>18.788816189451101</v>
      </c>
    </row>
    <row r="936" spans="14:21">
      <c r="N936">
        <v>2083</v>
      </c>
      <c r="O936">
        <v>11</v>
      </c>
      <c r="P936" s="14">
        <v>4.364212583007812</v>
      </c>
      <c r="Q936" s="11">
        <f>0.9014*P936+2.3973</f>
        <v>6.3312012223232417</v>
      </c>
      <c r="R936">
        <v>5.2069277392578126</v>
      </c>
      <c r="S936" s="11">
        <f>0.9014*R936+2.3973</f>
        <v>7.090824664166993</v>
      </c>
      <c r="T936">
        <v>5.202086206054962</v>
      </c>
      <c r="U936" s="11">
        <f>0.9014*T936+2.3973</f>
        <v>7.0864605061379429</v>
      </c>
    </row>
    <row r="937" spans="14:21">
      <c r="N937">
        <v>2083</v>
      </c>
      <c r="O937">
        <v>12</v>
      </c>
      <c r="P937" s="14">
        <v>-0.41890963378906232</v>
      </c>
      <c r="Q937" s="11">
        <f>0.7817*P937+0.2163</f>
        <v>-0.11116166073291001</v>
      </c>
      <c r="R937">
        <v>-0.21839713867187482</v>
      </c>
      <c r="S937" s="11">
        <f>0.7817*R937+0.2163</f>
        <v>4.5578956700195461E-2</v>
      </c>
      <c r="T937">
        <v>-0.41283273925753816</v>
      </c>
      <c r="U937" s="11">
        <f>0.7817*T937+0.2163</f>
        <v>-0.10641135227761755</v>
      </c>
    </row>
    <row r="938" spans="14:21">
      <c r="N938">
        <v>2084</v>
      </c>
      <c r="O938">
        <v>1</v>
      </c>
      <c r="P938" s="14">
        <v>-11.420490737304689</v>
      </c>
      <c r="Q938" s="11">
        <f>0.7817*P938+0.2163</f>
        <v>-8.711097609351075</v>
      </c>
      <c r="R938">
        <v>-2.4442302563476566</v>
      </c>
      <c r="S938" s="11">
        <f>0.7817*R938+0.2163</f>
        <v>-1.694354791386963</v>
      </c>
      <c r="T938">
        <v>-2.5445973266605688</v>
      </c>
      <c r="U938" s="11">
        <f>0.7817*T938+0.2163</f>
        <v>-1.7728117302505666</v>
      </c>
    </row>
    <row r="939" spans="14:21">
      <c r="N939">
        <v>2084</v>
      </c>
      <c r="O939">
        <v>2</v>
      </c>
      <c r="P939" s="14">
        <v>2.6048719580078119</v>
      </c>
      <c r="Q939" s="11">
        <f>0.7817*P939+0.2163</f>
        <v>2.2525284095747065</v>
      </c>
      <c r="R939">
        <v>0.64450666992187511</v>
      </c>
      <c r="S939" s="11">
        <f>0.7817*R939+0.2163</f>
        <v>0.72011086387792966</v>
      </c>
      <c r="T939">
        <v>-0.11561411132753863</v>
      </c>
      <c r="U939" s="11">
        <f>0.7817*T939+0.2163</f>
        <v>0.12592444917526305</v>
      </c>
    </row>
    <row r="940" spans="14:21">
      <c r="N940">
        <v>2084</v>
      </c>
      <c r="O940">
        <v>3</v>
      </c>
      <c r="P940" s="14">
        <v>11.989709921875001</v>
      </c>
      <c r="Q940" s="11">
        <f>0.9534*P940-0.7929</f>
        <v>10.638089439515626</v>
      </c>
      <c r="R940">
        <v>12.339180058593749</v>
      </c>
      <c r="S940" s="11">
        <f>0.9534*R940-0.7929</f>
        <v>10.971274267863281</v>
      </c>
      <c r="T940">
        <v>12.158342431641211</v>
      </c>
      <c r="U940" s="11">
        <f>0.9534*T940-0.7929</f>
        <v>10.798863674326732</v>
      </c>
    </row>
    <row r="941" spans="14:21">
      <c r="N941">
        <v>2084</v>
      </c>
      <c r="O941">
        <v>4</v>
      </c>
      <c r="P941" s="14">
        <v>19.821975742187501</v>
      </c>
      <c r="Q941" s="11">
        <f>0.9534*P941-0.7929</f>
        <v>18.105371672601564</v>
      </c>
      <c r="R941">
        <v>18.275698991699215</v>
      </c>
      <c r="S941" s="11">
        <f>0.9534*R941-0.7929</f>
        <v>16.631151418686034</v>
      </c>
      <c r="T941">
        <v>17.982219140625027</v>
      </c>
      <c r="U941" s="11">
        <f>0.9534*T941-0.7929</f>
        <v>16.3513477286719</v>
      </c>
    </row>
    <row r="942" spans="14:21">
      <c r="N942">
        <v>2084</v>
      </c>
      <c r="O942">
        <v>5</v>
      </c>
      <c r="P942" s="14">
        <v>32.644813120117192</v>
      </c>
      <c r="Q942" s="11">
        <f>0.9534*P942-0.7929</f>
        <v>30.330664828719733</v>
      </c>
      <c r="R942">
        <v>31.11814081298828</v>
      </c>
      <c r="S942" s="11">
        <f>0.9534*R942-0.7929</f>
        <v>28.875135451103027</v>
      </c>
      <c r="T942">
        <v>31.15114888916062</v>
      </c>
      <c r="U942" s="11">
        <f>0.9534*T942-0.7929</f>
        <v>28.906605350925737</v>
      </c>
    </row>
    <row r="943" spans="14:21">
      <c r="N943">
        <v>2084</v>
      </c>
      <c r="O943">
        <v>6</v>
      </c>
      <c r="P943" s="14">
        <v>40.909169321289063</v>
      </c>
      <c r="Q943" s="11">
        <f>0.814*P943+4.4613</f>
        <v>37.761363827529294</v>
      </c>
      <c r="R943">
        <v>37.193568645019532</v>
      </c>
      <c r="S943" s="11">
        <f>0.814*R943+4.4613</f>
        <v>34.736864877045896</v>
      </c>
      <c r="T943">
        <v>37.19969875488259</v>
      </c>
      <c r="U943" s="11">
        <f>0.814*T943+4.4613</f>
        <v>34.741854786474427</v>
      </c>
    </row>
    <row r="944" spans="14:21">
      <c r="N944">
        <v>2084</v>
      </c>
      <c r="O944">
        <v>7</v>
      </c>
      <c r="P944" s="14">
        <v>41.040915610351568</v>
      </c>
      <c r="Q944" s="11">
        <f>0.814*P944+4.4613</f>
        <v>37.868605306826176</v>
      </c>
      <c r="R944">
        <v>41.938276481933592</v>
      </c>
      <c r="S944" s="11">
        <f>0.814*R944+4.4613</f>
        <v>38.599057056293944</v>
      </c>
      <c r="T944">
        <v>42.052638940429965</v>
      </c>
      <c r="U944" s="11">
        <f>0.814*T944+4.4613</f>
        <v>38.692148097509993</v>
      </c>
    </row>
    <row r="945" spans="14:21">
      <c r="N945">
        <v>2084</v>
      </c>
      <c r="O945">
        <v>8</v>
      </c>
      <c r="P945" s="14">
        <v>37.813259189453127</v>
      </c>
      <c r="Q945" s="11">
        <f>0.814*P945+4.4613</f>
        <v>35.241292980214844</v>
      </c>
      <c r="R945">
        <v>39.349930693359376</v>
      </c>
      <c r="S945" s="11">
        <f>0.814*R945+4.4613</f>
        <v>36.492143584394533</v>
      </c>
      <c r="T945">
        <v>39.21381569824247</v>
      </c>
      <c r="U945" s="11">
        <f>0.814*T945+4.4613</f>
        <v>36.381345978369367</v>
      </c>
    </row>
    <row r="946" spans="14:21">
      <c r="N946">
        <v>2084</v>
      </c>
      <c r="O946">
        <v>9</v>
      </c>
      <c r="P946" s="14">
        <v>27.67913548339844</v>
      </c>
      <c r="Q946" s="11">
        <f>0.9014*P946+2.3973</f>
        <v>27.347272724735355</v>
      </c>
      <c r="R946">
        <v>27.237101298828122</v>
      </c>
      <c r="S946" s="11">
        <f>0.9014*R946+2.3973</f>
        <v>26.948823110763669</v>
      </c>
      <c r="T946">
        <v>27.170731347656275</v>
      </c>
      <c r="U946" s="11">
        <f>0.9014*T946+2.3973</f>
        <v>26.888997236777367</v>
      </c>
    </row>
    <row r="947" spans="14:21">
      <c r="N947">
        <v>2084</v>
      </c>
      <c r="O947">
        <v>10</v>
      </c>
      <c r="P947" s="14">
        <v>15.387921616210939</v>
      </c>
      <c r="Q947" s="11">
        <f>0.9014*P947+2.3973</f>
        <v>16.26797254485254</v>
      </c>
      <c r="R947">
        <v>16.634353569335936</v>
      </c>
      <c r="S947" s="11">
        <f>0.9014*R947+2.3973</f>
        <v>17.391506307399414</v>
      </c>
      <c r="T947">
        <v>16.500549096679965</v>
      </c>
      <c r="U947" s="11">
        <f>0.9014*T947+2.3973</f>
        <v>17.27089495574732</v>
      </c>
    </row>
    <row r="948" spans="14:21">
      <c r="N948">
        <v>2084</v>
      </c>
      <c r="O948">
        <v>11</v>
      </c>
      <c r="P948" s="14">
        <v>9.6883626806640635</v>
      </c>
      <c r="Q948" s="11">
        <f>0.9014*P948+2.3973</f>
        <v>11.130390120350587</v>
      </c>
      <c r="R948">
        <v>6.0908058276367187</v>
      </c>
      <c r="S948" s="11">
        <f>0.9014*R948+2.3973</f>
        <v>7.8875523730317383</v>
      </c>
      <c r="T948">
        <v>6.0701857543944318</v>
      </c>
      <c r="U948" s="11">
        <f>0.9014*T948+2.3973</f>
        <v>7.8689654390111414</v>
      </c>
    </row>
    <row r="949" spans="14:21">
      <c r="N949">
        <v>2084</v>
      </c>
      <c r="O949">
        <v>12</v>
      </c>
      <c r="P949" s="14">
        <v>1.8965654394531244</v>
      </c>
      <c r="Q949" s="11">
        <f>0.7817*P949+0.2163</f>
        <v>1.6988452040205071</v>
      </c>
      <c r="R949">
        <v>-2.523174653320313</v>
      </c>
      <c r="S949" s="11">
        <f>0.7817*R949+0.2163</f>
        <v>-1.7560656265004886</v>
      </c>
      <c r="T949">
        <v>-2.5863821777337885</v>
      </c>
      <c r="U949" s="11">
        <f>0.7817*T949+0.2163</f>
        <v>-1.8054749483345023</v>
      </c>
    </row>
    <row r="950" spans="14:21">
      <c r="N950">
        <v>2085</v>
      </c>
      <c r="O950">
        <v>1</v>
      </c>
      <c r="P950" s="14">
        <v>-2.1765481103515625</v>
      </c>
      <c r="Q950" s="11">
        <f>0.7817*P950+0.2163</f>
        <v>-1.4851076578618163</v>
      </c>
      <c r="R950">
        <v>-3.6952081005859374</v>
      </c>
      <c r="S950" s="11">
        <f>0.7817*R950+0.2163</f>
        <v>-2.672244172228027</v>
      </c>
      <c r="T950">
        <v>-3.8257536987305696</v>
      </c>
      <c r="U950" s="11">
        <f>0.7817*T950+0.2163</f>
        <v>-2.7742916662976862</v>
      </c>
    </row>
    <row r="951" spans="14:21">
      <c r="N951">
        <v>2085</v>
      </c>
      <c r="O951">
        <v>2</v>
      </c>
      <c r="P951" s="14">
        <v>4.9234534521484372</v>
      </c>
      <c r="Q951" s="11">
        <f>0.7817*P951+0.2163</f>
        <v>4.064963563544433</v>
      </c>
      <c r="R951">
        <v>2.2804007739257814</v>
      </c>
      <c r="S951" s="11">
        <f>0.7817*R951+0.2163</f>
        <v>1.9988892849777833</v>
      </c>
      <c r="T951">
        <v>1.9104652954106178</v>
      </c>
      <c r="U951" s="11">
        <f>0.7817*T951+0.2163</f>
        <v>1.7097107214224798</v>
      </c>
    </row>
    <row r="952" spans="14:21">
      <c r="N952">
        <v>2085</v>
      </c>
      <c r="O952">
        <v>3</v>
      </c>
      <c r="P952" s="14">
        <v>15.213493955078125</v>
      </c>
      <c r="Q952" s="11">
        <f>0.9534*P952-0.7929</f>
        <v>13.711645136771486</v>
      </c>
      <c r="R952">
        <v>12.44661091796875</v>
      </c>
      <c r="S952" s="11">
        <f>0.9534*R952-0.7929</f>
        <v>11.073698849191407</v>
      </c>
      <c r="T952">
        <v>12.645553125000026</v>
      </c>
      <c r="U952" s="11">
        <f>0.9534*T952-0.7929</f>
        <v>11.263370349375025</v>
      </c>
    </row>
    <row r="953" spans="14:21">
      <c r="N953">
        <v>2085</v>
      </c>
      <c r="O953">
        <v>4</v>
      </c>
      <c r="P953" s="14">
        <v>27.683816391601567</v>
      </c>
      <c r="Q953" s="11">
        <f>0.9534*P953-0.7929</f>
        <v>25.600850547752934</v>
      </c>
      <c r="R953">
        <v>23.037990654296873</v>
      </c>
      <c r="S953" s="11">
        <f>0.9534*R953-0.7929</f>
        <v>21.17152028980664</v>
      </c>
      <c r="T953">
        <v>23.053901513672464</v>
      </c>
      <c r="U953" s="11">
        <f>0.9534*T953-0.7929</f>
        <v>21.186689703135329</v>
      </c>
    </row>
    <row r="954" spans="14:21">
      <c r="N954">
        <v>2085</v>
      </c>
      <c r="O954">
        <v>5</v>
      </c>
      <c r="P954" s="14">
        <v>33.08383975585938</v>
      </c>
      <c r="Q954" s="11">
        <f>0.9534*P954-0.7929</f>
        <v>30.749232823236333</v>
      </c>
      <c r="R954">
        <v>30.200059025878904</v>
      </c>
      <c r="S954" s="11">
        <f>0.9534*R954-0.7929</f>
        <v>27.999836275272948</v>
      </c>
      <c r="T954">
        <v>30.042761315918121</v>
      </c>
      <c r="U954" s="11">
        <f>0.9534*T954-0.7929</f>
        <v>27.849868638596337</v>
      </c>
    </row>
    <row r="955" spans="14:21">
      <c r="N955">
        <v>2085</v>
      </c>
      <c r="O955">
        <v>6</v>
      </c>
      <c r="P955" s="14">
        <v>36.545626694335944</v>
      </c>
      <c r="Q955" s="11">
        <f>0.814*P955+4.4613</f>
        <v>34.209440129189453</v>
      </c>
      <c r="R955">
        <v>38.063120402832027</v>
      </c>
      <c r="S955" s="11">
        <f>0.814*R955+4.4613</f>
        <v>35.444680007905269</v>
      </c>
      <c r="T955">
        <v>37.966201135254373</v>
      </c>
      <c r="U955" s="11">
        <f>0.814*T955+4.4613</f>
        <v>35.365787724097061</v>
      </c>
    </row>
    <row r="956" spans="14:21">
      <c r="N956">
        <v>2085</v>
      </c>
      <c r="O956">
        <v>7</v>
      </c>
      <c r="P956" s="14">
        <v>46.17093567871094</v>
      </c>
      <c r="Q956" s="11">
        <f>0.814*P956+4.4613</f>
        <v>42.044441642470701</v>
      </c>
      <c r="R956">
        <v>39.637953093261714</v>
      </c>
      <c r="S956" s="11">
        <f>0.814*R956+4.4613</f>
        <v>36.726593817915038</v>
      </c>
      <c r="T956">
        <v>39.735372399901941</v>
      </c>
      <c r="U956" s="11">
        <f>0.814*T956+4.4613</f>
        <v>36.805893133520179</v>
      </c>
    </row>
    <row r="957" spans="14:21">
      <c r="N957">
        <v>2085</v>
      </c>
      <c r="O957">
        <v>8</v>
      </c>
      <c r="P957" s="14">
        <v>41.619475864257815</v>
      </c>
      <c r="Q957" s="11">
        <f>0.814*P957+4.4613</f>
        <v>38.339553353505863</v>
      </c>
      <c r="R957">
        <v>38.055309062500001</v>
      </c>
      <c r="S957" s="11">
        <f>0.814*R957+4.4613</f>
        <v>35.438321576874998</v>
      </c>
      <c r="T957">
        <v>38.105662683105628</v>
      </c>
      <c r="U957" s="11">
        <f>0.814*T957+4.4613</f>
        <v>35.479309424047976</v>
      </c>
    </row>
    <row r="958" spans="14:21">
      <c r="N958">
        <v>2085</v>
      </c>
      <c r="O958">
        <v>9</v>
      </c>
      <c r="P958" s="14">
        <v>30.224400595703131</v>
      </c>
      <c r="Q958" s="11">
        <f>0.9014*P958+2.3973</f>
        <v>29.641574696966803</v>
      </c>
      <c r="R958">
        <v>26.679271879882812</v>
      </c>
      <c r="S958" s="11">
        <f>0.9014*R958+2.3973</f>
        <v>26.445995672526369</v>
      </c>
      <c r="T958">
        <v>26.556122094726341</v>
      </c>
      <c r="U958" s="11">
        <f>0.9014*T958+2.3973</f>
        <v>26.334988456186323</v>
      </c>
    </row>
    <row r="959" spans="14:21">
      <c r="N959">
        <v>2085</v>
      </c>
      <c r="O959">
        <v>10</v>
      </c>
      <c r="P959" s="14">
        <v>13.123638657226561</v>
      </c>
      <c r="Q959" s="11">
        <f>0.9014*P959+2.3973</f>
        <v>14.226947885624021</v>
      </c>
      <c r="R959">
        <v>14.794899260253906</v>
      </c>
      <c r="S959" s="11">
        <f>0.9014*R959+2.3973</f>
        <v>15.733422193192871</v>
      </c>
      <c r="T959">
        <v>14.864673852538838</v>
      </c>
      <c r="U959" s="11">
        <f>0.9014*T959+2.3973</f>
        <v>15.796317010678507</v>
      </c>
    </row>
    <row r="960" spans="14:21">
      <c r="N960">
        <v>2085</v>
      </c>
      <c r="O960">
        <v>11</v>
      </c>
      <c r="P960" s="14">
        <v>4.4755756445312498</v>
      </c>
      <c r="Q960" s="11">
        <f>0.9014*P960+2.3973</f>
        <v>6.4315838859804693</v>
      </c>
      <c r="R960">
        <v>3.7405231005859374</v>
      </c>
      <c r="S960" s="11">
        <f>0.9014*R960+2.3973</f>
        <v>5.7690075228681641</v>
      </c>
      <c r="T960">
        <v>3.8590064941412114</v>
      </c>
      <c r="U960" s="11">
        <f>0.9014*T960+2.3973</f>
        <v>5.8758084538188875</v>
      </c>
    </row>
    <row r="961" spans="14:21">
      <c r="N961">
        <v>2085</v>
      </c>
      <c r="O961">
        <v>12</v>
      </c>
      <c r="P961" s="14">
        <v>-1.828416201171875</v>
      </c>
      <c r="Q961" s="11">
        <f>0.7817*P961+0.2163</f>
        <v>-1.2129729444560546</v>
      </c>
      <c r="R961">
        <v>-2.6395137646484375</v>
      </c>
      <c r="S961" s="11">
        <f>0.7817*R961+0.2163</f>
        <v>-1.8470079098256833</v>
      </c>
      <c r="T961">
        <v>-2.9396266845700381</v>
      </c>
      <c r="U961" s="11">
        <f>0.7817*T961+0.2163</f>
        <v>-2.0816061793283986</v>
      </c>
    </row>
    <row r="962" spans="14:21">
      <c r="N962">
        <v>2086</v>
      </c>
      <c r="O962">
        <v>1</v>
      </c>
      <c r="P962" s="14">
        <v>-4.8385380517578129</v>
      </c>
      <c r="Q962" s="11">
        <f>0.7817*P962+0.2163</f>
        <v>-3.5659851950590822</v>
      </c>
      <c r="R962">
        <v>-2.6388822094726563</v>
      </c>
      <c r="S962" s="11">
        <f>0.7817*R962+0.2163</f>
        <v>-1.8465142231447755</v>
      </c>
      <c r="T962">
        <v>-3.3786524414062256</v>
      </c>
      <c r="U962" s="11">
        <f>0.7817*T962+0.2163</f>
        <v>-2.4247926134472464</v>
      </c>
    </row>
    <row r="963" spans="14:21">
      <c r="N963">
        <v>2086</v>
      </c>
      <c r="O963">
        <v>2</v>
      </c>
      <c r="P963" s="14">
        <v>-0.38248365722656263</v>
      </c>
      <c r="Q963" s="11">
        <f>0.7817*P963+0.2163</f>
        <v>-8.2687474854004017E-2</v>
      </c>
      <c r="R963">
        <v>3.6579888110351559</v>
      </c>
      <c r="S963" s="11">
        <f>0.7817*R963+0.2163</f>
        <v>3.0757498535861814</v>
      </c>
      <c r="T963">
        <v>3.2427888427737122</v>
      </c>
      <c r="U963" s="11">
        <f>0.7817*T963+0.2163</f>
        <v>2.7511880383962106</v>
      </c>
    </row>
    <row r="964" spans="14:21">
      <c r="N964">
        <v>2086</v>
      </c>
      <c r="O964">
        <v>3</v>
      </c>
      <c r="P964" s="14">
        <v>17.613650913085941</v>
      </c>
      <c r="Q964" s="11">
        <f>0.9534*P964-0.7929</f>
        <v>15.999954780536136</v>
      </c>
      <c r="R964">
        <v>9.5292913623046864</v>
      </c>
      <c r="S964" s="11">
        <f>0.9534*R964-0.7929</f>
        <v>8.2923263848212887</v>
      </c>
      <c r="T964">
        <v>9.3284323974612118</v>
      </c>
      <c r="U964" s="11">
        <f>0.9534*T964-0.7929</f>
        <v>8.1008274477395208</v>
      </c>
    </row>
    <row r="965" spans="14:21">
      <c r="N965">
        <v>2086</v>
      </c>
      <c r="O965">
        <v>4</v>
      </c>
      <c r="P965" s="14">
        <v>28.779617001953127</v>
      </c>
      <c r="Q965" s="11">
        <f>0.9534*P965-0.7929</f>
        <v>26.645586849662113</v>
      </c>
      <c r="R965">
        <v>17.899125908203125</v>
      </c>
      <c r="S965" s="11">
        <f>0.9534*R965-0.7929</f>
        <v>16.27212664088086</v>
      </c>
      <c r="T965">
        <v>18.267609338379369</v>
      </c>
      <c r="U965" s="11">
        <f>0.9534*T965-0.7929</f>
        <v>16.62343874321089</v>
      </c>
    </row>
    <row r="966" spans="14:21">
      <c r="N966">
        <v>2086</v>
      </c>
      <c r="O966">
        <v>5</v>
      </c>
      <c r="P966" s="14">
        <v>29.675968369140627</v>
      </c>
      <c r="Q966" s="11">
        <f>0.9534*P966-0.7929</f>
        <v>27.500168243138674</v>
      </c>
      <c r="R966">
        <v>29.891128825683591</v>
      </c>
      <c r="S966" s="11">
        <f>0.9534*R966-0.7929</f>
        <v>27.705302222406736</v>
      </c>
      <c r="T966">
        <v>29.81490487060562</v>
      </c>
      <c r="U966" s="11">
        <f>0.9534*T966-0.7929</f>
        <v>27.632630303635398</v>
      </c>
    </row>
    <row r="967" spans="14:21">
      <c r="N967">
        <v>2086</v>
      </c>
      <c r="O967">
        <v>6</v>
      </c>
      <c r="P967" s="14">
        <v>38.913272617187502</v>
      </c>
      <c r="Q967" s="11">
        <f>0.814*P967+4.4613</f>
        <v>36.136703910390622</v>
      </c>
      <c r="R967">
        <v>41.200354118652342</v>
      </c>
      <c r="S967" s="11">
        <f>0.814*R967+4.4613</f>
        <v>37.998388252583005</v>
      </c>
      <c r="T967">
        <v>41.353521752929971</v>
      </c>
      <c r="U967" s="11">
        <f>0.814*T967+4.4613</f>
        <v>38.123066706884998</v>
      </c>
    </row>
    <row r="968" spans="14:21">
      <c r="N968">
        <v>2086</v>
      </c>
      <c r="O968">
        <v>7</v>
      </c>
      <c r="P968" s="14">
        <v>40.17733060058594</v>
      </c>
      <c r="Q968" s="11">
        <f>0.814*P968+4.4613</f>
        <v>37.165647108876954</v>
      </c>
      <c r="R968">
        <v>41.862157463378907</v>
      </c>
      <c r="S968" s="11">
        <f>0.814*R968+4.4613</f>
        <v>38.537096175190428</v>
      </c>
      <c r="T968">
        <v>41.918371179199376</v>
      </c>
      <c r="U968" s="11">
        <f>0.814*T968+4.4613</f>
        <v>38.582854139868289</v>
      </c>
    </row>
    <row r="969" spans="14:21">
      <c r="N969">
        <v>2086</v>
      </c>
      <c r="O969">
        <v>8</v>
      </c>
      <c r="P969" s="14">
        <v>37.300231650390629</v>
      </c>
      <c r="Q969" s="11">
        <f>0.814*P969+4.4613</f>
        <v>34.823688563417967</v>
      </c>
      <c r="R969">
        <v>39.309577641601564</v>
      </c>
      <c r="S969" s="11">
        <f>0.814*R969+4.4613</f>
        <v>36.459296200263672</v>
      </c>
      <c r="T969">
        <v>39.454773889160627</v>
      </c>
      <c r="U969" s="11">
        <f>0.814*T969+4.4613</f>
        <v>36.57748594577675</v>
      </c>
    </row>
    <row r="970" spans="14:21">
      <c r="N970">
        <v>2086</v>
      </c>
      <c r="O970">
        <v>9</v>
      </c>
      <c r="P970" s="14">
        <v>30.072696616210941</v>
      </c>
      <c r="Q970" s="11">
        <f>0.9014*P970+2.3973</f>
        <v>29.504828729852541</v>
      </c>
      <c r="R970">
        <v>28.894734196777343</v>
      </c>
      <c r="S970" s="11">
        <f>0.9014*R970+2.3973</f>
        <v>28.443013404975098</v>
      </c>
      <c r="T970">
        <v>28.804361535644432</v>
      </c>
      <c r="U970" s="11">
        <f>0.9014*T970+2.3973</f>
        <v>28.361551488229892</v>
      </c>
    </row>
    <row r="971" spans="14:21">
      <c r="N971">
        <v>2086</v>
      </c>
      <c r="O971">
        <v>10</v>
      </c>
      <c r="P971" s="14">
        <v>14.496676694335935</v>
      </c>
      <c r="Q971" s="11">
        <f>0.9014*P971+2.3973</f>
        <v>15.464604372274412</v>
      </c>
      <c r="R971">
        <v>16.807565886230467</v>
      </c>
      <c r="S971" s="11">
        <f>0.9014*R971+2.3973</f>
        <v>17.547639889848142</v>
      </c>
      <c r="T971">
        <v>16.735207727050682</v>
      </c>
      <c r="U971" s="11">
        <f>0.9014*T971+2.3973</f>
        <v>17.482416245163485</v>
      </c>
    </row>
    <row r="972" spans="14:21">
      <c r="N972">
        <v>2086</v>
      </c>
      <c r="O972">
        <v>11</v>
      </c>
      <c r="P972" s="14">
        <v>8.1354501074218746</v>
      </c>
      <c r="Q972" s="11">
        <f>0.9014*P972+2.3973</f>
        <v>9.730594726830077</v>
      </c>
      <c r="R972">
        <v>4.6299522265624997</v>
      </c>
      <c r="S972" s="11">
        <f>0.9014*R972+2.3973</f>
        <v>6.570738937023437</v>
      </c>
      <c r="T972">
        <v>4.639213769531275</v>
      </c>
      <c r="U972" s="11">
        <f>0.9014*T972+2.3973</f>
        <v>6.5790872918554903</v>
      </c>
    </row>
    <row r="973" spans="14:21">
      <c r="N973">
        <v>2086</v>
      </c>
      <c r="O973">
        <v>12</v>
      </c>
      <c r="P973" s="14">
        <v>-4.4914274316406253</v>
      </c>
      <c r="Q973" s="11">
        <f>0.7817*P973+0.2163</f>
        <v>-3.2946488233134765</v>
      </c>
      <c r="R973">
        <v>-1.3647695019531247</v>
      </c>
      <c r="S973" s="11">
        <f>0.7817*R973+0.2163</f>
        <v>-0.85054031967675758</v>
      </c>
      <c r="T973">
        <v>-1.4927382568361627</v>
      </c>
      <c r="U973" s="11">
        <f>0.7817*T973+0.2163</f>
        <v>-0.95057349536882829</v>
      </c>
    </row>
    <row r="974" spans="14:21">
      <c r="N974">
        <v>2087</v>
      </c>
      <c r="O974">
        <v>1</v>
      </c>
      <c r="P974" s="14">
        <v>-4.0524859033203127</v>
      </c>
      <c r="Q974" s="11">
        <f>0.7817*P974+0.2163</f>
        <v>-2.9515282306254882</v>
      </c>
      <c r="R974">
        <v>-5.2519251293945306</v>
      </c>
      <c r="S974" s="11">
        <f>0.7817*R974+0.2163</f>
        <v>-3.8891298736477045</v>
      </c>
      <c r="T974">
        <v>-5.1972484497068816</v>
      </c>
      <c r="U974" s="11">
        <f>0.7817*T974+0.2163</f>
        <v>-3.8463891131358694</v>
      </c>
    </row>
    <row r="975" spans="14:21">
      <c r="N975">
        <v>2087</v>
      </c>
      <c r="O975">
        <v>2</v>
      </c>
      <c r="P975" s="14">
        <v>5.6764413671874996</v>
      </c>
      <c r="Q975" s="11">
        <f>0.7817*P975+0.2163</f>
        <v>4.6535742167304681</v>
      </c>
      <c r="R975">
        <v>2.5479807299804689</v>
      </c>
      <c r="S975" s="11">
        <f>0.7817*R975+0.2163</f>
        <v>2.2080565366257323</v>
      </c>
      <c r="T975">
        <v>3.0769897705075877</v>
      </c>
      <c r="U975" s="11">
        <f>0.7817*T975+0.2163</f>
        <v>2.6215829036057809</v>
      </c>
    </row>
    <row r="976" spans="14:21">
      <c r="N976">
        <v>2087</v>
      </c>
      <c r="O976">
        <v>3</v>
      </c>
      <c r="P976" s="14">
        <v>13.064318784179687</v>
      </c>
      <c r="Q976" s="11">
        <f>0.9534*P976-0.7929</f>
        <v>11.662621528836913</v>
      </c>
      <c r="R976">
        <v>9.2546645800781242</v>
      </c>
      <c r="S976" s="11">
        <f>0.9534*R976-0.7929</f>
        <v>8.0304972106464838</v>
      </c>
      <c r="T976">
        <v>9.0678383422856186</v>
      </c>
      <c r="U976" s="11">
        <f>0.9534*T976-0.7929</f>
        <v>7.8523770755351086</v>
      </c>
    </row>
    <row r="977" spans="14:21">
      <c r="N977">
        <v>2087</v>
      </c>
      <c r="O977">
        <v>4</v>
      </c>
      <c r="P977" s="14">
        <v>22.174387436523439</v>
      </c>
      <c r="Q977" s="11">
        <f>0.9534*P977-0.7929</f>
        <v>20.348160981981447</v>
      </c>
      <c r="R977">
        <v>21.60316377441406</v>
      </c>
      <c r="S977" s="11">
        <f>0.9534*R977-0.7929</f>
        <v>19.803556342526367</v>
      </c>
      <c r="T977">
        <v>21.593576257324369</v>
      </c>
      <c r="U977" s="11">
        <f>0.9534*T977-0.7929</f>
        <v>19.794415603733054</v>
      </c>
    </row>
    <row r="978" spans="14:21">
      <c r="N978">
        <v>2087</v>
      </c>
      <c r="O978">
        <v>5</v>
      </c>
      <c r="P978" s="14">
        <v>32.627493759765628</v>
      </c>
      <c r="Q978" s="11">
        <f>0.9534*P978-0.7929</f>
        <v>30.31415255056055</v>
      </c>
      <c r="R978">
        <v>30.367487626953125</v>
      </c>
      <c r="S978" s="11">
        <f>0.9534*R978-0.7929</f>
        <v>28.159462703537109</v>
      </c>
      <c r="T978">
        <v>30.402104333495682</v>
      </c>
      <c r="U978" s="11">
        <f>0.9534*T978-0.7929</f>
        <v>28.192466271554785</v>
      </c>
    </row>
    <row r="979" spans="14:21">
      <c r="N979">
        <v>2087</v>
      </c>
      <c r="O979">
        <v>6</v>
      </c>
      <c r="P979" s="14">
        <v>37.317848886718757</v>
      </c>
      <c r="Q979" s="11">
        <f>0.814*P979+4.4613</f>
        <v>34.838028993789067</v>
      </c>
      <c r="R979">
        <v>37.664775285644531</v>
      </c>
      <c r="S979" s="11">
        <f>0.814*R979+4.4613</f>
        <v>35.120427082514645</v>
      </c>
      <c r="T979">
        <v>38.130425317382596</v>
      </c>
      <c r="U979" s="11">
        <f>0.814*T979+4.4613</f>
        <v>35.499466208349432</v>
      </c>
    </row>
    <row r="980" spans="14:21">
      <c r="N980">
        <v>2087</v>
      </c>
      <c r="O980">
        <v>7</v>
      </c>
      <c r="P980" s="14">
        <v>40.127627866210943</v>
      </c>
      <c r="Q980" s="11">
        <f>0.814*P980+4.4613</f>
        <v>37.125189083095705</v>
      </c>
      <c r="R980">
        <v>41.492199089355466</v>
      </c>
      <c r="S980" s="11">
        <f>0.814*R980+4.4613</f>
        <v>38.235950058735348</v>
      </c>
      <c r="T980">
        <v>41.39061544189444</v>
      </c>
      <c r="U980" s="11">
        <f>0.814*T980+4.4613</f>
        <v>38.153260969702075</v>
      </c>
    </row>
    <row r="981" spans="14:21">
      <c r="N981">
        <v>2087</v>
      </c>
      <c r="O981">
        <v>8</v>
      </c>
      <c r="P981" s="14">
        <v>38.288754355468754</v>
      </c>
      <c r="Q981" s="11">
        <f>0.814*P981+4.4613</f>
        <v>35.628346045351563</v>
      </c>
      <c r="R981">
        <v>36.923927824707029</v>
      </c>
      <c r="S981" s="11">
        <f>0.814*R981+4.4613</f>
        <v>34.517377249311522</v>
      </c>
      <c r="T981">
        <v>36.734167932129374</v>
      </c>
      <c r="U981" s="11">
        <f>0.814*T981+4.4613</f>
        <v>34.362912696753305</v>
      </c>
    </row>
    <row r="982" spans="14:21">
      <c r="N982">
        <v>2087</v>
      </c>
      <c r="O982">
        <v>9</v>
      </c>
      <c r="P982" s="14">
        <v>33.035583847656255</v>
      </c>
      <c r="Q982" s="11">
        <f>0.9014*P982+2.3973</f>
        <v>32.17557528027735</v>
      </c>
      <c r="R982">
        <v>27.956708562011716</v>
      </c>
      <c r="S982" s="11">
        <f>0.9014*R982+2.3973</f>
        <v>27.597477097797363</v>
      </c>
      <c r="T982">
        <v>27.895549401855622</v>
      </c>
      <c r="U982" s="11">
        <f>0.9014*T982+2.3973</f>
        <v>27.542348230832658</v>
      </c>
    </row>
    <row r="983" spans="14:21">
      <c r="N983">
        <v>2087</v>
      </c>
      <c r="O983">
        <v>10</v>
      </c>
      <c r="P983" s="14">
        <v>12.769719443359374</v>
      </c>
      <c r="Q983" s="11">
        <f>0.9014*P983+2.3973</f>
        <v>13.907925106244139</v>
      </c>
      <c r="R983">
        <v>17.008134514160155</v>
      </c>
      <c r="S983" s="11">
        <f>0.9014*R983+2.3973</f>
        <v>17.728432451063963</v>
      </c>
      <c r="T983">
        <v>16.894975305175684</v>
      </c>
      <c r="U983" s="11">
        <f>0.9014*T983+2.3973</f>
        <v>17.626430740085361</v>
      </c>
    </row>
    <row r="984" spans="14:21">
      <c r="N984">
        <v>2087</v>
      </c>
      <c r="O984">
        <v>11</v>
      </c>
      <c r="P984" s="14">
        <v>4.2966372900390626</v>
      </c>
      <c r="Q984" s="11">
        <f>0.9014*P984+2.3973</f>
        <v>6.2702888532412109</v>
      </c>
      <c r="R984">
        <v>5.769909318847656</v>
      </c>
      <c r="S984" s="11">
        <f>0.9014*R984+2.3973</f>
        <v>7.5982962600092776</v>
      </c>
      <c r="T984">
        <v>5.7728666015625247</v>
      </c>
      <c r="U984" s="11">
        <f>0.9014*T984+2.3973</f>
        <v>7.6009619546484597</v>
      </c>
    </row>
    <row r="985" spans="14:21">
      <c r="N985">
        <v>2087</v>
      </c>
      <c r="O985">
        <v>12</v>
      </c>
      <c r="P985" s="14">
        <v>1.339920346679687</v>
      </c>
      <c r="Q985" s="11">
        <f>0.7817*P985+0.2163</f>
        <v>1.2637157349995112</v>
      </c>
      <c r="R985">
        <v>-4.2060365185546882</v>
      </c>
      <c r="S985" s="11">
        <f>0.7817*R985+0.2163</f>
        <v>-3.0715587465541998</v>
      </c>
      <c r="T985">
        <v>-4.1691467651368193</v>
      </c>
      <c r="U985" s="11">
        <f>0.7817*T985+0.2163</f>
        <v>-3.0427220263074513</v>
      </c>
    </row>
    <row r="986" spans="14:21">
      <c r="N986">
        <v>2088</v>
      </c>
      <c r="O986">
        <v>1</v>
      </c>
      <c r="P986" s="14">
        <v>-2.4826369531250001</v>
      </c>
      <c r="Q986" s="11">
        <f>0.7817*P986+0.2163</f>
        <v>-1.7243773062578125</v>
      </c>
      <c r="R986">
        <v>-3.3671318066406255</v>
      </c>
      <c r="S986" s="11">
        <f>0.7817*R986+0.2163</f>
        <v>-2.4157869332509767</v>
      </c>
      <c r="T986">
        <v>-3.609256567382539</v>
      </c>
      <c r="U986" s="11">
        <f>0.7817*T986+0.2163</f>
        <v>-2.6050558587229307</v>
      </c>
    </row>
    <row r="987" spans="14:21">
      <c r="N987">
        <v>2088</v>
      </c>
      <c r="O987">
        <v>2</v>
      </c>
      <c r="P987" s="14">
        <v>-0.31678072753906239</v>
      </c>
      <c r="Q987" s="11">
        <f>0.7817*P987+0.2163</f>
        <v>-3.1327494717285076E-2</v>
      </c>
      <c r="R987">
        <v>1.4122783251953126</v>
      </c>
      <c r="S987" s="11">
        <f>0.7817*R987+0.2163</f>
        <v>1.3202779668051756</v>
      </c>
      <c r="T987">
        <v>1.2096391845700876</v>
      </c>
      <c r="U987" s="11">
        <f>0.7817*T987+0.2163</f>
        <v>1.1618749505784374</v>
      </c>
    </row>
    <row r="988" spans="14:21">
      <c r="N988">
        <v>2088</v>
      </c>
      <c r="O988">
        <v>3</v>
      </c>
      <c r="P988" s="14">
        <v>10.284625278320313</v>
      </c>
      <c r="Q988" s="11">
        <f>0.9534*P988-0.7929</f>
        <v>9.0124617403505862</v>
      </c>
      <c r="R988">
        <v>17.196969511718748</v>
      </c>
      <c r="S988" s="11">
        <f>0.9534*R988-0.7929</f>
        <v>15.602690732472656</v>
      </c>
      <c r="T988">
        <v>17.348242089843776</v>
      </c>
      <c r="U988" s="11">
        <f>0.9534*T988-0.7929</f>
        <v>15.746914008457058</v>
      </c>
    </row>
    <row r="989" spans="14:21">
      <c r="N989">
        <v>2088</v>
      </c>
      <c r="O989">
        <v>4</v>
      </c>
      <c r="P989" s="14">
        <v>22.179451328125001</v>
      </c>
      <c r="Q989" s="11">
        <f>0.9534*P989-0.7929</f>
        <v>20.352988896234375</v>
      </c>
      <c r="R989">
        <v>21.443546513671873</v>
      </c>
      <c r="S989" s="11">
        <f>0.9534*R989-0.7929</f>
        <v>19.651377246134764</v>
      </c>
      <c r="T989">
        <v>21.148485498047464</v>
      </c>
      <c r="U989" s="11">
        <f>0.9534*T989-0.7929</f>
        <v>19.370066073838451</v>
      </c>
    </row>
    <row r="990" spans="14:21">
      <c r="N990">
        <v>2088</v>
      </c>
      <c r="O990">
        <v>5</v>
      </c>
      <c r="P990" s="14">
        <v>30.852876352539063</v>
      </c>
      <c r="Q990" s="11">
        <f>0.9534*P990-0.7929</f>
        <v>28.622232314510743</v>
      </c>
      <c r="R990">
        <v>30.531459294433592</v>
      </c>
      <c r="S990" s="11">
        <f>0.9534*R990-0.7929</f>
        <v>28.315793291312989</v>
      </c>
      <c r="T990">
        <v>30.610056848144431</v>
      </c>
      <c r="U990" s="11">
        <f>0.9534*T990-0.7929</f>
        <v>28.390728199020902</v>
      </c>
    </row>
    <row r="991" spans="14:21">
      <c r="N991">
        <v>2088</v>
      </c>
      <c r="O991">
        <v>6</v>
      </c>
      <c r="P991" s="14">
        <v>38.121943808593755</v>
      </c>
      <c r="Q991" s="11">
        <f>0.814*P991+4.4613</f>
        <v>35.492562260195314</v>
      </c>
      <c r="R991">
        <v>37.028367106933594</v>
      </c>
      <c r="S991" s="11">
        <f>0.814*R991+4.4613</f>
        <v>34.60239082504394</v>
      </c>
      <c r="T991">
        <v>37.231598657226343</v>
      </c>
      <c r="U991" s="11">
        <f>0.814*T991+4.4613</f>
        <v>34.767821306982242</v>
      </c>
    </row>
    <row r="992" spans="14:21">
      <c r="N992">
        <v>2088</v>
      </c>
      <c r="O992">
        <v>7</v>
      </c>
      <c r="P992" s="14">
        <v>39.001103476562506</v>
      </c>
      <c r="Q992" s="11">
        <f>0.814*P992+4.4613</f>
        <v>36.208198229921877</v>
      </c>
      <c r="R992">
        <v>40.301684343261719</v>
      </c>
      <c r="S992" s="11">
        <f>0.814*R992+4.4613</f>
        <v>37.266871055415038</v>
      </c>
      <c r="T992">
        <v>40.40999501953128</v>
      </c>
      <c r="U992" s="11">
        <f>0.814*T992+4.4613</f>
        <v>37.355035945898464</v>
      </c>
    </row>
    <row r="993" spans="14:21">
      <c r="N993">
        <v>2088</v>
      </c>
      <c r="O993">
        <v>8</v>
      </c>
      <c r="P993" s="14">
        <v>37.74466260742188</v>
      </c>
      <c r="Q993" s="11">
        <f>0.814*P993+4.4613</f>
        <v>35.185455362441409</v>
      </c>
      <c r="R993">
        <v>36.247066875000002</v>
      </c>
      <c r="S993" s="11">
        <f>0.814*R993+4.4613</f>
        <v>33.966412436249996</v>
      </c>
      <c r="T993">
        <v>36.30717165527372</v>
      </c>
      <c r="U993" s="11">
        <f>0.814*T993+4.4613</f>
        <v>34.015337727392804</v>
      </c>
    </row>
    <row r="994" spans="14:21">
      <c r="N994">
        <v>2088</v>
      </c>
      <c r="O994">
        <v>9</v>
      </c>
      <c r="P994" s="14">
        <v>27.170193100585941</v>
      </c>
      <c r="Q994" s="11">
        <f>0.9014*P994+2.3973</f>
        <v>26.888512060868166</v>
      </c>
      <c r="R994">
        <v>28.099739189453125</v>
      </c>
      <c r="S994" s="11">
        <f>0.9014*R994+2.3973</f>
        <v>27.726404905373048</v>
      </c>
      <c r="T994">
        <v>28.07927541503884</v>
      </c>
      <c r="U994" s="11">
        <f>0.9014*T994+2.3973</f>
        <v>27.707958859116012</v>
      </c>
    </row>
    <row r="995" spans="14:21">
      <c r="N995">
        <v>2088</v>
      </c>
      <c r="O995">
        <v>10</v>
      </c>
      <c r="P995" s="14">
        <v>14.107225131835936</v>
      </c>
      <c r="Q995" s="11">
        <f>0.9014*P995+2.3973</f>
        <v>15.113552733836912</v>
      </c>
      <c r="R995">
        <v>17.620709794921872</v>
      </c>
      <c r="S995" s="11">
        <f>0.9014*R995+2.3973</f>
        <v>18.280607809142577</v>
      </c>
      <c r="T995">
        <v>17.820240014648714</v>
      </c>
      <c r="U995" s="11">
        <f>0.9014*T995+2.3973</f>
        <v>18.460464349204351</v>
      </c>
    </row>
    <row r="996" spans="14:21">
      <c r="N996">
        <v>2088</v>
      </c>
      <c r="O996">
        <v>11</v>
      </c>
      <c r="P996" s="14">
        <v>4.8700485449218744</v>
      </c>
      <c r="Q996" s="11">
        <f>0.9014*P996+2.3973</f>
        <v>6.7871617583925783</v>
      </c>
      <c r="R996">
        <v>5.5326107714843751</v>
      </c>
      <c r="S996" s="11">
        <f>0.9014*R996+2.3973</f>
        <v>7.3843953494160157</v>
      </c>
      <c r="T996">
        <v>5.5320089355474611</v>
      </c>
      <c r="U996" s="11">
        <f>0.9014*T996+2.3973</f>
        <v>7.3838528545024804</v>
      </c>
    </row>
    <row r="997" spans="14:21">
      <c r="N997">
        <v>2088</v>
      </c>
      <c r="O997">
        <v>12</v>
      </c>
      <c r="P997" s="14">
        <v>-5.899231850585938</v>
      </c>
      <c r="Q997" s="11">
        <f>0.7817*P997+0.2163</f>
        <v>-4.3951295376030268</v>
      </c>
      <c r="R997">
        <v>-2.508416206054688</v>
      </c>
      <c r="S997" s="11">
        <f>0.7817*R997+0.2163</f>
        <v>-1.7445289482729496</v>
      </c>
      <c r="T997">
        <v>-2.337013403320038</v>
      </c>
      <c r="U997" s="11">
        <f>0.7817*T997+0.2163</f>
        <v>-1.6105433773752738</v>
      </c>
    </row>
    <row r="998" spans="14:21">
      <c r="N998">
        <v>2089</v>
      </c>
      <c r="O998">
        <v>1</v>
      </c>
      <c r="P998" s="14">
        <v>-5.224670424804688</v>
      </c>
      <c r="Q998" s="11">
        <f>0.7817*P998+0.2163</f>
        <v>-3.8678248710698244</v>
      </c>
      <c r="R998">
        <v>-5.67872346923828</v>
      </c>
      <c r="S998" s="11">
        <f>0.7817*R998+0.2163</f>
        <v>-4.2227581359035629</v>
      </c>
      <c r="T998">
        <v>-5.6476000122068832</v>
      </c>
      <c r="U998" s="11">
        <f>0.7817*T998+0.2163</f>
        <v>-4.1984289295421195</v>
      </c>
    </row>
    <row r="999" spans="14:21">
      <c r="N999">
        <v>2089</v>
      </c>
      <c r="O999">
        <v>2</v>
      </c>
      <c r="P999" s="14">
        <v>2.5017217626953121</v>
      </c>
      <c r="Q999" s="11">
        <f>0.7817*P999+0.2163</f>
        <v>2.1718959018989255</v>
      </c>
      <c r="R999">
        <v>0.20856739990234408</v>
      </c>
      <c r="S999" s="11">
        <f>0.7817*R999+0.2163</f>
        <v>0.37933713650366235</v>
      </c>
      <c r="T999">
        <v>0.12242885742246123</v>
      </c>
      <c r="U999" s="11">
        <f>0.7817*T999+0.2163</f>
        <v>0.31200263784713794</v>
      </c>
    </row>
    <row r="1000" spans="14:21">
      <c r="N1000">
        <v>2089</v>
      </c>
      <c r="O1000">
        <v>3</v>
      </c>
      <c r="P1000" s="14">
        <v>13.098574521484373</v>
      </c>
      <c r="Q1000" s="11">
        <f>0.9534*P1000-0.7929</f>
        <v>11.695280948783202</v>
      </c>
      <c r="R1000">
        <v>12.951422941894531</v>
      </c>
      <c r="S1000" s="11">
        <f>0.9534*R1000-0.7929</f>
        <v>11.554986632802247</v>
      </c>
      <c r="T1000">
        <v>13.073755700683183</v>
      </c>
      <c r="U1000" s="11">
        <f>0.9534*T1000-0.7929</f>
        <v>11.671618685031348</v>
      </c>
    </row>
    <row r="1001" spans="14:21">
      <c r="N1001">
        <v>2089</v>
      </c>
      <c r="O1001">
        <v>4</v>
      </c>
      <c r="P1001" s="14">
        <v>24.432712875976566</v>
      </c>
      <c r="Q1001" s="11">
        <f>0.9534*P1001-0.7929</f>
        <v>22.501248455956059</v>
      </c>
      <c r="R1001">
        <v>20.762098479003907</v>
      </c>
      <c r="S1001" s="11">
        <f>0.9534*R1001-0.7929</f>
        <v>19.001684689882325</v>
      </c>
      <c r="T1001">
        <v>20.76830031738259</v>
      </c>
      <c r="U1001" s="11">
        <f>0.9534*T1001-0.7929</f>
        <v>19.007597522592562</v>
      </c>
    </row>
    <row r="1002" spans="14:21">
      <c r="N1002">
        <v>2089</v>
      </c>
      <c r="O1002">
        <v>5</v>
      </c>
      <c r="P1002" s="14">
        <v>31.902931723632818</v>
      </c>
      <c r="Q1002" s="11">
        <f>0.9534*P1002-0.7929</f>
        <v>29.623355105311528</v>
      </c>
      <c r="R1002">
        <v>31.736898686523435</v>
      </c>
      <c r="S1002" s="11">
        <f>0.9534*R1002-0.7929</f>
        <v>29.465059207731446</v>
      </c>
      <c r="T1002">
        <v>31.742235314941869</v>
      </c>
      <c r="U1002" s="11">
        <f>0.9534*T1002-0.7929</f>
        <v>29.470147149265578</v>
      </c>
    </row>
    <row r="1003" spans="14:21">
      <c r="N1003">
        <v>2089</v>
      </c>
      <c r="O1003">
        <v>6</v>
      </c>
      <c r="P1003" s="14">
        <v>39.354724814453128</v>
      </c>
      <c r="Q1003" s="11">
        <f>0.814*P1003+4.4613</f>
        <v>36.496045998964846</v>
      </c>
      <c r="R1003">
        <v>39.263241435546874</v>
      </c>
      <c r="S1003" s="11">
        <f>0.814*R1003+4.4613</f>
        <v>36.42157852853515</v>
      </c>
      <c r="T1003">
        <v>39.552986718750034</v>
      </c>
      <c r="U1003" s="11">
        <f>0.814*T1003+4.4613</f>
        <v>36.657431189062528</v>
      </c>
    </row>
    <row r="1004" spans="14:21">
      <c r="N1004">
        <v>2089</v>
      </c>
      <c r="O1004">
        <v>7</v>
      </c>
      <c r="P1004" s="14">
        <v>38.779653964843753</v>
      </c>
      <c r="Q1004" s="11">
        <f>0.814*P1004+4.4613</f>
        <v>36.027938327382813</v>
      </c>
      <c r="R1004">
        <v>40.168260002441407</v>
      </c>
      <c r="S1004" s="11">
        <f>0.814*R1004+4.4613</f>
        <v>37.158263641987304</v>
      </c>
      <c r="T1004">
        <v>40.29288350830069</v>
      </c>
      <c r="U1004" s="11">
        <f>0.814*T1004+4.4613</f>
        <v>37.259707175756759</v>
      </c>
    </row>
    <row r="1005" spans="14:21">
      <c r="N1005">
        <v>2089</v>
      </c>
      <c r="O1005">
        <v>8</v>
      </c>
      <c r="P1005" s="14">
        <v>33.588739536132813</v>
      </c>
      <c r="Q1005" s="11">
        <f>0.814*P1005+4.4613</f>
        <v>31.802533982412108</v>
      </c>
      <c r="R1005">
        <v>37.604013029785158</v>
      </c>
      <c r="S1005" s="11">
        <f>0.814*R1005+4.4613</f>
        <v>35.070966606245115</v>
      </c>
      <c r="T1005">
        <v>37.348475610351343</v>
      </c>
      <c r="U1005" s="11">
        <f>0.814*T1005+4.4613</f>
        <v>34.862959146825993</v>
      </c>
    </row>
    <row r="1006" spans="14:21">
      <c r="N1006">
        <v>2089</v>
      </c>
      <c r="O1006">
        <v>9</v>
      </c>
      <c r="P1006" s="14">
        <v>26.739251669921877</v>
      </c>
      <c r="Q1006" s="11">
        <f>0.9014*P1006+2.3973</f>
        <v>26.500061455267581</v>
      </c>
      <c r="R1006">
        <v>26.689675920410156</v>
      </c>
      <c r="S1006" s="11">
        <f>0.9014*R1006+2.3973</f>
        <v>26.455373874657717</v>
      </c>
      <c r="T1006">
        <v>26.761427453613184</v>
      </c>
      <c r="U1006" s="11">
        <f>0.9014*T1006+2.3973</f>
        <v>26.520050706686924</v>
      </c>
    </row>
    <row r="1007" spans="14:21">
      <c r="N1007">
        <v>2089</v>
      </c>
      <c r="O1007">
        <v>10</v>
      </c>
      <c r="P1007" s="14">
        <v>17.347137021484379</v>
      </c>
      <c r="Q1007" s="11">
        <f>0.9014*P1007+2.3973</f>
        <v>18.03400931116602</v>
      </c>
      <c r="R1007">
        <v>16.855564079589843</v>
      </c>
      <c r="S1007" s="11">
        <f>0.9014*R1007+2.3973</f>
        <v>17.590905461342285</v>
      </c>
      <c r="T1007">
        <v>16.981259179687527</v>
      </c>
      <c r="U1007" s="11">
        <f>0.9014*T1007+2.3973</f>
        <v>17.704207024570337</v>
      </c>
    </row>
    <row r="1008" spans="14:21">
      <c r="N1008">
        <v>2089</v>
      </c>
      <c r="O1008">
        <v>11</v>
      </c>
      <c r="P1008" s="14">
        <v>5.242819052734375</v>
      </c>
      <c r="Q1008" s="11">
        <f>0.9014*P1008+2.3973</f>
        <v>7.1231770941347659</v>
      </c>
      <c r="R1008">
        <v>3.7448775073242189</v>
      </c>
      <c r="S1008" s="11">
        <f>0.9014*R1008+2.3973</f>
        <v>5.7729325851020512</v>
      </c>
      <c r="T1008">
        <v>3.7960108886724617</v>
      </c>
      <c r="U1008" s="11">
        <f>0.9014*T1008+2.3973</f>
        <v>5.8190242150493567</v>
      </c>
    </row>
    <row r="1009" spans="14:21">
      <c r="N1009">
        <v>2089</v>
      </c>
      <c r="O1009">
        <v>12</v>
      </c>
      <c r="P1009" s="14">
        <v>-0.80470157714843715</v>
      </c>
      <c r="Q1009" s="11">
        <f>0.7817*P1009+0.2163</f>
        <v>-0.41273522285693326</v>
      </c>
      <c r="R1009">
        <v>-3.6554533642578124</v>
      </c>
      <c r="S1009" s="11">
        <f>0.7817*R1009+0.2163</f>
        <v>-2.6411678948403319</v>
      </c>
      <c r="T1009">
        <v>-3.4661091064450384</v>
      </c>
      <c r="U1009" s="11">
        <f>0.7817*T1009+0.2163</f>
        <v>-2.4931574885080865</v>
      </c>
    </row>
    <row r="1010" spans="14:21">
      <c r="N1010">
        <v>2090</v>
      </c>
      <c r="O1010">
        <v>1</v>
      </c>
      <c r="P1010" s="14">
        <v>-4.242573330078125</v>
      </c>
      <c r="Q1010" s="11">
        <f>0.7817*P1010+0.2163</f>
        <v>-3.10011957212207</v>
      </c>
      <c r="R1010">
        <v>-6.4176097851562499</v>
      </c>
      <c r="S1010" s="11">
        <f>0.7817*R1010+0.2163</f>
        <v>-4.8003455690566401</v>
      </c>
      <c r="T1010">
        <v>-6.0115001586918186</v>
      </c>
      <c r="U1010" s="11">
        <f>0.7817*T1010+0.2163</f>
        <v>-4.4828896740493942</v>
      </c>
    </row>
    <row r="1011" spans="14:21">
      <c r="N1011">
        <v>2090</v>
      </c>
      <c r="O1011">
        <v>2</v>
      </c>
      <c r="P1011" s="14">
        <v>5.8024003515624996</v>
      </c>
      <c r="Q1011" s="11">
        <f>0.7817*P1011+0.2163</f>
        <v>4.752036354816406</v>
      </c>
      <c r="R1011">
        <v>2.2326684985351561</v>
      </c>
      <c r="S1011" s="11">
        <f>0.7817*R1011+0.2163</f>
        <v>1.9615769653049313</v>
      </c>
      <c r="T1011">
        <v>2.067954309081931</v>
      </c>
      <c r="U1011" s="11">
        <f>0.7817*T1011+0.2163</f>
        <v>1.8328198834093452</v>
      </c>
    </row>
    <row r="1012" spans="14:21">
      <c r="N1012">
        <v>2090</v>
      </c>
      <c r="O1012">
        <v>3</v>
      </c>
      <c r="P1012" s="14">
        <v>17.089304086914062</v>
      </c>
      <c r="Q1012" s="11">
        <f>0.9534*P1012-0.7929</f>
        <v>15.500042516463868</v>
      </c>
      <c r="R1012">
        <v>13.068027971191405</v>
      </c>
      <c r="S1012" s="11">
        <f>0.9534*R1012-0.7929</f>
        <v>11.666157867733887</v>
      </c>
      <c r="T1012">
        <v>13.170695214843775</v>
      </c>
      <c r="U1012" s="11">
        <f>0.9534*T1012-0.7929</f>
        <v>11.764040817832056</v>
      </c>
    </row>
    <row r="1013" spans="14:21">
      <c r="N1013">
        <v>2090</v>
      </c>
      <c r="O1013">
        <v>4</v>
      </c>
      <c r="P1013" s="14">
        <v>21.787701865234379</v>
      </c>
      <c r="Q1013" s="11">
        <f>0.9534*P1013-0.7929</f>
        <v>19.979494958314458</v>
      </c>
      <c r="R1013">
        <v>24.120110588378907</v>
      </c>
      <c r="S1013" s="11">
        <f>0.9534*R1013-0.7929</f>
        <v>22.20321343496045</v>
      </c>
      <c r="T1013">
        <v>24.028758508300683</v>
      </c>
      <c r="U1013" s="11">
        <f>0.9534*T1013-0.7929</f>
        <v>22.116118361813871</v>
      </c>
    </row>
    <row r="1014" spans="14:21">
      <c r="N1014">
        <v>2090</v>
      </c>
      <c r="O1014">
        <v>5</v>
      </c>
      <c r="P1014" s="14">
        <v>32.960646762695319</v>
      </c>
      <c r="Q1014" s="11">
        <f>0.9534*P1014-0.7929</f>
        <v>30.63178062355372</v>
      </c>
      <c r="R1014">
        <v>31.887408256835936</v>
      </c>
      <c r="S1014" s="11">
        <f>0.9534*R1014-0.7929</f>
        <v>29.608555032067382</v>
      </c>
      <c r="T1014">
        <v>31.769444055175683</v>
      </c>
      <c r="U1014" s="11">
        <f>0.9534*T1014-0.7929</f>
        <v>29.496087962204498</v>
      </c>
    </row>
    <row r="1015" spans="14:21">
      <c r="N1015">
        <v>2090</v>
      </c>
      <c r="O1015">
        <v>6</v>
      </c>
      <c r="P1015" s="14">
        <v>35.793745175781254</v>
      </c>
      <c r="Q1015" s="11">
        <f>0.814*P1015+4.4613</f>
        <v>33.597408573085936</v>
      </c>
      <c r="R1015">
        <v>39.059681230468748</v>
      </c>
      <c r="S1015" s="11">
        <f>0.814*R1015+4.4613</f>
        <v>36.255880521601561</v>
      </c>
      <c r="T1015">
        <v>38.901585351562531</v>
      </c>
      <c r="U1015" s="11">
        <f>0.814*T1015+4.4613</f>
        <v>36.127190476171897</v>
      </c>
    </row>
    <row r="1016" spans="14:21">
      <c r="N1016">
        <v>2090</v>
      </c>
      <c r="O1016">
        <v>7</v>
      </c>
      <c r="P1016" s="14">
        <v>39.173020468750003</v>
      </c>
      <c r="Q1016" s="11">
        <f>0.814*P1016+4.4613</f>
        <v>36.348138661562501</v>
      </c>
      <c r="R1016">
        <v>40.077316057128904</v>
      </c>
      <c r="S1016" s="11">
        <f>0.814*R1016+4.4613</f>
        <v>37.08423527050293</v>
      </c>
      <c r="T1016">
        <v>40.216786157226345</v>
      </c>
      <c r="U1016" s="11">
        <f>0.814*T1016+4.4613</f>
        <v>37.197763931982244</v>
      </c>
    </row>
    <row r="1017" spans="14:21">
      <c r="N1017">
        <v>2090</v>
      </c>
      <c r="O1017">
        <v>8</v>
      </c>
      <c r="P1017" s="14">
        <v>35.207865683593752</v>
      </c>
      <c r="Q1017" s="11">
        <f>0.814*P1017+4.4613</f>
        <v>33.120502666445311</v>
      </c>
      <c r="R1017">
        <v>37.790321806640627</v>
      </c>
      <c r="S1017" s="11">
        <f>0.814*R1017+4.4613</f>
        <v>35.222621950605465</v>
      </c>
      <c r="T1017">
        <v>37.845102136230622</v>
      </c>
      <c r="U1017" s="11">
        <f>0.814*T1017+4.4613</f>
        <v>35.267213138891726</v>
      </c>
    </row>
    <row r="1018" spans="14:21">
      <c r="N1018">
        <v>2090</v>
      </c>
      <c r="O1018">
        <v>9</v>
      </c>
      <c r="P1018" s="14">
        <v>27.810328574218751</v>
      </c>
      <c r="Q1018" s="11">
        <f>0.9014*P1018+2.3973</f>
        <v>27.465530176800783</v>
      </c>
      <c r="R1018">
        <v>27.183618547363281</v>
      </c>
      <c r="S1018" s="11">
        <f>0.9014*R1018+2.3973</f>
        <v>26.900613758593263</v>
      </c>
      <c r="T1018">
        <v>27.125394616699371</v>
      </c>
      <c r="U1018" s="11">
        <f>0.9014*T1018+2.3973</f>
        <v>26.848130707492814</v>
      </c>
    </row>
    <row r="1019" spans="14:21">
      <c r="N1019">
        <v>2090</v>
      </c>
      <c r="O1019">
        <v>10</v>
      </c>
      <c r="P1019" s="14">
        <v>16.450700546874998</v>
      </c>
      <c r="Q1019" s="11">
        <f>0.9014*P1019+2.3973</f>
        <v>17.225961472953124</v>
      </c>
      <c r="R1019">
        <v>14.989218815917969</v>
      </c>
      <c r="S1019" s="11">
        <f>0.9014*R1019+2.3973</f>
        <v>15.908581840668456</v>
      </c>
      <c r="T1019">
        <v>14.984801110839433</v>
      </c>
      <c r="U1019" s="11">
        <f>0.9014*T1019+2.3973</f>
        <v>15.904599721310664</v>
      </c>
    </row>
    <row r="1020" spans="14:21">
      <c r="N1020">
        <v>2090</v>
      </c>
      <c r="O1020">
        <v>11</v>
      </c>
      <c r="P1020" s="14">
        <v>2.7876401464843745</v>
      </c>
      <c r="Q1020" s="11">
        <f>0.9014*P1020+2.3973</f>
        <v>4.9100788280410157</v>
      </c>
      <c r="R1020">
        <v>3.2496385302734376</v>
      </c>
      <c r="S1020" s="11">
        <f>0.9014*R1020+2.3973</f>
        <v>5.3265241711884768</v>
      </c>
      <c r="T1020">
        <v>3.3263920532231182</v>
      </c>
      <c r="U1020" s="11">
        <f>0.9014*T1020+2.3973</f>
        <v>5.3957097967753187</v>
      </c>
    </row>
    <row r="1021" spans="14:21">
      <c r="N1021">
        <v>2090</v>
      </c>
      <c r="O1021">
        <v>12</v>
      </c>
      <c r="P1021" s="14">
        <v>-0.64512516113281215</v>
      </c>
      <c r="Q1021" s="11">
        <f>0.7817*P1021+0.2163</f>
        <v>-0.28799433845751926</v>
      </c>
      <c r="R1021">
        <v>-0.53646826904296852</v>
      </c>
      <c r="S1021" s="11">
        <f>0.7817*R1021+0.2163</f>
        <v>-0.20305724591088847</v>
      </c>
      <c r="T1021">
        <v>-0.16145346679628858</v>
      </c>
      <c r="U1021" s="11">
        <f>0.7817*T1021+0.2163</f>
        <v>9.0091825005341214E-2</v>
      </c>
    </row>
    <row r="1022" spans="14:21">
      <c r="N1022">
        <v>2091</v>
      </c>
      <c r="O1022">
        <v>1</v>
      </c>
      <c r="P1022" s="14">
        <v>-5.981786049804688</v>
      </c>
      <c r="Q1022" s="11">
        <f>0.7817*P1022+0.2163</f>
        <v>-4.4596621551323237</v>
      </c>
      <c r="R1022">
        <v>-3.7895092602539067</v>
      </c>
      <c r="S1022" s="11">
        <f>0.7817*R1022+0.2163</f>
        <v>-2.7459593887404785</v>
      </c>
      <c r="T1022">
        <v>-3.7155113891605684</v>
      </c>
      <c r="U1022" s="11">
        <f>0.7817*T1022+0.2163</f>
        <v>-2.6881152529068162</v>
      </c>
    </row>
    <row r="1023" spans="14:21">
      <c r="N1023">
        <v>2091</v>
      </c>
      <c r="O1023">
        <v>2</v>
      </c>
      <c r="P1023" s="14">
        <v>0.65467793945312458</v>
      </c>
      <c r="Q1023" s="11">
        <f>0.7817*P1023+0.2163</f>
        <v>0.72806174527050738</v>
      </c>
      <c r="R1023">
        <v>2.7910629931640627</v>
      </c>
      <c r="S1023" s="11">
        <f>0.7817*R1023+0.2163</f>
        <v>2.3980739417563477</v>
      </c>
      <c r="T1023">
        <v>2.7254206787112119</v>
      </c>
      <c r="U1023" s="11">
        <f>0.7817*T1023+0.2163</f>
        <v>2.346761344548554</v>
      </c>
    </row>
    <row r="1024" spans="14:21">
      <c r="N1024">
        <v>2091</v>
      </c>
      <c r="O1024">
        <v>3</v>
      </c>
      <c r="P1024" s="14">
        <v>12.119796616210937</v>
      </c>
      <c r="Q1024" s="11">
        <f>0.9534*P1024-0.7929</f>
        <v>10.762114093895509</v>
      </c>
      <c r="R1024">
        <v>11.447690068359375</v>
      </c>
      <c r="S1024" s="11">
        <f>0.9534*R1024-0.7929</f>
        <v>10.121327711173828</v>
      </c>
      <c r="T1024">
        <v>11.445486840820088</v>
      </c>
      <c r="U1024" s="11">
        <f>0.9534*T1024-0.7929</f>
        <v>10.119227154037873</v>
      </c>
    </row>
    <row r="1025" spans="14:21">
      <c r="N1025">
        <v>2091</v>
      </c>
      <c r="O1025">
        <v>4</v>
      </c>
      <c r="P1025" s="14">
        <v>25.026209482421876</v>
      </c>
      <c r="Q1025" s="11">
        <f>0.9534*P1025-0.7929</f>
        <v>23.067088120541019</v>
      </c>
      <c r="R1025">
        <v>23.581992338867188</v>
      </c>
      <c r="S1025" s="11">
        <f>0.9534*R1025-0.7929</f>
        <v>21.69017149587598</v>
      </c>
      <c r="T1025">
        <v>23.365629235839432</v>
      </c>
      <c r="U1025" s="11">
        <f>0.9534*T1025-0.7929</f>
        <v>21.483890913449315</v>
      </c>
    </row>
    <row r="1026" spans="14:21">
      <c r="N1026">
        <v>2091</v>
      </c>
      <c r="O1026">
        <v>5</v>
      </c>
      <c r="P1026" s="14">
        <v>33.599718393554689</v>
      </c>
      <c r="Q1026" s="11">
        <f>0.9534*P1026-0.7929</f>
        <v>31.241071516415044</v>
      </c>
      <c r="R1026">
        <v>27.39023680908203</v>
      </c>
      <c r="S1026" s="11">
        <f>0.9534*R1026-0.7929</f>
        <v>25.320951773778809</v>
      </c>
      <c r="T1026">
        <v>27.437390405273714</v>
      </c>
      <c r="U1026" s="11">
        <f>0.9534*T1026-0.7929</f>
        <v>25.365908012387958</v>
      </c>
    </row>
    <row r="1027" spans="14:21">
      <c r="N1027">
        <v>2091</v>
      </c>
      <c r="O1027">
        <v>6</v>
      </c>
      <c r="P1027" s="14">
        <v>39.58723829101563</v>
      </c>
      <c r="Q1027" s="11">
        <f>0.814*P1027+4.4613</f>
        <v>36.685311968886722</v>
      </c>
      <c r="R1027">
        <v>39.412388176269531</v>
      </c>
      <c r="S1027" s="11">
        <f>0.814*R1027+4.4613</f>
        <v>36.542983975483395</v>
      </c>
      <c r="T1027">
        <v>39.465697595214436</v>
      </c>
      <c r="U1027" s="11">
        <f>0.814*T1027+4.4613</f>
        <v>36.586377842504554</v>
      </c>
    </row>
    <row r="1028" spans="14:21">
      <c r="N1028">
        <v>2091</v>
      </c>
      <c r="O1028">
        <v>7</v>
      </c>
      <c r="P1028" s="14">
        <v>44.050611923828129</v>
      </c>
      <c r="Q1028" s="11">
        <f>0.814*P1028+4.4613</f>
        <v>40.318498105996099</v>
      </c>
      <c r="R1028">
        <v>41.18306945068359</v>
      </c>
      <c r="S1028" s="11">
        <f>0.814*R1028+4.4613</f>
        <v>37.984318532856442</v>
      </c>
      <c r="T1028">
        <v>41.304733666992469</v>
      </c>
      <c r="U1028" s="11">
        <f>0.814*T1028+4.4613</f>
        <v>38.083353204931868</v>
      </c>
    </row>
    <row r="1029" spans="14:21">
      <c r="N1029">
        <v>2091</v>
      </c>
      <c r="O1029">
        <v>8</v>
      </c>
      <c r="P1029" s="14">
        <v>37.462574057617189</v>
      </c>
      <c r="Q1029" s="11">
        <f>0.814*P1029+4.4613</f>
        <v>34.955835282900388</v>
      </c>
      <c r="R1029">
        <v>36.76710270263672</v>
      </c>
      <c r="S1029" s="11">
        <f>0.814*R1029+4.4613</f>
        <v>34.389721599946284</v>
      </c>
      <c r="T1029">
        <v>36.889445397949373</v>
      </c>
      <c r="U1029" s="11">
        <f>0.814*T1029+4.4613</f>
        <v>34.48930855393079</v>
      </c>
    </row>
    <row r="1030" spans="14:21">
      <c r="N1030">
        <v>2091</v>
      </c>
      <c r="O1030">
        <v>9</v>
      </c>
      <c r="P1030" s="14">
        <v>28.653445249023441</v>
      </c>
      <c r="Q1030" s="11">
        <f>0.9014*P1030+2.3973</f>
        <v>28.22551554746973</v>
      </c>
      <c r="R1030">
        <v>27.175940166015625</v>
      </c>
      <c r="S1030" s="11">
        <f>0.9014*R1030+2.3973</f>
        <v>26.893692465646485</v>
      </c>
      <c r="T1030">
        <v>27.051776879882588</v>
      </c>
      <c r="U1030" s="11">
        <f>0.9014*T1030+2.3973</f>
        <v>26.781771679526166</v>
      </c>
    </row>
    <row r="1031" spans="14:21">
      <c r="N1031">
        <v>2091</v>
      </c>
      <c r="O1031">
        <v>10</v>
      </c>
      <c r="P1031" s="14">
        <v>14.353781333007813</v>
      </c>
      <c r="Q1031" s="11">
        <f>0.9014*P1031+2.3973</f>
        <v>15.335798493573241</v>
      </c>
      <c r="R1031">
        <v>15.568587590332031</v>
      </c>
      <c r="S1031" s="11">
        <f>0.9014*R1031+2.3973</f>
        <v>16.430824853925294</v>
      </c>
      <c r="T1031">
        <v>15.577361901855619</v>
      </c>
      <c r="U1031" s="11">
        <f>0.9014*T1031+2.3973</f>
        <v>16.438734018332656</v>
      </c>
    </row>
    <row r="1032" spans="14:21">
      <c r="N1032">
        <v>2091</v>
      </c>
      <c r="O1032">
        <v>11</v>
      </c>
      <c r="P1032" s="14">
        <v>3.0527923193359365</v>
      </c>
      <c r="Q1032" s="11">
        <f>0.9014*P1032+2.3973</f>
        <v>5.1490869966494133</v>
      </c>
      <c r="R1032">
        <v>8.4567444750976559</v>
      </c>
      <c r="S1032" s="11">
        <f>0.9014*R1032+2.3973</f>
        <v>10.020209469853027</v>
      </c>
      <c r="T1032">
        <v>8.625093164062525</v>
      </c>
      <c r="U1032" s="11">
        <f>0.9014*T1032+2.3973</f>
        <v>10.171958978085961</v>
      </c>
    </row>
    <row r="1033" spans="14:21">
      <c r="N1033">
        <v>2091</v>
      </c>
      <c r="O1033">
        <v>12</v>
      </c>
      <c r="P1033" s="14">
        <v>-4.4879380273437501</v>
      </c>
      <c r="Q1033" s="11">
        <f>0.7817*P1033+0.2163</f>
        <v>-3.2919211559746091</v>
      </c>
      <c r="R1033">
        <v>-7.4932812084960929</v>
      </c>
      <c r="S1033" s="11">
        <f>0.7817*R1033+0.2163</f>
        <v>-5.6411979206813951</v>
      </c>
      <c r="T1033">
        <v>-7.4172739013674143</v>
      </c>
      <c r="U1033" s="11">
        <f>0.7817*T1033+0.2163</f>
        <v>-5.5817830086989071</v>
      </c>
    </row>
    <row r="1034" spans="14:21">
      <c r="N1034">
        <v>2092</v>
      </c>
      <c r="O1034">
        <v>1</v>
      </c>
      <c r="P1034" s="14">
        <v>-5.9565942529296878</v>
      </c>
      <c r="Q1034" s="11">
        <f>0.7817*P1034+0.2163</f>
        <v>-4.4399697275151366</v>
      </c>
      <c r="R1034">
        <v>-6.0399397900390621</v>
      </c>
      <c r="S1034" s="11">
        <f>0.7817*R1034+0.2163</f>
        <v>-4.5051209338735339</v>
      </c>
      <c r="T1034">
        <v>-6.2193186401368195</v>
      </c>
      <c r="U1034" s="11">
        <f>0.7817*T1034+0.2163</f>
        <v>-4.6453413809949513</v>
      </c>
    </row>
    <row r="1035" spans="14:21">
      <c r="N1035">
        <v>2092</v>
      </c>
      <c r="O1035">
        <v>2</v>
      </c>
      <c r="P1035" s="14">
        <v>-0.3465257714843748</v>
      </c>
      <c r="Q1035" s="11">
        <f>0.7817*P1035+0.2163</f>
        <v>-5.457919556933577E-2</v>
      </c>
      <c r="R1035">
        <v>3.4270058154296876</v>
      </c>
      <c r="S1035" s="11">
        <f>0.7817*R1035+0.2163</f>
        <v>2.8951904459213864</v>
      </c>
      <c r="T1035">
        <v>3.4261797729493684</v>
      </c>
      <c r="U1035" s="11">
        <f>0.7817*T1035+0.2163</f>
        <v>2.8945447285145209</v>
      </c>
    </row>
    <row r="1036" spans="14:21">
      <c r="N1036">
        <v>2092</v>
      </c>
      <c r="O1036">
        <v>3</v>
      </c>
      <c r="P1036" s="14">
        <v>16.194101669921874</v>
      </c>
      <c r="Q1036" s="11">
        <f>0.9534*P1036-0.7929</f>
        <v>14.646556532103515</v>
      </c>
      <c r="R1036">
        <v>13.42449100830078</v>
      </c>
      <c r="S1036" s="11">
        <f>0.9534*R1036-0.7929</f>
        <v>12.006009727313964</v>
      </c>
      <c r="T1036">
        <v>13.461480249023712</v>
      </c>
      <c r="U1036" s="11">
        <f>0.9534*T1036-0.7929</f>
        <v>12.041275269419208</v>
      </c>
    </row>
    <row r="1037" spans="14:21">
      <c r="N1037">
        <v>2092</v>
      </c>
      <c r="O1037">
        <v>4</v>
      </c>
      <c r="P1037" s="14">
        <v>23.267422055664063</v>
      </c>
      <c r="Q1037" s="11">
        <f>0.9534*P1037-0.7929</f>
        <v>21.390260187870119</v>
      </c>
      <c r="R1037">
        <v>20.856931474609375</v>
      </c>
      <c r="S1037" s="11">
        <f>0.9534*R1037-0.7929</f>
        <v>19.09209846789258</v>
      </c>
      <c r="T1037">
        <v>20.86389949951187</v>
      </c>
      <c r="U1037" s="11">
        <f>0.9534*T1037-0.7929</f>
        <v>19.098741782834619</v>
      </c>
    </row>
    <row r="1038" spans="14:21">
      <c r="N1038">
        <v>2092</v>
      </c>
      <c r="O1038">
        <v>5</v>
      </c>
      <c r="P1038" s="14">
        <v>31.23717891601563</v>
      </c>
      <c r="Q1038" s="11">
        <f>0.9534*P1038-0.7929</f>
        <v>28.988626378529304</v>
      </c>
      <c r="R1038">
        <v>33.595765007324218</v>
      </c>
      <c r="S1038" s="11">
        <f>0.9534*R1038-0.7929</f>
        <v>31.237302357982909</v>
      </c>
      <c r="T1038">
        <v>33.715137048339436</v>
      </c>
      <c r="U1038" s="11">
        <f>0.9534*T1038-0.7929</f>
        <v>31.351111661886822</v>
      </c>
    </row>
    <row r="1039" spans="14:21">
      <c r="N1039">
        <v>2092</v>
      </c>
      <c r="O1039">
        <v>6</v>
      </c>
      <c r="P1039" s="14">
        <v>38.063900546875004</v>
      </c>
      <c r="Q1039" s="11">
        <f>0.814*P1039+4.4613</f>
        <v>35.445315045156249</v>
      </c>
      <c r="R1039">
        <v>38.094498723144532</v>
      </c>
      <c r="S1039" s="11">
        <f>0.814*R1039+4.4613</f>
        <v>35.470221960639648</v>
      </c>
      <c r="T1039">
        <v>38.17552749023497</v>
      </c>
      <c r="U1039" s="11">
        <f>0.814*T1039+4.4613</f>
        <v>35.536179377051262</v>
      </c>
    </row>
    <row r="1040" spans="14:21">
      <c r="N1040">
        <v>2092</v>
      </c>
      <c r="O1040">
        <v>7</v>
      </c>
      <c r="P1040" s="14">
        <v>39.734899667968754</v>
      </c>
      <c r="Q1040" s="11">
        <f>0.814*P1040+4.4613</f>
        <v>36.805508329726564</v>
      </c>
      <c r="R1040">
        <v>40.942679606933595</v>
      </c>
      <c r="S1040" s="11">
        <f>0.814*R1040+4.4613</f>
        <v>37.788641200043948</v>
      </c>
      <c r="T1040">
        <v>40.999540063476346</v>
      </c>
      <c r="U1040" s="11">
        <f>0.814*T1040+4.4613</f>
        <v>37.834925611669746</v>
      </c>
    </row>
    <row r="1041" spans="14:21">
      <c r="N1041">
        <v>2092</v>
      </c>
      <c r="O1041">
        <v>8</v>
      </c>
      <c r="P1041" s="14">
        <v>37.597979965820315</v>
      </c>
      <c r="Q1041" s="11">
        <f>0.814*P1041+4.4613</f>
        <v>35.066055692177734</v>
      </c>
      <c r="R1041">
        <v>37.106447270507815</v>
      </c>
      <c r="S1041" s="11">
        <f>0.814*R1041+4.4613</f>
        <v>34.66594807819336</v>
      </c>
      <c r="T1041">
        <v>37.366871667480623</v>
      </c>
      <c r="U1041" s="11">
        <f>0.814*T1041+4.4613</f>
        <v>34.877933537329227</v>
      </c>
    </row>
    <row r="1042" spans="14:21">
      <c r="N1042">
        <v>2092</v>
      </c>
      <c r="O1042">
        <v>9</v>
      </c>
      <c r="P1042" s="14">
        <v>29.120770102539062</v>
      </c>
      <c r="Q1042" s="11">
        <f>0.9014*P1042+2.3973</f>
        <v>28.646762170428712</v>
      </c>
      <c r="R1042">
        <v>26.272517106933591</v>
      </c>
      <c r="S1042" s="11">
        <f>0.9014*R1042+2.3973</f>
        <v>26.079346920189941</v>
      </c>
      <c r="T1042">
        <v>26.328064599609963</v>
      </c>
      <c r="U1042" s="11">
        <f>0.9014*T1042+2.3973</f>
        <v>26.12941743008842</v>
      </c>
    </row>
    <row r="1043" spans="14:21">
      <c r="N1043">
        <v>2092</v>
      </c>
      <c r="O1043">
        <v>10</v>
      </c>
      <c r="P1043" s="14">
        <v>12.666909677734374</v>
      </c>
      <c r="Q1043" s="11">
        <f>0.9014*P1043+2.3973</f>
        <v>13.815252383509764</v>
      </c>
      <c r="R1043">
        <v>16.154404875488279</v>
      </c>
      <c r="S1043" s="11">
        <f>0.9014*R1043+2.3973</f>
        <v>16.958880554765134</v>
      </c>
      <c r="T1043">
        <v>16.23975399169937</v>
      </c>
      <c r="U1043" s="11">
        <f>0.9014*T1043+2.3973</f>
        <v>17.035814248117813</v>
      </c>
    </row>
    <row r="1044" spans="14:21">
      <c r="N1044">
        <v>2092</v>
      </c>
      <c r="O1044">
        <v>11</v>
      </c>
      <c r="P1044" s="14">
        <v>5.4219276220703128</v>
      </c>
      <c r="Q1044" s="11">
        <f>0.9014*P1044+2.3973</f>
        <v>7.284625558534179</v>
      </c>
      <c r="R1044">
        <v>5.6171726855468744</v>
      </c>
      <c r="S1044" s="11">
        <f>0.9014*R1044+2.3973</f>
        <v>7.4606194587519532</v>
      </c>
      <c r="T1044">
        <v>5.5033593383793686</v>
      </c>
      <c r="U1044" s="11">
        <f>0.9014*T1044+2.3973</f>
        <v>7.3580281076151621</v>
      </c>
    </row>
    <row r="1045" spans="14:21">
      <c r="N1045">
        <v>2092</v>
      </c>
      <c r="O1045">
        <v>12</v>
      </c>
      <c r="P1045" s="14">
        <v>-4.4950019433593749</v>
      </c>
      <c r="Q1045" s="11">
        <f>0.7817*P1045+0.2163</f>
        <v>-3.2974430191240232</v>
      </c>
      <c r="R1045">
        <v>-3.5185388500976562</v>
      </c>
      <c r="S1045" s="11">
        <f>0.7817*R1045+0.2163</f>
        <v>-2.5341418191213378</v>
      </c>
      <c r="T1045">
        <v>-3.6477240966799127</v>
      </c>
      <c r="U1045" s="11">
        <f>0.7817*T1045+0.2163</f>
        <v>-2.6351259263746876</v>
      </c>
    </row>
    <row r="1046" spans="14:21">
      <c r="N1046">
        <v>2093</v>
      </c>
      <c r="O1046">
        <v>1</v>
      </c>
      <c r="P1046" s="14">
        <v>-3.1857093652343753</v>
      </c>
      <c r="Q1046" s="11">
        <f>0.7817*P1046+0.2163</f>
        <v>-2.2739690108037109</v>
      </c>
      <c r="R1046">
        <v>-4.5757954541015629</v>
      </c>
      <c r="S1046" s="11">
        <f>0.7817*R1046+0.2163</f>
        <v>-3.3605993064711916</v>
      </c>
      <c r="T1046">
        <v>-4.7773894409180695</v>
      </c>
      <c r="U1046" s="11">
        <f>0.7817*T1046+0.2163</f>
        <v>-3.5181853259656548</v>
      </c>
    </row>
    <row r="1047" spans="14:21">
      <c r="N1047">
        <v>2093</v>
      </c>
      <c r="O1047">
        <v>2</v>
      </c>
      <c r="P1047" s="14">
        <v>2.9401526464843748</v>
      </c>
      <c r="Q1047" s="11">
        <f>0.7817*P1047+0.2163</f>
        <v>2.5146173237568354</v>
      </c>
      <c r="R1047">
        <v>1.6516044970703125</v>
      </c>
      <c r="S1047" s="11">
        <f>0.7817*R1047+0.2163</f>
        <v>1.5073592353598633</v>
      </c>
      <c r="T1047">
        <v>1.6242373901368683</v>
      </c>
      <c r="U1047" s="11">
        <f>0.7817*T1047+0.2163</f>
        <v>1.4859663678699897</v>
      </c>
    </row>
    <row r="1048" spans="14:21">
      <c r="N1048">
        <v>2093</v>
      </c>
      <c r="O1048">
        <v>3</v>
      </c>
      <c r="P1048" s="14">
        <v>12.823634995117185</v>
      </c>
      <c r="Q1048" s="11">
        <f>0.9534*P1048-0.7929</f>
        <v>11.433153604344726</v>
      </c>
      <c r="R1048">
        <v>9.2387759814453112</v>
      </c>
      <c r="S1048" s="11">
        <f>0.9534*R1048-0.7929</f>
        <v>8.0153490207099605</v>
      </c>
      <c r="T1048">
        <v>9.2571937500000256</v>
      </c>
      <c r="U1048" s="11">
        <f>0.9534*T1048-0.7929</f>
        <v>8.0329085212500253</v>
      </c>
    </row>
    <row r="1049" spans="14:21">
      <c r="N1049">
        <v>2093</v>
      </c>
      <c r="O1049">
        <v>4</v>
      </c>
      <c r="P1049" s="14">
        <v>27.715263583984381</v>
      </c>
      <c r="Q1049" s="11">
        <f>0.9534*P1049-0.7929</f>
        <v>25.63083230097071</v>
      </c>
      <c r="R1049">
        <v>17.855748039550779</v>
      </c>
      <c r="S1049" s="11">
        <f>0.9534*R1049-0.7929</f>
        <v>16.230770180907715</v>
      </c>
      <c r="T1049">
        <v>18.040322534179964</v>
      </c>
      <c r="U1049" s="11">
        <f>0.9534*T1049-0.7929</f>
        <v>16.406743504087178</v>
      </c>
    </row>
    <row r="1050" spans="14:21">
      <c r="N1050">
        <v>2093</v>
      </c>
      <c r="O1050">
        <v>5</v>
      </c>
      <c r="P1050" s="14">
        <v>30.70402347167969</v>
      </c>
      <c r="Q1050" s="11">
        <f>0.9534*P1050-0.7929</f>
        <v>28.480315977899419</v>
      </c>
      <c r="R1050">
        <v>29.813613737792966</v>
      </c>
      <c r="S1050" s="11">
        <f>0.9534*R1050-0.7929</f>
        <v>27.631399337611814</v>
      </c>
      <c r="T1050">
        <v>30.094397607422462</v>
      </c>
      <c r="U1050" s="11">
        <f>0.9534*T1050-0.7929</f>
        <v>27.899098678916577</v>
      </c>
    </row>
    <row r="1051" spans="14:21">
      <c r="N1051">
        <v>2093</v>
      </c>
      <c r="O1051">
        <v>6</v>
      </c>
      <c r="P1051" s="14">
        <v>38.758334555664064</v>
      </c>
      <c r="Q1051" s="11">
        <f>0.814*P1051+4.4613</f>
        <v>36.010584328310543</v>
      </c>
      <c r="R1051">
        <v>36.914554216308595</v>
      </c>
      <c r="S1051" s="11">
        <f>0.814*R1051+4.4613</f>
        <v>34.509747132075191</v>
      </c>
      <c r="T1051">
        <v>36.973216149901937</v>
      </c>
      <c r="U1051" s="11">
        <f>0.814*T1051+4.4613</f>
        <v>34.557497946020177</v>
      </c>
    </row>
    <row r="1052" spans="14:21">
      <c r="N1052">
        <v>2093</v>
      </c>
      <c r="O1052">
        <v>7</v>
      </c>
      <c r="P1052" s="14">
        <v>41.754456235351569</v>
      </c>
      <c r="Q1052" s="11">
        <f>0.814*P1052+4.4613</f>
        <v>38.449427375576178</v>
      </c>
      <c r="R1052">
        <v>43.022989116210937</v>
      </c>
      <c r="S1052" s="11">
        <f>0.814*R1052+4.4613</f>
        <v>39.482013140595704</v>
      </c>
      <c r="T1052">
        <v>43.632119714355625</v>
      </c>
      <c r="U1052" s="11">
        <f>0.814*T1052+4.4613</f>
        <v>39.977845447485478</v>
      </c>
    </row>
    <row r="1053" spans="14:21">
      <c r="N1053">
        <v>2093</v>
      </c>
      <c r="O1053">
        <v>8</v>
      </c>
      <c r="P1053" s="14">
        <v>39.173190683593752</v>
      </c>
      <c r="Q1053" s="11">
        <f>0.814*P1053+4.4613</f>
        <v>36.348277216445311</v>
      </c>
      <c r="R1053">
        <v>37.887049467773437</v>
      </c>
      <c r="S1053" s="11">
        <f>0.814*R1053+4.4613</f>
        <v>35.301358266767572</v>
      </c>
      <c r="T1053">
        <v>37.692337792968779</v>
      </c>
      <c r="U1053" s="11">
        <f>0.814*T1053+4.4613</f>
        <v>35.142862963476581</v>
      </c>
    </row>
    <row r="1054" spans="14:21">
      <c r="N1054">
        <v>2093</v>
      </c>
      <c r="O1054">
        <v>9</v>
      </c>
      <c r="P1054" s="14">
        <v>31.77688763183594</v>
      </c>
      <c r="Q1054" s="11">
        <f>0.9014*P1054+2.3973</f>
        <v>31.040986511336918</v>
      </c>
      <c r="R1054">
        <v>29.641731010742188</v>
      </c>
      <c r="S1054" s="11">
        <f>0.9014*R1054+2.3973</f>
        <v>29.116356333083008</v>
      </c>
      <c r="T1054">
        <v>29.642236596679965</v>
      </c>
      <c r="U1054" s="11">
        <f>0.9014*T1054+2.3973</f>
        <v>29.11681206824732</v>
      </c>
    </row>
    <row r="1055" spans="14:21">
      <c r="N1055">
        <v>2093</v>
      </c>
      <c r="O1055">
        <v>10</v>
      </c>
      <c r="P1055" s="14">
        <v>15.746011093749999</v>
      </c>
      <c r="Q1055" s="11">
        <f>0.9014*P1055+2.3973</f>
        <v>16.590754399906249</v>
      </c>
      <c r="R1055">
        <v>16.617766936035153</v>
      </c>
      <c r="S1055" s="11">
        <f>0.9014*R1055+2.3973</f>
        <v>17.376555116142086</v>
      </c>
      <c r="T1055">
        <v>16.513215234375025</v>
      </c>
      <c r="U1055" s="11">
        <f>0.9014*T1055+2.3973</f>
        <v>17.282312212265648</v>
      </c>
    </row>
    <row r="1056" spans="14:21">
      <c r="N1056">
        <v>2093</v>
      </c>
      <c r="O1056">
        <v>11</v>
      </c>
      <c r="P1056" s="14">
        <v>5.4467789892578127</v>
      </c>
      <c r="Q1056" s="11">
        <f>0.9014*P1056+2.3973</f>
        <v>7.3070265809169914</v>
      </c>
      <c r="R1056">
        <v>5.1598270190429689</v>
      </c>
      <c r="S1056" s="11">
        <f>0.9014*R1056+2.3973</f>
        <v>7.0483680749653317</v>
      </c>
      <c r="T1056">
        <v>5.1575201660162122</v>
      </c>
      <c r="U1056" s="11">
        <f>0.9014*T1056+2.3973</f>
        <v>7.0462886776470128</v>
      </c>
    </row>
    <row r="1057" spans="14:21">
      <c r="N1057">
        <v>2093</v>
      </c>
      <c r="O1057">
        <v>12</v>
      </c>
      <c r="P1057" s="14">
        <v>-2.7991514550781251</v>
      </c>
      <c r="Q1057" s="11">
        <f>0.7817*P1057+0.2163</f>
        <v>-1.9717966924345705</v>
      </c>
      <c r="R1057">
        <v>-2.0561894604492186</v>
      </c>
      <c r="S1057" s="11">
        <f>0.7817*R1057+0.2163</f>
        <v>-1.3910233012331541</v>
      </c>
      <c r="T1057">
        <v>-1.9059291137693823</v>
      </c>
      <c r="U1057" s="11">
        <f>0.7817*T1057+0.2163</f>
        <v>-1.2735647882335261</v>
      </c>
    </row>
    <row r="1058" spans="14:21">
      <c r="N1058">
        <v>2094</v>
      </c>
      <c r="O1058">
        <v>1</v>
      </c>
      <c r="P1058" s="14">
        <v>-7.3629092919921879</v>
      </c>
      <c r="Q1058" s="11">
        <f>0.7817*P1058+0.2163</f>
        <v>-5.5392861935502928</v>
      </c>
      <c r="R1058">
        <v>-8.1317170117187487</v>
      </c>
      <c r="S1058" s="11">
        <f>0.7817*R1058+0.2163</f>
        <v>-6.1402631880605449</v>
      </c>
      <c r="T1058">
        <v>-8.0112085327143827</v>
      </c>
      <c r="U1058" s="11">
        <f>0.7817*T1058+0.2163</f>
        <v>-6.0460617100228324</v>
      </c>
    </row>
    <row r="1059" spans="14:21">
      <c r="N1059">
        <v>2094</v>
      </c>
      <c r="O1059">
        <v>2</v>
      </c>
      <c r="P1059" s="14">
        <v>7.2796524267578127</v>
      </c>
      <c r="Q1059" s="11">
        <f>0.7817*P1059+0.2163</f>
        <v>5.9068043019965826</v>
      </c>
      <c r="R1059">
        <v>-2.9043348217773439</v>
      </c>
      <c r="S1059" s="11">
        <f>0.7817*R1059+0.2163</f>
        <v>-2.0540185301833498</v>
      </c>
      <c r="T1059">
        <v>-3.0525831665043186</v>
      </c>
      <c r="U1059" s="11">
        <f>0.7817*T1059+0.2163</f>
        <v>-2.1699042612564257</v>
      </c>
    </row>
    <row r="1060" spans="14:21">
      <c r="N1060">
        <v>2094</v>
      </c>
      <c r="O1060">
        <v>3</v>
      </c>
      <c r="P1060" s="14">
        <v>11.559491904296873</v>
      </c>
      <c r="Q1060" s="11">
        <f>0.9534*P1060-0.7929</f>
        <v>10.227919581556639</v>
      </c>
      <c r="R1060">
        <v>13.51463719970703</v>
      </c>
      <c r="S1060" s="11">
        <f>0.9534*R1060-0.7929</f>
        <v>12.091955106200682</v>
      </c>
      <c r="T1060">
        <v>13.584020104980619</v>
      </c>
      <c r="U1060" s="11">
        <f>0.9534*T1060-0.7929</f>
        <v>12.158104768088522</v>
      </c>
    </row>
    <row r="1061" spans="14:21">
      <c r="N1061">
        <v>2094</v>
      </c>
      <c r="O1061">
        <v>4</v>
      </c>
      <c r="P1061" s="14">
        <v>25.844091806640627</v>
      </c>
      <c r="Q1061" s="11">
        <f>0.9534*P1061-0.7929</f>
        <v>23.846857128451173</v>
      </c>
      <c r="R1061">
        <v>20.472281132812498</v>
      </c>
      <c r="S1061" s="11">
        <f>0.9534*R1061-0.7929</f>
        <v>18.725372832023435</v>
      </c>
      <c r="T1061">
        <v>20.507806787109963</v>
      </c>
      <c r="U1061" s="11">
        <f>0.9534*T1061-0.7929</f>
        <v>18.759242990830639</v>
      </c>
    </row>
    <row r="1062" spans="14:21">
      <c r="N1062">
        <v>2094</v>
      </c>
      <c r="O1062">
        <v>5</v>
      </c>
      <c r="P1062" s="14">
        <v>34.292833237304691</v>
      </c>
      <c r="Q1062" s="11">
        <f>0.9534*P1062-0.7929</f>
        <v>31.901887208446293</v>
      </c>
      <c r="R1062">
        <v>28.78072186767578</v>
      </c>
      <c r="S1062" s="11">
        <f>0.9534*R1062-0.7929</f>
        <v>26.646640228642088</v>
      </c>
      <c r="T1062">
        <v>28.827515771484965</v>
      </c>
      <c r="U1062" s="11">
        <f>0.9534*T1062-0.7929</f>
        <v>26.691253536533768</v>
      </c>
    </row>
    <row r="1063" spans="14:21">
      <c r="N1063">
        <v>2094</v>
      </c>
      <c r="O1063">
        <v>6</v>
      </c>
      <c r="P1063" s="14">
        <v>38.944336826171877</v>
      </c>
      <c r="Q1063" s="11">
        <f>0.814*P1063+4.4613</f>
        <v>36.161990176503906</v>
      </c>
      <c r="R1063">
        <v>38.502450126953121</v>
      </c>
      <c r="S1063" s="11">
        <f>0.814*R1063+4.4613</f>
        <v>35.802294403339836</v>
      </c>
      <c r="T1063">
        <v>38.789734643554965</v>
      </c>
      <c r="U1063" s="11">
        <f>0.814*T1063+4.4613</f>
        <v>36.036143999853742</v>
      </c>
    </row>
    <row r="1064" spans="14:21">
      <c r="N1064">
        <v>2094</v>
      </c>
      <c r="O1064">
        <v>7</v>
      </c>
      <c r="P1064" s="14">
        <v>41.942586191406257</v>
      </c>
      <c r="Q1064" s="11">
        <f>0.814*P1064+4.4613</f>
        <v>38.602565159804691</v>
      </c>
      <c r="R1064">
        <v>39.587328959960935</v>
      </c>
      <c r="S1064" s="11">
        <f>0.814*R1064+4.4613</f>
        <v>36.6853857734082</v>
      </c>
      <c r="T1064">
        <v>39.709671533203718</v>
      </c>
      <c r="U1064" s="11">
        <f>0.814*T1064+4.4613</f>
        <v>36.784972628027823</v>
      </c>
    </row>
    <row r="1065" spans="14:21">
      <c r="N1065">
        <v>2094</v>
      </c>
      <c r="O1065">
        <v>8</v>
      </c>
      <c r="P1065" s="14">
        <v>38.481692880859377</v>
      </c>
      <c r="Q1065" s="11">
        <f>0.814*P1065+4.4613</f>
        <v>35.78539800501953</v>
      </c>
      <c r="R1065">
        <v>38.376870366210937</v>
      </c>
      <c r="S1065" s="11">
        <f>0.814*R1065+4.4613</f>
        <v>35.700072478095699</v>
      </c>
      <c r="T1065">
        <v>38.46457009277372</v>
      </c>
      <c r="U1065" s="11">
        <f>0.814*T1065+4.4613</f>
        <v>35.771460055517807</v>
      </c>
    </row>
    <row r="1066" spans="14:21">
      <c r="N1066">
        <v>2094</v>
      </c>
      <c r="O1066">
        <v>9</v>
      </c>
      <c r="P1066" s="14">
        <v>26.274309824218754</v>
      </c>
      <c r="Q1066" s="11">
        <f>0.9014*P1066+2.3973</f>
        <v>26.080962875550785</v>
      </c>
      <c r="R1066">
        <v>28.784311760253907</v>
      </c>
      <c r="S1066" s="11">
        <f>0.9014*R1066+2.3973</f>
        <v>28.343478620692871</v>
      </c>
      <c r="T1066">
        <v>28.833949365234965</v>
      </c>
      <c r="U1066" s="11">
        <f>0.9014*T1066+2.3973</f>
        <v>28.388221957822797</v>
      </c>
    </row>
    <row r="1067" spans="14:21">
      <c r="N1067">
        <v>2094</v>
      </c>
      <c r="O1067">
        <v>10</v>
      </c>
      <c r="P1067" s="14">
        <v>13.309300498046873</v>
      </c>
      <c r="Q1067" s="11">
        <f>0.9014*P1067+2.3973</f>
        <v>14.394303468939452</v>
      </c>
      <c r="R1067">
        <v>17.31460497314453</v>
      </c>
      <c r="S1067" s="11">
        <f>0.9014*R1067+2.3973</f>
        <v>18.004684922792478</v>
      </c>
      <c r="T1067">
        <v>17.296270715331932</v>
      </c>
      <c r="U1067" s="11">
        <f>0.9014*T1067+2.3973</f>
        <v>17.988158422800204</v>
      </c>
    </row>
    <row r="1068" spans="14:21">
      <c r="N1068">
        <v>2094</v>
      </c>
      <c r="O1068">
        <v>11</v>
      </c>
      <c r="P1068" s="14">
        <v>7.3749301855468756</v>
      </c>
      <c r="Q1068" s="11">
        <f>0.9014*P1068+2.3973</f>
        <v>9.0450620692519532</v>
      </c>
      <c r="R1068">
        <v>6.6167250903320305</v>
      </c>
      <c r="S1068" s="11">
        <f>0.9014*R1068+2.3973</f>
        <v>8.361615996425293</v>
      </c>
      <c r="T1068">
        <v>6.7661531616206823</v>
      </c>
      <c r="U1068" s="11">
        <f>0.9014*T1068+2.3973</f>
        <v>8.4963104598848833</v>
      </c>
    </row>
    <row r="1069" spans="14:21">
      <c r="N1069">
        <v>2094</v>
      </c>
      <c r="O1069">
        <v>12</v>
      </c>
      <c r="P1069" s="14">
        <v>-1.7679473779296875</v>
      </c>
      <c r="Q1069" s="11">
        <f>0.7817*P1069+0.2163</f>
        <v>-1.1657044653276367</v>
      </c>
      <c r="R1069">
        <v>-0.59114765136718717</v>
      </c>
      <c r="S1069" s="11">
        <f>0.7817*R1069+0.2163</f>
        <v>-0.24580011907373017</v>
      </c>
      <c r="T1069">
        <v>-0.78108896484372536</v>
      </c>
      <c r="U1069" s="11">
        <f>0.7817*T1069+0.2163</f>
        <v>-0.39427724381834012</v>
      </c>
    </row>
    <row r="1070" spans="14:21">
      <c r="N1070">
        <v>2095</v>
      </c>
      <c r="O1070">
        <v>1</v>
      </c>
      <c r="P1070" s="14">
        <v>-1.8240331689453124</v>
      </c>
      <c r="Q1070" s="11">
        <f>0.7817*P1070+0.2163</f>
        <v>-1.2095467281645507</v>
      </c>
      <c r="R1070">
        <v>-1.7716239941406253</v>
      </c>
      <c r="S1070" s="11">
        <f>0.7817*R1070+0.2163</f>
        <v>-1.1685784762197269</v>
      </c>
      <c r="T1070">
        <v>-1.6210415405268823</v>
      </c>
      <c r="U1070" s="11">
        <f>0.7817*T1070+0.2163</f>
        <v>-1.0508681722298638</v>
      </c>
    </row>
    <row r="1071" spans="14:21">
      <c r="N1071">
        <v>2095</v>
      </c>
      <c r="O1071">
        <v>2</v>
      </c>
      <c r="P1071" s="14">
        <v>4.3527656347656238</v>
      </c>
      <c r="Q1071" s="11">
        <f>0.7817*P1071+0.2163</f>
        <v>3.618856896696288</v>
      </c>
      <c r="R1071">
        <v>4.339503325195313</v>
      </c>
      <c r="S1071" s="11">
        <f>0.7817*R1071+0.2163</f>
        <v>3.6084897493051757</v>
      </c>
      <c r="T1071">
        <v>4.3404537597662118</v>
      </c>
      <c r="U1071" s="11">
        <f>0.7817*T1071+0.2163</f>
        <v>3.6092327040092473</v>
      </c>
    </row>
    <row r="1072" spans="14:21">
      <c r="N1072">
        <v>2095</v>
      </c>
      <c r="O1072">
        <v>3</v>
      </c>
      <c r="P1072" s="14">
        <v>15.516604038085937</v>
      </c>
      <c r="Q1072" s="11">
        <f>0.9534*P1072-0.7929</f>
        <v>14.000630289911133</v>
      </c>
      <c r="R1072">
        <v>14.042850004882812</v>
      </c>
      <c r="S1072" s="11">
        <f>0.9534*R1072-0.7929</f>
        <v>12.595553194655274</v>
      </c>
      <c r="T1072">
        <v>13.988699853516213</v>
      </c>
      <c r="U1072" s="11">
        <f>0.9534*T1072-0.7929</f>
        <v>12.543926440342359</v>
      </c>
    </row>
    <row r="1073" spans="14:21">
      <c r="N1073">
        <v>2095</v>
      </c>
      <c r="O1073">
        <v>4</v>
      </c>
      <c r="P1073" s="14">
        <v>24.345605429687502</v>
      </c>
      <c r="Q1073" s="11">
        <f>0.9534*P1073-0.7929</f>
        <v>22.418200216664065</v>
      </c>
      <c r="R1073">
        <v>24.020225151367185</v>
      </c>
      <c r="S1073" s="11">
        <f>0.9534*R1073-0.7929</f>
        <v>22.107982659313475</v>
      </c>
      <c r="T1073">
        <v>24.17264315185562</v>
      </c>
      <c r="U1073" s="11">
        <f>0.9534*T1073-0.7929</f>
        <v>22.253297980979148</v>
      </c>
    </row>
    <row r="1074" spans="14:21">
      <c r="N1074">
        <v>2095</v>
      </c>
      <c r="O1074">
        <v>5</v>
      </c>
      <c r="P1074" s="14">
        <v>31.87322923339844</v>
      </c>
      <c r="Q1074" s="11">
        <f>0.9534*P1074-0.7929</f>
        <v>29.595036751122073</v>
      </c>
      <c r="R1074">
        <v>30.085980217285154</v>
      </c>
      <c r="S1074" s="11">
        <f>0.9534*R1074-0.7929</f>
        <v>27.891073539159667</v>
      </c>
      <c r="T1074">
        <v>29.989282067870683</v>
      </c>
      <c r="U1074" s="11">
        <f>0.9534*T1074-0.7929</f>
        <v>27.798881523507909</v>
      </c>
    </row>
    <row r="1075" spans="14:21">
      <c r="N1075">
        <v>2095</v>
      </c>
      <c r="O1075">
        <v>6</v>
      </c>
      <c r="P1075" s="14">
        <v>39.74179336914063</v>
      </c>
      <c r="Q1075" s="11">
        <f>0.814*P1075+4.4613</f>
        <v>36.811119802480469</v>
      </c>
      <c r="R1075">
        <v>36.845681462402339</v>
      </c>
      <c r="S1075" s="11">
        <f>0.814*R1075+4.4613</f>
        <v>34.4536847103955</v>
      </c>
      <c r="T1075">
        <v>37.318854272461216</v>
      </c>
      <c r="U1075" s="11">
        <f>0.814*T1075+4.4613</f>
        <v>34.838847377783431</v>
      </c>
    </row>
    <row r="1076" spans="14:21">
      <c r="N1076">
        <v>2095</v>
      </c>
      <c r="O1076">
        <v>7</v>
      </c>
      <c r="P1076" s="14">
        <v>38.532927548828127</v>
      </c>
      <c r="Q1076" s="11">
        <f>0.814*P1076+4.4613</f>
        <v>35.827103024746094</v>
      </c>
      <c r="R1076">
        <v>41.395471428222656</v>
      </c>
      <c r="S1076" s="11">
        <f>0.814*R1076+4.4613</f>
        <v>38.157213742573241</v>
      </c>
      <c r="T1076">
        <v>41.534366052245687</v>
      </c>
      <c r="U1076" s="11">
        <f>0.814*T1076+4.4613</f>
        <v>38.270273966527988</v>
      </c>
    </row>
    <row r="1077" spans="14:21">
      <c r="N1077">
        <v>2095</v>
      </c>
      <c r="O1077">
        <v>8</v>
      </c>
      <c r="P1077" s="14">
        <v>39.499322324218753</v>
      </c>
      <c r="Q1077" s="11">
        <f>0.814*P1077+4.4613</f>
        <v>36.613748371914063</v>
      </c>
      <c r="R1077">
        <v>34.337410222167968</v>
      </c>
      <c r="S1077" s="11">
        <f>0.814*R1077+4.4613</f>
        <v>32.411951920844722</v>
      </c>
      <c r="T1077">
        <v>34.611450585937533</v>
      </c>
      <c r="U1077" s="11">
        <f>0.814*T1077+4.4613</f>
        <v>32.635020776953148</v>
      </c>
    </row>
    <row r="1078" spans="14:21">
      <c r="N1078">
        <v>2095</v>
      </c>
      <c r="O1078">
        <v>9</v>
      </c>
      <c r="P1078" s="14">
        <v>28.659913413085938</v>
      </c>
      <c r="Q1078" s="11">
        <f>0.9014*P1078+2.3973</f>
        <v>28.231345950555667</v>
      </c>
      <c r="R1078">
        <v>28.924184611816404</v>
      </c>
      <c r="S1078" s="11">
        <f>0.9014*R1078+2.3973</f>
        <v>28.469560009091307</v>
      </c>
      <c r="T1078">
        <v>28.911085473632589</v>
      </c>
      <c r="U1078" s="11">
        <f>0.9014*T1078+2.3973</f>
        <v>28.457752445932417</v>
      </c>
    </row>
    <row r="1079" spans="14:21">
      <c r="N1079">
        <v>2095</v>
      </c>
      <c r="O1079">
        <v>10</v>
      </c>
      <c r="P1079" s="14">
        <v>16.207165659179687</v>
      </c>
      <c r="Q1079" s="11">
        <f>0.9014*P1079+2.3973</f>
        <v>17.006439125184571</v>
      </c>
      <c r="R1079">
        <v>16.196818791503905</v>
      </c>
      <c r="S1079" s="11">
        <f>0.9014*R1079+2.3973</f>
        <v>16.997112458661618</v>
      </c>
      <c r="T1079">
        <v>16.26719729003884</v>
      </c>
      <c r="U1079" s="11">
        <f>0.9014*T1079+2.3973</f>
        <v>17.060551637241012</v>
      </c>
    </row>
    <row r="1080" spans="14:21">
      <c r="N1080">
        <v>2095</v>
      </c>
      <c r="O1080">
        <v>11</v>
      </c>
      <c r="P1080" s="14">
        <v>6.2477674902343745</v>
      </c>
      <c r="Q1080" s="11">
        <f>0.9014*P1080+2.3973</f>
        <v>8.0290376156972645</v>
      </c>
      <c r="R1080">
        <v>2.0724196826171877</v>
      </c>
      <c r="S1080" s="11">
        <f>0.9014*R1080+2.3973</f>
        <v>4.2653791019111331</v>
      </c>
      <c r="T1080">
        <v>2.2259459472662115</v>
      </c>
      <c r="U1080" s="11">
        <f>0.9014*T1080+2.3973</f>
        <v>4.4037676768657636</v>
      </c>
    </row>
    <row r="1081" spans="14:21">
      <c r="N1081">
        <v>2095</v>
      </c>
      <c r="O1081">
        <v>12</v>
      </c>
      <c r="P1081" s="14">
        <v>1.0590233007812495</v>
      </c>
      <c r="Q1081" s="11">
        <f>0.7817*P1081+0.2163</f>
        <v>1.0441385142207027</v>
      </c>
      <c r="R1081">
        <v>-3.5355908398437497</v>
      </c>
      <c r="S1081" s="11">
        <f>0.7817*R1081+0.2163</f>
        <v>-2.5474713595058591</v>
      </c>
      <c r="T1081">
        <v>-3.6389449218749754</v>
      </c>
      <c r="U1081" s="11">
        <f>0.7817*T1081+0.2163</f>
        <v>-2.6282632454296682</v>
      </c>
    </row>
    <row r="1082" spans="14:21">
      <c r="N1082">
        <v>2096</v>
      </c>
      <c r="O1082">
        <v>1</v>
      </c>
      <c r="P1082" s="14">
        <v>-7.3029085595703123</v>
      </c>
      <c r="Q1082" s="11">
        <f>0.7817*P1082+0.2163</f>
        <v>-5.4923836210161125</v>
      </c>
      <c r="R1082">
        <v>-3.1462869335937502</v>
      </c>
      <c r="S1082" s="11">
        <f>0.7817*R1082+0.2163</f>
        <v>-2.2431524959902345</v>
      </c>
      <c r="T1082">
        <v>-3.2594969238275389</v>
      </c>
      <c r="U1082" s="11">
        <f>0.7817*T1082+0.2163</f>
        <v>-2.3316487453559871</v>
      </c>
    </row>
    <row r="1083" spans="14:21">
      <c r="N1083">
        <v>2096</v>
      </c>
      <c r="O1083">
        <v>2</v>
      </c>
      <c r="P1083" s="14">
        <v>1.6133704931640622</v>
      </c>
      <c r="Q1083" s="11">
        <f>0.7817*P1083+0.2163</f>
        <v>1.4774717145063474</v>
      </c>
      <c r="R1083">
        <v>3.4707160815429687</v>
      </c>
      <c r="S1083" s="11">
        <f>0.7817*R1083+0.2163</f>
        <v>2.9293587609421383</v>
      </c>
      <c r="T1083">
        <v>3.4618661132812747</v>
      </c>
      <c r="U1083" s="11">
        <f>0.7817*T1083+0.2163</f>
        <v>2.9224407407519721</v>
      </c>
    </row>
    <row r="1084" spans="14:21">
      <c r="N1084">
        <v>2096</v>
      </c>
      <c r="O1084">
        <v>3</v>
      </c>
      <c r="P1084" s="14">
        <v>13.428876425781251</v>
      </c>
      <c r="Q1084" s="11">
        <f>0.9534*P1084-0.7929</f>
        <v>12.010190784339846</v>
      </c>
      <c r="R1084">
        <v>10.826140056152344</v>
      </c>
      <c r="S1084" s="11">
        <f>0.9534*R1084-0.7929</f>
        <v>9.528741929535645</v>
      </c>
      <c r="T1084">
        <v>10.722277185058182</v>
      </c>
      <c r="U1084" s="11">
        <f>0.9534*T1084-0.7929</f>
        <v>9.4297190682344709</v>
      </c>
    </row>
    <row r="1085" spans="14:21">
      <c r="N1085">
        <v>2096</v>
      </c>
      <c r="O1085">
        <v>4</v>
      </c>
      <c r="P1085" s="14">
        <v>23.630915854492191</v>
      </c>
      <c r="Q1085" s="11">
        <f>0.9534*P1085-0.7929</f>
        <v>21.736815175672856</v>
      </c>
      <c r="R1085">
        <v>24.094482744140624</v>
      </c>
      <c r="S1085" s="11">
        <f>0.9534*R1085-0.7929</f>
        <v>22.178779848263673</v>
      </c>
      <c r="T1085">
        <v>24.182595117187525</v>
      </c>
      <c r="U1085" s="11">
        <f>0.9534*T1085-0.7929</f>
        <v>22.262786184726586</v>
      </c>
    </row>
    <row r="1086" spans="14:21">
      <c r="N1086">
        <v>2096</v>
      </c>
      <c r="O1086">
        <v>5</v>
      </c>
      <c r="P1086" s="14">
        <v>32.758729404296879</v>
      </c>
      <c r="Q1086" s="11">
        <f>0.9534*P1086-0.7929</f>
        <v>30.439272614056645</v>
      </c>
      <c r="R1086">
        <v>31.411980168457031</v>
      </c>
      <c r="S1086" s="11">
        <f>0.9534*R1086-0.7929</f>
        <v>29.155281892606936</v>
      </c>
      <c r="T1086">
        <v>31.637588891601339</v>
      </c>
      <c r="U1086" s="11">
        <f>0.9534*T1086-0.7929</f>
        <v>29.370377249252719</v>
      </c>
    </row>
    <row r="1087" spans="14:21">
      <c r="N1087">
        <v>2096</v>
      </c>
      <c r="O1087">
        <v>6</v>
      </c>
      <c r="P1087" s="14">
        <v>37.645086923828131</v>
      </c>
      <c r="Q1087" s="11">
        <f>0.814*P1087+4.4613</f>
        <v>35.104400755996096</v>
      </c>
      <c r="R1087">
        <v>38.065048308105467</v>
      </c>
      <c r="S1087" s="11">
        <f>0.814*R1087+4.4613</f>
        <v>35.446249322797847</v>
      </c>
      <c r="T1087">
        <v>38.061967858886874</v>
      </c>
      <c r="U1087" s="11">
        <f>0.814*T1087+4.4613</f>
        <v>35.443741837133913</v>
      </c>
    </row>
    <row r="1088" spans="14:21">
      <c r="N1088">
        <v>2096</v>
      </c>
      <c r="O1088">
        <v>7</v>
      </c>
      <c r="P1088" s="14">
        <v>40.957723105468752</v>
      </c>
      <c r="Q1088" s="11">
        <f>0.814*P1088+4.4613</f>
        <v>37.80088660785156</v>
      </c>
      <c r="R1088">
        <v>41.709653508300782</v>
      </c>
      <c r="S1088" s="11">
        <f>0.814*R1088+4.4613</f>
        <v>38.412957955756838</v>
      </c>
      <c r="T1088">
        <v>41.612406884766216</v>
      </c>
      <c r="U1088" s="11">
        <f>0.814*T1088+4.4613</f>
        <v>38.3337992041997</v>
      </c>
    </row>
    <row r="1089" spans="14:21">
      <c r="N1089">
        <v>2096</v>
      </c>
      <c r="O1089">
        <v>8</v>
      </c>
      <c r="P1089" s="14">
        <v>35.301739169921881</v>
      </c>
      <c r="Q1089" s="11">
        <f>0.814*P1089+4.4613</f>
        <v>33.196915684316409</v>
      </c>
      <c r="R1089">
        <v>36.128567180175779</v>
      </c>
      <c r="S1089" s="11">
        <f>0.814*R1089+4.4613</f>
        <v>33.869953684663081</v>
      </c>
      <c r="T1089">
        <v>36.267430810547467</v>
      </c>
      <c r="U1089" s="11">
        <f>0.814*T1089+4.4613</f>
        <v>33.982988679785635</v>
      </c>
    </row>
    <row r="1090" spans="14:21">
      <c r="N1090">
        <v>2096</v>
      </c>
      <c r="O1090">
        <v>9</v>
      </c>
      <c r="P1090" s="14">
        <v>26.538823691406254</v>
      </c>
      <c r="Q1090" s="11">
        <f>0.9014*P1090+2.3973</f>
        <v>26.319395675433597</v>
      </c>
      <c r="R1090">
        <v>27.417327202148435</v>
      </c>
      <c r="S1090" s="11">
        <f>0.9014*R1090+2.3973</f>
        <v>27.111278740016601</v>
      </c>
      <c r="T1090">
        <v>27.452167565918121</v>
      </c>
      <c r="U1090" s="11">
        <f>0.9014*T1090+2.3973</f>
        <v>27.142683843918594</v>
      </c>
    </row>
    <row r="1091" spans="14:21">
      <c r="N1091">
        <v>2096</v>
      </c>
      <c r="O1091">
        <v>10</v>
      </c>
      <c r="P1091" s="14">
        <v>13.01333943847656</v>
      </c>
      <c r="Q1091" s="11">
        <f>0.9014*P1091+2.3973</f>
        <v>14.12752416984277</v>
      </c>
      <c r="R1091">
        <v>17.033130803222654</v>
      </c>
      <c r="S1091" s="11">
        <f>0.9014*R1091+2.3973</f>
        <v>17.750964106024902</v>
      </c>
      <c r="T1091">
        <v>16.872223168945091</v>
      </c>
      <c r="U1091" s="11">
        <f>0.9014*T1091+2.3973</f>
        <v>17.605921964487106</v>
      </c>
    </row>
    <row r="1092" spans="14:21">
      <c r="N1092">
        <v>2096</v>
      </c>
      <c r="O1092">
        <v>11</v>
      </c>
      <c r="P1092" s="14">
        <v>5.6339727636718751</v>
      </c>
      <c r="Q1092" s="11">
        <f>0.9014*P1092+2.3973</f>
        <v>7.4757630491738283</v>
      </c>
      <c r="R1092">
        <v>4.2945299487304691</v>
      </c>
      <c r="S1092" s="11">
        <f>0.9014*R1092+2.3973</f>
        <v>6.2683892957856449</v>
      </c>
      <c r="T1092">
        <v>4.2591961303706816</v>
      </c>
      <c r="U1092" s="11">
        <f>0.9014*T1092+2.3973</f>
        <v>6.236539391916132</v>
      </c>
    </row>
    <row r="1093" spans="14:21">
      <c r="N1093">
        <v>2096</v>
      </c>
      <c r="O1093">
        <v>12</v>
      </c>
      <c r="P1093" s="14">
        <v>-0.9920230126953129</v>
      </c>
      <c r="Q1093" s="11">
        <f>0.7817*P1093+0.2163</f>
        <v>-0.55916438902392596</v>
      </c>
      <c r="R1093">
        <v>-1.5869772045898434</v>
      </c>
      <c r="S1093" s="11">
        <f>0.7817*R1093+0.2163</f>
        <v>-1.0242400808278807</v>
      </c>
      <c r="T1093">
        <v>-1.5893091796874752</v>
      </c>
      <c r="U1093" s="11">
        <f>0.7817*T1093+0.2163</f>
        <v>-1.0260629857616994</v>
      </c>
    </row>
    <row r="1094" spans="14:21">
      <c r="N1094">
        <v>2097</v>
      </c>
      <c r="O1094">
        <v>1</v>
      </c>
      <c r="P1094" s="14">
        <v>-2.1236112939453125</v>
      </c>
      <c r="Q1094" s="11">
        <f>0.7817*P1094+0.2163</f>
        <v>-1.4437269484770507</v>
      </c>
      <c r="R1094">
        <v>-1.4591371411132807</v>
      </c>
      <c r="S1094" s="11">
        <f>0.7817*R1094+0.2163</f>
        <v>-0.9243075032082515</v>
      </c>
      <c r="T1094">
        <v>-1.4610058959956325</v>
      </c>
      <c r="U1094" s="11">
        <f>0.7817*T1094+0.2163</f>
        <v>-0.9257683088997859</v>
      </c>
    </row>
    <row r="1095" spans="14:21">
      <c r="N1095">
        <v>2097</v>
      </c>
      <c r="O1095">
        <v>2</v>
      </c>
      <c r="P1095" s="14">
        <v>3.1676022314453123</v>
      </c>
      <c r="Q1095" s="11">
        <f>0.7817*P1095+0.2163</f>
        <v>2.6924146643208005</v>
      </c>
      <c r="R1095">
        <v>1.3277828906250002</v>
      </c>
      <c r="S1095" s="11">
        <f>0.7817*R1095+0.2163</f>
        <v>1.2542278856015625</v>
      </c>
      <c r="T1095">
        <v>1.0030940185549617</v>
      </c>
      <c r="U1095" s="11">
        <f>0.7817*T1095+0.2163</f>
        <v>1.0004185943044135</v>
      </c>
    </row>
    <row r="1096" spans="14:21">
      <c r="N1096">
        <v>2097</v>
      </c>
      <c r="O1096">
        <v>3</v>
      </c>
      <c r="P1096" s="14">
        <v>12.607504697265625</v>
      </c>
      <c r="Q1096" s="11">
        <f>0.9534*P1096-0.7929</f>
        <v>11.227094978373048</v>
      </c>
      <c r="R1096">
        <v>10.821652690429687</v>
      </c>
      <c r="S1096" s="11">
        <f>0.9534*R1096-0.7929</f>
        <v>9.5244636750556637</v>
      </c>
      <c r="T1096">
        <v>10.910861901855618</v>
      </c>
      <c r="U1096" s="11">
        <f>0.9534*T1096-0.7929</f>
        <v>9.6095157372291471</v>
      </c>
    </row>
    <row r="1097" spans="14:21">
      <c r="N1097">
        <v>2097</v>
      </c>
      <c r="O1097">
        <v>4</v>
      </c>
      <c r="P1097" s="14">
        <v>24.444372592773441</v>
      </c>
      <c r="Q1097" s="11">
        <f>0.9534*P1097-0.7929</f>
        <v>22.512364829950201</v>
      </c>
      <c r="R1097">
        <v>21.753606865234374</v>
      </c>
      <c r="S1097" s="11">
        <f>0.9534*R1097-0.7929</f>
        <v>19.946988785314453</v>
      </c>
      <c r="T1097">
        <v>21.620583947754369</v>
      </c>
      <c r="U1097" s="11">
        <f>0.9534*T1097-0.7929</f>
        <v>19.820164735789017</v>
      </c>
    </row>
    <row r="1098" spans="14:21">
      <c r="N1098">
        <v>2097</v>
      </c>
      <c r="O1098">
        <v>5</v>
      </c>
      <c r="P1098" s="14">
        <v>31.016154941406256</v>
      </c>
      <c r="Q1098" s="11">
        <f>0.9534*P1098-0.7929</f>
        <v>28.777902121136727</v>
      </c>
      <c r="R1098">
        <v>31.827011638183592</v>
      </c>
      <c r="S1098" s="11">
        <f>0.9534*R1098-0.7929</f>
        <v>29.550972895844239</v>
      </c>
      <c r="T1098">
        <v>31.858509118651934</v>
      </c>
      <c r="U1098" s="11">
        <f>0.9534*T1098-0.7929</f>
        <v>29.581002593722754</v>
      </c>
    </row>
    <row r="1099" spans="14:21">
      <c r="N1099">
        <v>2097</v>
      </c>
      <c r="O1099">
        <v>6</v>
      </c>
      <c r="P1099" s="14">
        <v>38.553438437500006</v>
      </c>
      <c r="Q1099" s="11">
        <f>0.814*P1099+4.4613</f>
        <v>35.843798888125001</v>
      </c>
      <c r="R1099">
        <v>37.603979790039062</v>
      </c>
      <c r="S1099" s="11">
        <f>0.814*R1099+4.4613</f>
        <v>35.070939549091797</v>
      </c>
      <c r="T1099">
        <v>37.573517358398718</v>
      </c>
      <c r="U1099" s="11">
        <f>0.814*T1099+4.4613</f>
        <v>35.046143129736556</v>
      </c>
    </row>
    <row r="1100" spans="14:21">
      <c r="N1100">
        <v>2097</v>
      </c>
      <c r="O1100">
        <v>7</v>
      </c>
      <c r="P1100" s="14">
        <v>38.41186224121094</v>
      </c>
      <c r="Q1100" s="11">
        <f>0.814*P1100+4.4613</f>
        <v>35.728555864345701</v>
      </c>
      <c r="R1100">
        <v>41.279331755371089</v>
      </c>
      <c r="S1100" s="11">
        <f>0.814*R1100+4.4613</f>
        <v>38.062676048872063</v>
      </c>
      <c r="T1100">
        <v>41.569683801269434</v>
      </c>
      <c r="U1100" s="11">
        <f>0.814*T1100+4.4613</f>
        <v>38.299022614233316</v>
      </c>
    </row>
    <row r="1101" spans="14:21">
      <c r="N1101">
        <v>2097</v>
      </c>
      <c r="O1101">
        <v>8</v>
      </c>
      <c r="P1101" s="14">
        <v>36.988227841796878</v>
      </c>
      <c r="Q1101" s="11">
        <f>0.814*P1101+4.4613</f>
        <v>34.569717463222659</v>
      </c>
      <c r="R1101">
        <v>36.730904619140624</v>
      </c>
      <c r="S1101" s="11">
        <f>0.814*R1101+4.4613</f>
        <v>34.360256359980468</v>
      </c>
      <c r="T1101">
        <v>36.602178735351345</v>
      </c>
      <c r="U1101" s="11">
        <f>0.814*T1101+4.4613</f>
        <v>34.255473490575994</v>
      </c>
    </row>
    <row r="1102" spans="14:21">
      <c r="N1102">
        <v>2097</v>
      </c>
      <c r="O1102">
        <v>9</v>
      </c>
      <c r="P1102" s="14">
        <v>28.812128037109375</v>
      </c>
      <c r="Q1102" s="11">
        <f>0.9014*P1102+2.3973</f>
        <v>28.368552212650393</v>
      </c>
      <c r="R1102">
        <v>28.138031376953123</v>
      </c>
      <c r="S1102" s="11">
        <f>0.9014*R1102+2.3973</f>
        <v>27.760921483185545</v>
      </c>
      <c r="T1102">
        <v>28.186870568848118</v>
      </c>
      <c r="U1102" s="11">
        <f>0.9014*T1102+2.3973</f>
        <v>27.804945130759695</v>
      </c>
    </row>
    <row r="1103" spans="14:21">
      <c r="N1103">
        <v>2097</v>
      </c>
      <c r="O1103">
        <v>10</v>
      </c>
      <c r="P1103" s="14">
        <v>15.47770994628906</v>
      </c>
      <c r="Q1103" s="11">
        <f>0.9014*P1103+2.3973</f>
        <v>16.34890774558496</v>
      </c>
      <c r="R1103">
        <v>17.070159880371094</v>
      </c>
      <c r="S1103" s="11">
        <f>0.9014*R1103+2.3973</f>
        <v>17.784342116166503</v>
      </c>
      <c r="T1103">
        <v>17.282063195800681</v>
      </c>
      <c r="U1103" s="11">
        <f>0.9014*T1103+2.3973</f>
        <v>17.975351764694736</v>
      </c>
    </row>
    <row r="1104" spans="14:21">
      <c r="N1104">
        <v>2097</v>
      </c>
      <c r="O1104">
        <v>11</v>
      </c>
      <c r="P1104" s="14">
        <v>5.1362220068359372</v>
      </c>
      <c r="Q1104" s="11">
        <f>0.9014*P1104+2.3973</f>
        <v>7.0270905169619144</v>
      </c>
      <c r="R1104">
        <v>2.7770690600585937</v>
      </c>
      <c r="S1104" s="11">
        <f>0.9014*R1104+2.3973</f>
        <v>4.9005500507368165</v>
      </c>
      <c r="T1104">
        <v>2.9528080078125249</v>
      </c>
      <c r="U1104" s="11">
        <f>0.9014*T1104+2.3973</f>
        <v>5.0589611382422097</v>
      </c>
    </row>
    <row r="1105" spans="14:21">
      <c r="N1105">
        <v>2097</v>
      </c>
      <c r="O1105">
        <v>12</v>
      </c>
      <c r="P1105" s="14">
        <v>0.34156773437500032</v>
      </c>
      <c r="Q1105" s="11">
        <f>0.7817*P1105+0.2163</f>
        <v>0.48330349796093774</v>
      </c>
      <c r="R1105">
        <v>-3.9982881054687502</v>
      </c>
      <c r="S1105" s="11">
        <f>0.7817*R1105+0.2163</f>
        <v>-2.9091618120449221</v>
      </c>
      <c r="T1105">
        <v>-4.1984665283200382</v>
      </c>
      <c r="U1105" s="11">
        <f>0.7817*T1105+0.2163</f>
        <v>-3.0656412851877737</v>
      </c>
    </row>
    <row r="1106" spans="14:21">
      <c r="N1106">
        <v>2098</v>
      </c>
      <c r="O1106">
        <v>1</v>
      </c>
      <c r="P1106" s="14">
        <v>-0.13716151367187468</v>
      </c>
      <c r="Q1106" s="11">
        <f>0.7817*P1106+0.2163</f>
        <v>0.10908084476269556</v>
      </c>
      <c r="R1106">
        <v>-0.68139356201171841</v>
      </c>
      <c r="S1106" s="11">
        <f>0.7817*R1106+0.2163</f>
        <v>-0.31634534742456027</v>
      </c>
      <c r="T1106">
        <v>-0.64658664550753819</v>
      </c>
      <c r="U1106" s="11">
        <f>0.7817*T1106+0.2163</f>
        <v>-0.28913678079324262</v>
      </c>
    </row>
    <row r="1107" spans="14:21">
      <c r="N1107">
        <v>2098</v>
      </c>
      <c r="O1107">
        <v>2</v>
      </c>
      <c r="P1107" s="14">
        <v>5.5024817968750002</v>
      </c>
      <c r="Q1107" s="11">
        <f>0.7817*P1107+0.2163</f>
        <v>4.5175900206171882</v>
      </c>
      <c r="R1107">
        <v>1.5506553881835938</v>
      </c>
      <c r="S1107" s="11">
        <f>0.7817*R1107+0.2163</f>
        <v>1.4284473169431151</v>
      </c>
      <c r="T1107">
        <v>1.9313074584956815</v>
      </c>
      <c r="U1107" s="11">
        <f>0.7817*T1107+0.2163</f>
        <v>1.726003040306074</v>
      </c>
    </row>
    <row r="1108" spans="14:21">
      <c r="N1108">
        <v>2098</v>
      </c>
      <c r="O1108">
        <v>3</v>
      </c>
      <c r="P1108" s="14">
        <v>12.463205063476561</v>
      </c>
      <c r="Q1108" s="11">
        <f>0.9534*P1108-0.7929</f>
        <v>11.089519707518555</v>
      </c>
      <c r="R1108">
        <v>11.096345952148438</v>
      </c>
      <c r="S1108" s="11">
        <f>0.9534*R1108-0.7929</f>
        <v>9.7863562307783205</v>
      </c>
      <c r="T1108">
        <v>11.022880151367461</v>
      </c>
      <c r="U1108" s="11">
        <f>0.9534*T1108-0.7929</f>
        <v>9.716313936313739</v>
      </c>
    </row>
    <row r="1109" spans="14:21">
      <c r="N1109">
        <v>2098</v>
      </c>
      <c r="O1109">
        <v>4</v>
      </c>
      <c r="P1109" s="14">
        <v>20.78968968261719</v>
      </c>
      <c r="Q1109" s="11">
        <f>0.9534*P1109-0.7929</f>
        <v>19.02799014340723</v>
      </c>
      <c r="R1109">
        <v>21.026952775878904</v>
      </c>
      <c r="S1109" s="11">
        <f>0.9534*R1109-0.7929</f>
        <v>19.254196776522949</v>
      </c>
      <c r="T1109">
        <v>21.107705895995682</v>
      </c>
      <c r="U1109" s="11">
        <f>0.9534*T1109-0.7929</f>
        <v>19.331186801242286</v>
      </c>
    </row>
    <row r="1110" spans="14:21">
      <c r="N1110">
        <v>2098</v>
      </c>
      <c r="O1110">
        <v>5</v>
      </c>
      <c r="P1110" s="14">
        <v>29.984738095703129</v>
      </c>
      <c r="Q1110" s="11">
        <f>0.9534*P1110-0.7929</f>
        <v>27.794549300443364</v>
      </c>
      <c r="R1110">
        <v>27.552247331542969</v>
      </c>
      <c r="S1110" s="11">
        <f>0.9534*R1110-0.7929</f>
        <v>25.475412605893066</v>
      </c>
      <c r="T1110">
        <v>27.762052331543121</v>
      </c>
      <c r="U1110" s="11">
        <f>0.9534*T1110-0.7929</f>
        <v>25.675440692893211</v>
      </c>
    </row>
    <row r="1111" spans="14:21">
      <c r="N1111">
        <v>2098</v>
      </c>
      <c r="O1111">
        <v>6</v>
      </c>
      <c r="P1111" s="14">
        <v>38.57254505371094</v>
      </c>
      <c r="Q1111" s="11">
        <f>0.814*P1111+4.4613</f>
        <v>35.859351673720703</v>
      </c>
      <c r="R1111">
        <v>37.962736369628907</v>
      </c>
      <c r="S1111" s="11">
        <f>0.814*R1111+4.4613</f>
        <v>35.362967404877928</v>
      </c>
      <c r="T1111">
        <v>38.003294824218784</v>
      </c>
      <c r="U1111" s="11">
        <f>0.814*T1111+4.4613</f>
        <v>35.395981986914087</v>
      </c>
    </row>
    <row r="1112" spans="14:21">
      <c r="N1112">
        <v>2098</v>
      </c>
      <c r="O1112">
        <v>7</v>
      </c>
      <c r="P1112" s="14">
        <v>43.244219101562507</v>
      </c>
      <c r="Q1112" s="11">
        <f>0.814*P1112+4.4613</f>
        <v>39.662094348671879</v>
      </c>
      <c r="R1112">
        <v>39.862088701171871</v>
      </c>
      <c r="S1112" s="11">
        <f>0.814*R1112+4.4613</f>
        <v>36.9090402027539</v>
      </c>
      <c r="T1112">
        <v>40.041336694336216</v>
      </c>
      <c r="U1112" s="11">
        <f>0.814*T1112+4.4613</f>
        <v>37.054948069189678</v>
      </c>
    </row>
    <row r="1113" spans="14:21">
      <c r="N1113">
        <v>2098</v>
      </c>
      <c r="O1113">
        <v>8</v>
      </c>
      <c r="P1113" s="14">
        <v>38.953613535156251</v>
      </c>
      <c r="Q1113" s="11">
        <f>0.814*P1113+4.4613</f>
        <v>36.169541417617182</v>
      </c>
      <c r="R1113">
        <v>37.170234343261718</v>
      </c>
      <c r="S1113" s="11">
        <f>0.814*R1113+4.4613</f>
        <v>34.717870755415035</v>
      </c>
      <c r="T1113">
        <v>37.064894860839438</v>
      </c>
      <c r="U1113" s="11">
        <f>0.814*T1113+4.4613</f>
        <v>34.6321244167233</v>
      </c>
    </row>
    <row r="1114" spans="14:21">
      <c r="N1114">
        <v>2098</v>
      </c>
      <c r="O1114">
        <v>9</v>
      </c>
      <c r="P1114" s="14">
        <v>30.701385141601563</v>
      </c>
      <c r="Q1114" s="11">
        <f>0.9014*P1114+2.3973</f>
        <v>30.07152856663965</v>
      </c>
      <c r="R1114">
        <v>27.067811271972655</v>
      </c>
      <c r="S1114" s="11">
        <f>0.9014*R1114+2.3973</f>
        <v>26.796225080556152</v>
      </c>
      <c r="T1114">
        <v>27.047722375488181</v>
      </c>
      <c r="U1114" s="11">
        <f>0.9014*T1114+2.3973</f>
        <v>26.778116949265048</v>
      </c>
    </row>
    <row r="1115" spans="14:21">
      <c r="N1115">
        <v>2098</v>
      </c>
      <c r="O1115">
        <v>10</v>
      </c>
      <c r="P1115" s="14">
        <v>16.059121298828124</v>
      </c>
      <c r="Q1115" s="11">
        <f>0.9014*P1115+2.3973</f>
        <v>16.872991938763672</v>
      </c>
      <c r="R1115">
        <v>18.797064409179686</v>
      </c>
      <c r="S1115" s="11">
        <f>0.9014*R1115+2.3973</f>
        <v>19.34097385843457</v>
      </c>
      <c r="T1115">
        <v>18.745069116211212</v>
      </c>
      <c r="U1115" s="11">
        <f>0.9014*T1115+2.3973</f>
        <v>19.294105301352786</v>
      </c>
    </row>
    <row r="1116" spans="14:21">
      <c r="N1116">
        <v>2098</v>
      </c>
      <c r="O1116">
        <v>11</v>
      </c>
      <c r="P1116" s="14">
        <v>8.3257077490234366</v>
      </c>
      <c r="Q1116" s="11">
        <f>0.9014*P1116+2.3973</f>
        <v>9.9020929649697251</v>
      </c>
      <c r="R1116">
        <v>4.8824745776367191</v>
      </c>
      <c r="S1116" s="11">
        <f>0.9014*R1116+2.3973</f>
        <v>6.7983625842817386</v>
      </c>
      <c r="T1116">
        <v>4.969002465820088</v>
      </c>
      <c r="U1116" s="11">
        <f>0.9014*T1116+2.3973</f>
        <v>6.8763588226902268</v>
      </c>
    </row>
    <row r="1117" spans="14:21">
      <c r="N1117">
        <v>2098</v>
      </c>
      <c r="O1117">
        <v>12</v>
      </c>
      <c r="P1117" s="14">
        <v>-0.69704068847656231</v>
      </c>
      <c r="Q1117" s="11">
        <f>0.7817*P1117+0.2163</f>
        <v>-0.3285767061821287</v>
      </c>
      <c r="R1117">
        <v>-0.72507058837890614</v>
      </c>
      <c r="S1117" s="11">
        <f>0.7817*R1117+0.2163</f>
        <v>-0.35048767893579086</v>
      </c>
      <c r="T1117">
        <v>-0.78105545654306896</v>
      </c>
      <c r="U1117" s="11">
        <f>0.7817*T1117+0.2163</f>
        <v>-0.39425105037971703</v>
      </c>
    </row>
    <row r="1118" spans="14:21">
      <c r="N1118">
        <v>2099</v>
      </c>
      <c r="O1118">
        <v>1</v>
      </c>
      <c r="P1118" s="14">
        <v>-1.0834709375</v>
      </c>
      <c r="Q1118" s="11">
        <f>0.7817*P1118+0.2163</f>
        <v>-0.63064923184374999</v>
      </c>
      <c r="R1118">
        <v>-4.3534547924804681</v>
      </c>
      <c r="S1118" s="11">
        <f>0.7817*R1118+0.2163</f>
        <v>-3.1867956112819815</v>
      </c>
      <c r="T1118">
        <v>-4.4555422119137891</v>
      </c>
      <c r="U1118" s="11">
        <f>0.7817*T1118+0.2163</f>
        <v>-3.266597347053009</v>
      </c>
    </row>
    <row r="1119" spans="14:21">
      <c r="N1119">
        <v>2099</v>
      </c>
      <c r="O1119">
        <v>2</v>
      </c>
      <c r="P1119" s="14">
        <v>7.9901291845703133</v>
      </c>
      <c r="Q1119" s="11">
        <f>0.7817*P1119+0.2163</f>
        <v>6.4621839835786137</v>
      </c>
      <c r="R1119">
        <v>2.9593225878906249</v>
      </c>
      <c r="S1119" s="11">
        <f>0.7817*R1119+0.2163</f>
        <v>2.5296024669541013</v>
      </c>
      <c r="T1119">
        <v>2.8786541381831818</v>
      </c>
      <c r="U1119" s="11">
        <f>0.7817*T1119+0.2163</f>
        <v>2.4665439398177931</v>
      </c>
    </row>
    <row r="1120" spans="14:21">
      <c r="N1120">
        <v>2099</v>
      </c>
      <c r="O1120">
        <v>3</v>
      </c>
      <c r="P1120" s="14">
        <v>13.847775156249998</v>
      </c>
      <c r="Q1120" s="11">
        <f>0.9534*P1120-0.7929</f>
        <v>12.409568833968748</v>
      </c>
      <c r="R1120">
        <v>13.429344011230468</v>
      </c>
      <c r="S1120" s="11">
        <f>0.9534*R1120-0.7929</f>
        <v>12.010636580307128</v>
      </c>
      <c r="T1120">
        <v>13.493246118163839</v>
      </c>
      <c r="U1120" s="11">
        <f>0.9534*T1120-0.7929</f>
        <v>12.071560849057406</v>
      </c>
    </row>
    <row r="1121" spans="14:21">
      <c r="N1121">
        <v>2099</v>
      </c>
      <c r="O1121">
        <v>4</v>
      </c>
      <c r="P1121" s="14">
        <v>27.036531894531251</v>
      </c>
      <c r="Q1121" s="11">
        <f>0.9534*P1121-0.7929</f>
        <v>24.983729508246096</v>
      </c>
      <c r="R1121">
        <v>21.485727751464843</v>
      </c>
      <c r="S1121" s="11">
        <f>0.9534*R1121-0.7929</f>
        <v>19.691592838246581</v>
      </c>
      <c r="T1121">
        <v>21.395843774413837</v>
      </c>
      <c r="U1121" s="11">
        <f>0.9534*T1121-0.7929</f>
        <v>19.605897454526154</v>
      </c>
    </row>
    <row r="1122" spans="14:21">
      <c r="N1122">
        <v>2099</v>
      </c>
      <c r="O1122">
        <v>5</v>
      </c>
      <c r="P1122" s="14">
        <v>29.998014853515627</v>
      </c>
      <c r="Q1122" s="11">
        <f>0.9534*P1122-0.7929</f>
        <v>27.807207361341799</v>
      </c>
      <c r="R1122">
        <v>30.216280021972654</v>
      </c>
      <c r="S1122" s="11">
        <f>0.9534*R1122-0.7929</f>
        <v>28.015301372948731</v>
      </c>
      <c r="T1122">
        <v>30.360352990723118</v>
      </c>
      <c r="U1122" s="11">
        <f>0.9534*T1122-0.7929</f>
        <v>28.152660541355424</v>
      </c>
    </row>
    <row r="1123" spans="14:21">
      <c r="N1123">
        <v>2099</v>
      </c>
      <c r="O1123">
        <v>6</v>
      </c>
      <c r="P1123" s="14">
        <v>37.227252036132818</v>
      </c>
      <c r="Q1123" s="11">
        <f>0.814*P1123+4.4613</f>
        <v>34.764283157412109</v>
      </c>
      <c r="R1123">
        <v>40.427995378417968</v>
      </c>
      <c r="S1123" s="11">
        <f>0.814*R1123+4.4613</f>
        <v>37.369688238032225</v>
      </c>
      <c r="T1123">
        <v>40.377693017578714</v>
      </c>
      <c r="U1123" s="11">
        <f>0.814*T1123+4.4613</f>
        <v>37.328742116309073</v>
      </c>
    </row>
    <row r="1124" spans="14:21">
      <c r="N1124">
        <v>2099</v>
      </c>
      <c r="O1124">
        <v>7</v>
      </c>
      <c r="P1124" s="14">
        <v>39.879497177734379</v>
      </c>
      <c r="Q1124" s="11">
        <f>0.814*P1124+4.4613</f>
        <v>36.923210702675782</v>
      </c>
      <c r="R1124">
        <v>39.664411931152344</v>
      </c>
      <c r="S1124" s="11">
        <f>0.814*R1124+4.4613</f>
        <v>36.748131311958005</v>
      </c>
      <c r="T1124">
        <v>39.577246728516215</v>
      </c>
      <c r="U1124" s="11">
        <f>0.814*T1124+4.4613</f>
        <v>36.6771788370122</v>
      </c>
    </row>
    <row r="1125" spans="14:21">
      <c r="N1125">
        <v>2099</v>
      </c>
      <c r="O1125">
        <v>8</v>
      </c>
      <c r="P1125" s="14">
        <v>39.569621054687502</v>
      </c>
      <c r="Q1125" s="11">
        <f>0.814*P1125+4.4613</f>
        <v>36.670971538515623</v>
      </c>
      <c r="R1125">
        <v>36.932138041992189</v>
      </c>
      <c r="S1125" s="11">
        <f>0.814*R1125+4.4613</f>
        <v>34.524060366181637</v>
      </c>
      <c r="T1125">
        <v>36.814989953613185</v>
      </c>
      <c r="U1125" s="11">
        <f>0.814*T1125+4.4613</f>
        <v>34.428701822241131</v>
      </c>
    </row>
    <row r="1126" spans="14:21">
      <c r="N1126">
        <v>2099</v>
      </c>
      <c r="O1126">
        <v>9</v>
      </c>
      <c r="P1126" s="14">
        <v>29.257282407226562</v>
      </c>
      <c r="Q1126" s="11">
        <f>0.9014*P1126+2.3973</f>
        <v>28.769814361874023</v>
      </c>
      <c r="R1126">
        <v>27.042748503417968</v>
      </c>
      <c r="S1126" s="11">
        <f>0.9014*R1126+2.3973</f>
        <v>26.773633500980957</v>
      </c>
      <c r="T1126">
        <v>27.198677270507588</v>
      </c>
      <c r="U1126" s="11">
        <f>0.9014*T1126+2.3973</f>
        <v>26.91418769163554</v>
      </c>
    </row>
    <row r="1127" spans="14:21">
      <c r="N1127">
        <v>2099</v>
      </c>
      <c r="O1127">
        <v>10</v>
      </c>
      <c r="P1127" s="14">
        <v>19.248053842773441</v>
      </c>
      <c r="Q1127" s="11">
        <f>0.9014*P1127+2.3973</f>
        <v>19.747495733875979</v>
      </c>
      <c r="R1127">
        <v>14.136852006835937</v>
      </c>
      <c r="S1127" s="11">
        <f>0.9014*R1127+2.3973</f>
        <v>15.140258398961913</v>
      </c>
      <c r="T1127">
        <v>14.204225244141211</v>
      </c>
      <c r="U1127" s="11">
        <f>0.9014*T1127+2.3973</f>
        <v>15.200988635068887</v>
      </c>
    </row>
    <row r="1128" spans="14:21">
      <c r="N1128">
        <v>2099</v>
      </c>
      <c r="O1128">
        <v>11</v>
      </c>
      <c r="P1128" s="14">
        <v>6.662878940429688</v>
      </c>
      <c r="Q1128" s="11">
        <f>0.9014*P1128+2.3973</f>
        <v>8.403219076903321</v>
      </c>
      <c r="R1128">
        <v>7.3818043261718742</v>
      </c>
      <c r="S1128" s="11">
        <f>0.9014*R1128+2.3973</f>
        <v>9.0512584196113277</v>
      </c>
      <c r="T1128">
        <v>7.4260321289062752</v>
      </c>
      <c r="U1128" s="11">
        <f>0.9014*T1128+2.3973</f>
        <v>9.0911253609961165</v>
      </c>
    </row>
    <row r="1129" spans="14:21">
      <c r="N1129">
        <v>2099</v>
      </c>
      <c r="O1129">
        <v>12</v>
      </c>
      <c r="P1129" s="14">
        <v>-1.8805019433593753</v>
      </c>
      <c r="Q1129" s="11">
        <f>0.7817*P1129+0.2163</f>
        <v>-1.2536883691240237</v>
      </c>
      <c r="R1129">
        <v>-1.783889460449219</v>
      </c>
      <c r="S1129" s="11">
        <f>0.7817*R1129+0.2163</f>
        <v>-1.1781663912331546</v>
      </c>
      <c r="T1129">
        <v>-2.0556106933587892</v>
      </c>
      <c r="U1129" s="11">
        <f>0.7817*T1129+0.2163</f>
        <v>-1.3905708789985656</v>
      </c>
    </row>
    <row r="1130" spans="14:21">
      <c r="N1130">
        <v>2010</v>
      </c>
      <c r="O1130">
        <v>1</v>
      </c>
      <c r="P1130" s="14">
        <v>-2.8068536767578127</v>
      </c>
      <c r="Q1130" s="11">
        <f>0.7817*P1130+0.2163</f>
        <v>-1.9778175191215821</v>
      </c>
      <c r="R1130">
        <v>-8.8040905957031246</v>
      </c>
      <c r="S1130" s="11">
        <f>0.7817*R1130+0.2163</f>
        <v>-6.665857618661132</v>
      </c>
      <c r="T1130">
        <v>-9.2474637817381335</v>
      </c>
      <c r="U1130" s="11">
        <f>0.7817*T1130+0.2163</f>
        <v>-7.0124424381846984</v>
      </c>
    </row>
    <row r="1131" spans="14:21">
      <c r="N1131">
        <v>2010</v>
      </c>
      <c r="O1131">
        <v>2</v>
      </c>
      <c r="P1131" s="14">
        <v>4.3238291113281244</v>
      </c>
      <c r="Q1131" s="11">
        <f>0.7817*P1131+0.2163</f>
        <v>3.5962372163251946</v>
      </c>
      <c r="R1131">
        <v>2.3046990283203126</v>
      </c>
      <c r="S1131" s="11">
        <f>0.7817*R1131+0.2163</f>
        <v>2.0178832304379881</v>
      </c>
      <c r="T1131">
        <v>1.9040987182618683</v>
      </c>
      <c r="U1131" s="11">
        <f>0.7817*T1131+0.2163</f>
        <v>1.7047339680653022</v>
      </c>
    </row>
    <row r="1132" spans="14:21">
      <c r="N1132">
        <v>2010</v>
      </c>
      <c r="O1132">
        <v>3</v>
      </c>
      <c r="P1132" s="14">
        <v>15.400474960937501</v>
      </c>
      <c r="Q1132" s="11">
        <f>0.9534*P1132-0.7929</f>
        <v>13.889912827757815</v>
      </c>
      <c r="R1132">
        <v>14.209081975097655</v>
      </c>
      <c r="S1132" s="11">
        <f>0.9534*R1132-0.7929</f>
        <v>12.754038755058106</v>
      </c>
      <c r="T1132">
        <v>14.194608361816869</v>
      </c>
      <c r="U1132" s="11">
        <f>0.9534*T1132-0.7929</f>
        <v>12.740239612156204</v>
      </c>
    </row>
    <row r="1133" spans="14:21">
      <c r="N1133">
        <v>2010</v>
      </c>
      <c r="O1133">
        <v>4</v>
      </c>
      <c r="P1133" s="14">
        <v>24.775227695312502</v>
      </c>
      <c r="Q1133" s="11">
        <f>0.9534*P1133-0.7929</f>
        <v>22.827802084710939</v>
      </c>
      <c r="R1133">
        <v>23.299520976562498</v>
      </c>
      <c r="S1133" s="11">
        <f>0.9534*R1133-0.7929</f>
        <v>21.420863299054687</v>
      </c>
      <c r="T1133">
        <v>23.404230798339434</v>
      </c>
      <c r="U1133" s="11">
        <f>0.9534*T1133-0.7929</f>
        <v>21.520693643136816</v>
      </c>
    </row>
    <row r="1134" spans="14:21">
      <c r="N1134">
        <v>2010</v>
      </c>
      <c r="O1134">
        <v>5</v>
      </c>
      <c r="P1134" s="14">
        <v>31.995145615234378</v>
      </c>
      <c r="Q1134" s="11">
        <f>0.9534*P1134-0.7929</f>
        <v>29.711271829564456</v>
      </c>
      <c r="R1134">
        <v>30.675320915527344</v>
      </c>
      <c r="S1134" s="11">
        <f>0.9534*R1134-0.7929</f>
        <v>28.45295096086377</v>
      </c>
      <c r="T1134">
        <v>30.691280969238182</v>
      </c>
      <c r="U1134" s="11">
        <f>0.9534*T1134-0.7929</f>
        <v>28.468167276071686</v>
      </c>
    </row>
    <row r="1135" spans="14:21">
      <c r="N1135">
        <v>2010</v>
      </c>
      <c r="O1135">
        <v>6</v>
      </c>
      <c r="P1135" s="14">
        <v>40.723337265625005</v>
      </c>
      <c r="Q1135" s="11">
        <f>0.814*P1135+4.4613</f>
        <v>37.610096534218755</v>
      </c>
      <c r="R1135">
        <v>39.001378715820309</v>
      </c>
      <c r="S1135" s="11">
        <f>0.814*R1135+4.4613</f>
        <v>36.20842227467773</v>
      </c>
      <c r="T1135">
        <v>39.176956567382597</v>
      </c>
      <c r="U1135" s="11">
        <f>0.814*T1135+4.4613</f>
        <v>36.351342645849428</v>
      </c>
    </row>
    <row r="1136" spans="14:21">
      <c r="N1136">
        <v>2010</v>
      </c>
      <c r="O1136">
        <v>7</v>
      </c>
      <c r="P1136" s="14">
        <v>42.59199837402344</v>
      </c>
      <c r="Q1136" s="11">
        <f>0.814*P1136+4.4613</f>
        <v>39.13118667645508</v>
      </c>
      <c r="R1136">
        <v>40.703918510742184</v>
      </c>
      <c r="S1136" s="11">
        <f>0.814*R1136+4.4613</f>
        <v>37.594289667744135</v>
      </c>
      <c r="T1136">
        <v>40.92552022705069</v>
      </c>
      <c r="U1136" s="11">
        <f>0.814*T1136+4.4613</f>
        <v>37.774673464819259</v>
      </c>
    </row>
    <row r="1137" spans="14:21">
      <c r="N1137">
        <v>2010</v>
      </c>
      <c r="O1137">
        <v>8</v>
      </c>
      <c r="P1137" s="14">
        <v>36.881418027343756</v>
      </c>
      <c r="Q1137" s="11">
        <f>0.814*P1137+4.4613</f>
        <v>34.482774274257814</v>
      </c>
      <c r="R1137">
        <v>38.086986540527342</v>
      </c>
      <c r="S1137" s="11">
        <f>0.814*R1137+4.4613</f>
        <v>35.464107043989252</v>
      </c>
      <c r="T1137">
        <v>38.196302636718784</v>
      </c>
      <c r="U1137" s="11">
        <f>0.814*T1137+4.4613</f>
        <v>35.553090346289089</v>
      </c>
    </row>
    <row r="1138" spans="14:21">
      <c r="N1138">
        <v>2010</v>
      </c>
      <c r="O1138">
        <v>9</v>
      </c>
      <c r="P1138" s="14">
        <v>29.677457749023439</v>
      </c>
      <c r="Q1138" s="11">
        <f>0.9014*P1138+2.3973</f>
        <v>29.148560414969729</v>
      </c>
      <c r="R1138">
        <v>29.472773381347654</v>
      </c>
      <c r="S1138" s="11">
        <f>0.9014*R1138+2.3973</f>
        <v>28.964057925946776</v>
      </c>
      <c r="T1138">
        <v>29.485685815429964</v>
      </c>
      <c r="U1138" s="11">
        <f>0.9014*T1138+2.3973</f>
        <v>28.975697194028569</v>
      </c>
    </row>
    <row r="1139" spans="14:21">
      <c r="N1139">
        <v>2010</v>
      </c>
      <c r="O1139">
        <v>10</v>
      </c>
      <c r="P1139" s="14">
        <v>16.980494248046874</v>
      </c>
      <c r="Q1139" s="11">
        <f>0.9014*P1139+2.3973</f>
        <v>17.703517515189453</v>
      </c>
      <c r="R1139">
        <v>18.820166032714841</v>
      </c>
      <c r="S1139" s="11">
        <f>0.9014*R1139+2.3973</f>
        <v>19.36179766188916</v>
      </c>
      <c r="T1139">
        <v>18.78236385498062</v>
      </c>
      <c r="U1139" s="11">
        <f>0.9014*T1139+2.3973</f>
        <v>19.327722778879533</v>
      </c>
    </row>
    <row r="1140" spans="14:21">
      <c r="N1140">
        <v>2010</v>
      </c>
      <c r="O1140">
        <v>11</v>
      </c>
      <c r="P1140" s="14">
        <v>7.4947614355468746</v>
      </c>
      <c r="Q1140" s="11">
        <f>0.9014*P1140+2.3973</f>
        <v>9.153077958001953</v>
      </c>
      <c r="R1140">
        <v>7.2088579272460933</v>
      </c>
      <c r="S1140" s="11">
        <f>0.9014*R1140+2.3973</f>
        <v>8.8953645356196276</v>
      </c>
      <c r="T1140">
        <v>7.2526936889644311</v>
      </c>
      <c r="U1140" s="11">
        <f>0.9014*T1140+2.3973</f>
        <v>8.9348780912325374</v>
      </c>
    </row>
    <row r="1141" spans="14:21">
      <c r="N1141">
        <v>2010</v>
      </c>
      <c r="O1141">
        <v>12</v>
      </c>
      <c r="P1141" s="14">
        <v>2.7474694433593747</v>
      </c>
      <c r="Q1141" s="11">
        <f>0.7817*P1141+0.2163</f>
        <v>2.3639968638740232</v>
      </c>
      <c r="R1141">
        <v>-1.6559496777343745</v>
      </c>
      <c r="S1141" s="11">
        <f>0.7817*R1141+0.2163</f>
        <v>-1.0781558630849606</v>
      </c>
      <c r="T1141">
        <v>-1.0476810058587889</v>
      </c>
      <c r="U1141" s="11">
        <f>0.7817*T1141+0.2163</f>
        <v>-0.6026722422798152</v>
      </c>
    </row>
  </sheetData>
  <mergeCells count="4">
    <mergeCell ref="B1:C1"/>
    <mergeCell ref="E1:F1"/>
    <mergeCell ref="H1:I1"/>
    <mergeCell ref="K1:L1"/>
  </mergeCells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Z1142"/>
  <sheetViews>
    <sheetView topLeftCell="R1" workbookViewId="0">
      <selection activeCell="X2" sqref="X2"/>
    </sheetView>
  </sheetViews>
  <sheetFormatPr defaultRowHeight="13.5"/>
  <cols>
    <col min="3" max="3" width="16.375" style="15" customWidth="1"/>
    <col min="4" max="4" width="21.75" style="15" customWidth="1"/>
    <col min="5" max="5" width="25.5" style="15" customWidth="1"/>
    <col min="6" max="6" width="16.375" style="15" customWidth="1"/>
    <col min="7" max="7" width="28.625" style="15" customWidth="1"/>
    <col min="8" max="8" width="41.375" style="15" customWidth="1"/>
    <col min="9" max="9" width="16.375" style="15" customWidth="1"/>
    <col min="12" max="12" width="18" style="17" customWidth="1"/>
    <col min="13" max="13" width="19.875" style="17" customWidth="1"/>
    <col min="14" max="14" width="25.5" style="17" customWidth="1"/>
    <col min="15" max="15" width="16.375" style="17" customWidth="1"/>
    <col min="16" max="16" width="28.625" style="17" customWidth="1"/>
    <col min="17" max="17" width="27.5" style="17" customWidth="1"/>
    <col min="18" max="18" width="16.375" style="17" customWidth="1"/>
    <col min="20" max="20" width="22.125" style="19" customWidth="1"/>
    <col min="21" max="21" width="23.25" style="19" customWidth="1"/>
    <col min="22" max="22" width="25.5" style="19" customWidth="1"/>
    <col min="23" max="23" width="16.375" style="19" customWidth="1"/>
    <col min="24" max="24" width="28.625" style="19" customWidth="1"/>
    <col min="25" max="25" width="27.5" style="19" customWidth="1"/>
    <col min="26" max="26" width="16.375" style="19" customWidth="1"/>
  </cols>
  <sheetData>
    <row r="1" spans="1:26">
      <c r="C1" s="22" t="s">
        <v>26</v>
      </c>
      <c r="D1" s="22"/>
      <c r="E1" s="22"/>
      <c r="F1" s="22"/>
      <c r="G1" s="22"/>
      <c r="H1" s="22"/>
      <c r="I1" s="22"/>
      <c r="L1" s="23" t="s">
        <v>27</v>
      </c>
      <c r="M1" s="23"/>
      <c r="N1" s="23"/>
      <c r="O1" s="23"/>
      <c r="P1" s="23"/>
      <c r="Q1" s="23"/>
      <c r="R1" s="23"/>
      <c r="T1" s="24" t="s">
        <v>28</v>
      </c>
      <c r="U1" s="24"/>
      <c r="V1" s="24"/>
      <c r="W1" s="24"/>
      <c r="X1" s="24"/>
      <c r="Y1" s="24"/>
      <c r="Z1" s="24"/>
    </row>
    <row r="2" spans="1:26">
      <c r="A2" t="s">
        <v>19</v>
      </c>
      <c r="B2" t="s">
        <v>20</v>
      </c>
      <c r="C2" s="15" t="s">
        <v>29</v>
      </c>
      <c r="D2" s="15" t="s">
        <v>38</v>
      </c>
      <c r="E2" s="15" t="s">
        <v>42</v>
      </c>
      <c r="F2" s="15" t="s">
        <v>25</v>
      </c>
      <c r="G2" s="16" t="s">
        <v>21</v>
      </c>
      <c r="H2" s="16" t="s">
        <v>22</v>
      </c>
      <c r="I2" s="15" t="s">
        <v>24</v>
      </c>
      <c r="L2" s="17" t="s">
        <v>45</v>
      </c>
      <c r="M2" s="17" t="s">
        <v>39</v>
      </c>
      <c r="N2" s="17" t="s">
        <v>43</v>
      </c>
      <c r="O2" s="17" t="s">
        <v>25</v>
      </c>
      <c r="P2" s="18" t="s">
        <v>21</v>
      </c>
      <c r="Q2" s="18" t="s">
        <v>22</v>
      </c>
      <c r="R2" s="17" t="s">
        <v>24</v>
      </c>
      <c r="T2" s="19" t="s">
        <v>31</v>
      </c>
      <c r="U2" s="19" t="s">
        <v>40</v>
      </c>
      <c r="V2" s="19" t="s">
        <v>44</v>
      </c>
      <c r="W2" s="19" t="s">
        <v>25</v>
      </c>
      <c r="X2" s="20" t="s">
        <v>21</v>
      </c>
      <c r="Y2" s="20" t="s">
        <v>22</v>
      </c>
      <c r="Z2" s="19" t="s">
        <v>24</v>
      </c>
    </row>
    <row r="3" spans="1:26">
      <c r="A3">
        <v>2006</v>
      </c>
      <c r="B3">
        <v>1</v>
      </c>
      <c r="C3" s="15">
        <v>-2.1872619628906249</v>
      </c>
      <c r="D3" s="15">
        <f>C3*1.3944-5.033</f>
        <v>-8.0829180810546877</v>
      </c>
      <c r="E3" s="15">
        <f>0.7817*D3+0.2163</f>
        <v>-6.1021170639604483</v>
      </c>
      <c r="F3" s="15">
        <f>D3-E3</f>
        <v>-1.9808010170942394</v>
      </c>
      <c r="G3" s="15">
        <f>13641*F3-18814</f>
        <v>-45834.10667418252</v>
      </c>
      <c r="H3" s="15">
        <f>SUM(G3:G14)</f>
        <v>-166259.39404461515</v>
      </c>
      <c r="I3" s="15">
        <f>H3*2.36386*4.4</f>
        <v>-1729261.2973077374</v>
      </c>
      <c r="L3" s="17">
        <v>-9.7836975097656254</v>
      </c>
      <c r="M3" s="17">
        <f>L3*1.0892+2.6027</f>
        <v>-8.0537033276367183</v>
      </c>
      <c r="N3" s="17">
        <f>0.7817*M3+0.2163</f>
        <v>-6.0792798912136217</v>
      </c>
      <c r="O3" s="17">
        <f>M3-N3</f>
        <v>-1.9744234364230966</v>
      </c>
      <c r="P3" s="17">
        <f>13641*O3-18814</f>
        <v>-45747.110096247459</v>
      </c>
      <c r="Q3" s="17">
        <f>SUM(P3:P14)</f>
        <v>-168921.98235770475</v>
      </c>
      <c r="R3" s="17">
        <f>Q3*2.36386*4.4</f>
        <v>-1756954.8357507694</v>
      </c>
      <c r="T3" s="19">
        <v>-9.4776367187499773</v>
      </c>
      <c r="U3" s="19">
        <f>T3*1.098+2.4393</f>
        <v>-7.9671451171874761</v>
      </c>
      <c r="V3" s="19">
        <f>0.7817*U3+0.2163</f>
        <v>-6.0116173381054496</v>
      </c>
      <c r="W3" s="19">
        <f>U3-V3</f>
        <v>-1.9555277790820265</v>
      </c>
      <c r="X3" s="19">
        <f>13641*W3-18814</f>
        <v>-45489.354434457928</v>
      </c>
      <c r="Y3" s="19">
        <f>SUM(X3:X14)</f>
        <v>-169230.49798135186</v>
      </c>
      <c r="Z3" s="19">
        <f>Y3*2.36386*4.4</f>
        <v>-1760163.7018160729</v>
      </c>
    </row>
    <row r="4" spans="1:26">
      <c r="A4">
        <v>2006</v>
      </c>
      <c r="B4">
        <v>2</v>
      </c>
      <c r="C4" s="15">
        <v>2.9236083984375001</v>
      </c>
      <c r="D4" s="15">
        <f>C4*1.3944-5.033</f>
        <v>-0.95632044921875003</v>
      </c>
      <c r="E4" s="15">
        <f>0.7817*D4+0.2163</f>
        <v>-0.53125569515429683</v>
      </c>
      <c r="F4" s="15">
        <f>D4-E4</f>
        <v>-0.42506475406445321</v>
      </c>
      <c r="G4" s="15">
        <f t="shared" ref="G4:G67" si="0">13641*F4-18814</f>
        <v>-24612.308310193206</v>
      </c>
      <c r="L4" s="17">
        <v>-4.0282958984375004</v>
      </c>
      <c r="M4" s="17">
        <f t="shared" ref="M4:M67" si="1">L4*1.0892+2.6027</f>
        <v>-1.7849198925781251</v>
      </c>
      <c r="N4" s="17">
        <f>0.7817*M4+0.2163</f>
        <v>-1.1789718800283204</v>
      </c>
      <c r="O4" s="17">
        <f>M4-N4</f>
        <v>-0.60594801254980468</v>
      </c>
      <c r="P4" s="17">
        <f t="shared" ref="P4:P67" si="2">13641*O4-18814</f>
        <v>-27079.736839191886</v>
      </c>
      <c r="T4" s="19">
        <v>-3.9115966796869657</v>
      </c>
      <c r="U4" s="19">
        <f t="shared" ref="U4:U67" si="3">T4*1.098+2.4393</f>
        <v>-1.8556331542962892</v>
      </c>
      <c r="V4" s="19">
        <f>0.7817*U4+0.2163</f>
        <v>-1.2342484367134092</v>
      </c>
      <c r="W4" s="19">
        <f>U4-V4</f>
        <v>-0.62138471758287994</v>
      </c>
      <c r="X4" s="19">
        <f t="shared" ref="X4:X67" si="4">13641*W4-18814</f>
        <v>-27290.308932548065</v>
      </c>
    </row>
    <row r="5" spans="1:26">
      <c r="A5">
        <v>2006</v>
      </c>
      <c r="B5">
        <v>3</v>
      </c>
      <c r="C5" s="15">
        <v>9.9715820312499996</v>
      </c>
      <c r="D5" s="15">
        <f t="shared" ref="D5:D67" si="5">C5*1.3944-5.033</f>
        <v>8.8713739843750012</v>
      </c>
      <c r="E5" s="15">
        <f>0.9534*D5-0.7929</f>
        <v>7.6650679567031252</v>
      </c>
      <c r="F5" s="15">
        <f t="shared" ref="F5:F68" si="6">D5-E5</f>
        <v>1.206306027671876</v>
      </c>
      <c r="G5" s="15">
        <f t="shared" si="0"/>
        <v>-2358.7794765279396</v>
      </c>
      <c r="L5" s="17">
        <v>2.0986877441406251</v>
      </c>
      <c r="M5" s="17">
        <f t="shared" si="1"/>
        <v>4.8885906909179688</v>
      </c>
      <c r="N5" s="17">
        <f>0.9534*M5-0.7929</f>
        <v>3.8678823647211913</v>
      </c>
      <c r="O5" s="17">
        <f t="shared" ref="O5:O68" si="7">M5-N5</f>
        <v>1.0207083261967775</v>
      </c>
      <c r="P5" s="17">
        <f t="shared" si="2"/>
        <v>-4890.5177223497576</v>
      </c>
      <c r="T5" s="19">
        <v>2.1108032226560454</v>
      </c>
      <c r="U5" s="19">
        <f t="shared" si="3"/>
        <v>4.756961938476338</v>
      </c>
      <c r="V5" s="19">
        <f>0.9534*U5-0.7929</f>
        <v>3.7423875121433405</v>
      </c>
      <c r="W5" s="19">
        <f t="shared" ref="W5:W68" si="8">U5-V5</f>
        <v>1.0145744263329974</v>
      </c>
      <c r="X5" s="19">
        <f t="shared" si="4"/>
        <v>-4974.1902503915826</v>
      </c>
    </row>
    <row r="6" spans="1:26">
      <c r="A6">
        <v>2006</v>
      </c>
      <c r="B6">
        <v>4</v>
      </c>
      <c r="C6" s="15">
        <v>17.304956054687501</v>
      </c>
      <c r="D6" s="15">
        <f t="shared" si="5"/>
        <v>19.097030722656253</v>
      </c>
      <c r="E6" s="15">
        <f>0.9534*D6-0.7929</f>
        <v>17.414209090980474</v>
      </c>
      <c r="F6" s="15">
        <f t="shared" si="6"/>
        <v>1.6828216316757789</v>
      </c>
      <c r="G6" s="15">
        <f t="shared" si="0"/>
        <v>4141.3698776892998</v>
      </c>
      <c r="L6" s="17">
        <v>17.759759521484376</v>
      </c>
      <c r="M6" s="17">
        <f t="shared" si="1"/>
        <v>21.946630070800779</v>
      </c>
      <c r="N6" s="17">
        <f>0.9534*M6-0.7929</f>
        <v>20.131017109501464</v>
      </c>
      <c r="O6" s="17">
        <f t="shared" si="7"/>
        <v>1.8156129612993155</v>
      </c>
      <c r="P6" s="17">
        <f t="shared" si="2"/>
        <v>5952.7764050839614</v>
      </c>
      <c r="T6" s="19">
        <v>17.975244140625023</v>
      </c>
      <c r="U6" s="19">
        <f t="shared" si="3"/>
        <v>22.176118066406275</v>
      </c>
      <c r="V6" s="19">
        <f>0.9534*U6-0.7929</f>
        <v>20.349810964511743</v>
      </c>
      <c r="W6" s="19">
        <f t="shared" si="8"/>
        <v>1.8263071018945318</v>
      </c>
      <c r="X6" s="19">
        <f t="shared" si="4"/>
        <v>6098.6551769433099</v>
      </c>
    </row>
    <row r="7" spans="1:26">
      <c r="A7">
        <v>2006</v>
      </c>
      <c r="B7">
        <v>5</v>
      </c>
      <c r="C7" s="15">
        <v>23.404687500000001</v>
      </c>
      <c r="D7" s="15">
        <f t="shared" si="5"/>
        <v>27.602496250000002</v>
      </c>
      <c r="E7" s="15">
        <f>0.9534*D7-0.7929</f>
        <v>25.523319924750002</v>
      </c>
      <c r="F7" s="15">
        <f t="shared" si="6"/>
        <v>2.0791763252499997</v>
      </c>
      <c r="G7" s="15">
        <f t="shared" si="0"/>
        <v>9548.0442527352461</v>
      </c>
      <c r="L7" s="17">
        <v>25.391290283203126</v>
      </c>
      <c r="M7" s="17">
        <f t="shared" si="1"/>
        <v>30.258893376464844</v>
      </c>
      <c r="N7" s="17">
        <f>0.9534*M7-0.7929</f>
        <v>28.055928945121583</v>
      </c>
      <c r="O7" s="17">
        <f t="shared" si="7"/>
        <v>2.2029644313432613</v>
      </c>
      <c r="P7" s="17">
        <f t="shared" si="2"/>
        <v>11236.637807953426</v>
      </c>
      <c r="T7" s="19">
        <v>25.459283447266046</v>
      </c>
      <c r="U7" s="19">
        <f t="shared" si="3"/>
        <v>30.393593225098119</v>
      </c>
      <c r="V7" s="19">
        <f>0.9534*U7-0.7929</f>
        <v>28.184351780808548</v>
      </c>
      <c r="W7" s="19">
        <f t="shared" si="8"/>
        <v>2.2092414442895709</v>
      </c>
      <c r="X7" s="19">
        <f t="shared" si="4"/>
        <v>11322.262541554035</v>
      </c>
    </row>
    <row r="8" spans="1:26">
      <c r="A8">
        <v>2006</v>
      </c>
      <c r="B8">
        <v>6</v>
      </c>
      <c r="C8" s="15">
        <v>29.294000244140626</v>
      </c>
      <c r="D8" s="15">
        <f t="shared" si="5"/>
        <v>35.81455394042969</v>
      </c>
      <c r="E8" s="15">
        <f>0.814*D8+4.4613</f>
        <v>33.614346907509763</v>
      </c>
      <c r="F8" s="15">
        <f t="shared" si="6"/>
        <v>2.200207032919927</v>
      </c>
      <c r="G8" s="15">
        <f t="shared" si="0"/>
        <v>11199.024136060725</v>
      </c>
      <c r="L8" s="17">
        <v>30.892724609375001</v>
      </c>
      <c r="M8" s="17">
        <f t="shared" si="1"/>
        <v>36.251055644531249</v>
      </c>
      <c r="N8" s="17">
        <f>0.814*M8+4.4613</f>
        <v>33.969659294648437</v>
      </c>
      <c r="O8" s="17">
        <f t="shared" si="7"/>
        <v>2.2813963498828116</v>
      </c>
      <c r="P8" s="17">
        <f t="shared" si="2"/>
        <v>12306.527608751432</v>
      </c>
      <c r="T8" s="19">
        <v>30.780267333984</v>
      </c>
      <c r="U8" s="19">
        <f t="shared" si="3"/>
        <v>36.236033532714437</v>
      </c>
      <c r="V8" s="19">
        <f>0.814*U8+4.4613</f>
        <v>33.957431295629547</v>
      </c>
      <c r="W8" s="19">
        <f t="shared" si="8"/>
        <v>2.2786022370848897</v>
      </c>
      <c r="X8" s="19">
        <f t="shared" si="4"/>
        <v>12268.413116074982</v>
      </c>
    </row>
    <row r="9" spans="1:26">
      <c r="A9">
        <v>2006</v>
      </c>
      <c r="B9">
        <v>7</v>
      </c>
      <c r="C9" s="15">
        <v>29.029809570312501</v>
      </c>
      <c r="D9" s="15">
        <f t="shared" si="5"/>
        <v>35.446166464843756</v>
      </c>
      <c r="E9" s="15">
        <f>0.814*D9+4.4613</f>
        <v>33.314479502382817</v>
      </c>
      <c r="F9" s="15">
        <f t="shared" si="6"/>
        <v>2.1316869624609396</v>
      </c>
      <c r="G9" s="15">
        <f t="shared" si="0"/>
        <v>10264.341854929677</v>
      </c>
      <c r="L9" s="17">
        <v>31.117333984375001</v>
      </c>
      <c r="M9" s="17">
        <f t="shared" si="1"/>
        <v>36.495700175781252</v>
      </c>
      <c r="N9" s="17">
        <f>0.814*M9+4.4613</f>
        <v>34.168799943085936</v>
      </c>
      <c r="O9" s="17">
        <f t="shared" si="7"/>
        <v>2.3269002326953157</v>
      </c>
      <c r="P9" s="17">
        <f t="shared" si="2"/>
        <v>12927.246074196803</v>
      </c>
      <c r="T9" s="19">
        <v>30.934594726563034</v>
      </c>
      <c r="U9" s="19">
        <f t="shared" si="3"/>
        <v>36.405485009766217</v>
      </c>
      <c r="V9" s="19">
        <f>0.814*U9+4.4613</f>
        <v>34.095364797949699</v>
      </c>
      <c r="W9" s="19">
        <f t="shared" si="8"/>
        <v>2.3101202118165176</v>
      </c>
      <c r="X9" s="19">
        <f t="shared" si="4"/>
        <v>12698.349809389118</v>
      </c>
    </row>
    <row r="10" spans="1:26">
      <c r="A10">
        <v>2006</v>
      </c>
      <c r="B10">
        <v>8</v>
      </c>
      <c r="C10" s="15">
        <v>29.307061767578126</v>
      </c>
      <c r="D10" s="15">
        <f t="shared" si="5"/>
        <v>35.832766928710939</v>
      </c>
      <c r="E10" s="15">
        <f>0.814*D10+4.4613</f>
        <v>33.629172279970703</v>
      </c>
      <c r="F10" s="15">
        <f t="shared" si="6"/>
        <v>2.2035946487402356</v>
      </c>
      <c r="G10" s="15">
        <f t="shared" si="0"/>
        <v>11245.234603465553</v>
      </c>
      <c r="L10" s="17">
        <v>28.754663085937501</v>
      </c>
      <c r="M10" s="17">
        <f t="shared" si="1"/>
        <v>33.922279033203125</v>
      </c>
      <c r="N10" s="17">
        <f>0.814*M10+4.4613</f>
        <v>32.074035133027344</v>
      </c>
      <c r="O10" s="17">
        <f t="shared" si="7"/>
        <v>1.8482439001757811</v>
      </c>
      <c r="P10" s="17">
        <f t="shared" si="2"/>
        <v>6397.8950422978305</v>
      </c>
      <c r="T10" s="19">
        <v>28.625939941406045</v>
      </c>
      <c r="U10" s="19">
        <f t="shared" si="3"/>
        <v>33.870582055663839</v>
      </c>
      <c r="V10" s="19">
        <f>0.814*U10+4.4613</f>
        <v>32.031953793310365</v>
      </c>
      <c r="W10" s="19">
        <f t="shared" si="8"/>
        <v>1.838628262353474</v>
      </c>
      <c r="X10" s="19">
        <f t="shared" si="4"/>
        <v>6266.7281267637372</v>
      </c>
    </row>
    <row r="11" spans="1:26">
      <c r="A11">
        <v>2006</v>
      </c>
      <c r="B11">
        <v>9</v>
      </c>
      <c r="C11" s="15">
        <v>22.638665771484376</v>
      </c>
      <c r="D11" s="15">
        <f t="shared" si="5"/>
        <v>26.534355551757816</v>
      </c>
      <c r="E11" s="15">
        <f>0.9014*D11+2.3973</f>
        <v>26.315368094354497</v>
      </c>
      <c r="F11" s="15">
        <f t="shared" si="6"/>
        <v>0.21898745740331904</v>
      </c>
      <c r="G11" s="15">
        <f t="shared" si="0"/>
        <v>-15826.792093561326</v>
      </c>
      <c r="L11" s="17">
        <v>19.376306152343751</v>
      </c>
      <c r="M11" s="17">
        <f t="shared" si="1"/>
        <v>23.707372661132812</v>
      </c>
      <c r="N11" s="17">
        <f>0.9014*M11+2.3973</f>
        <v>23.767125716745117</v>
      </c>
      <c r="O11" s="17">
        <f t="shared" si="7"/>
        <v>-5.9753055612304706E-2</v>
      </c>
      <c r="P11" s="17">
        <f t="shared" si="2"/>
        <v>-19629.091431607449</v>
      </c>
      <c r="T11" s="19">
        <v>19.426995849609</v>
      </c>
      <c r="U11" s="19">
        <f t="shared" si="3"/>
        <v>23.770141442870681</v>
      </c>
      <c r="V11" s="19">
        <f>0.9014*U11+2.3973</f>
        <v>23.823705496603633</v>
      </c>
      <c r="W11" s="19">
        <f t="shared" si="8"/>
        <v>-5.3564053732952033E-2</v>
      </c>
      <c r="X11" s="19">
        <f t="shared" si="4"/>
        <v>-19544.667256971199</v>
      </c>
    </row>
    <row r="12" spans="1:26">
      <c r="A12">
        <v>2006</v>
      </c>
      <c r="B12">
        <v>10</v>
      </c>
      <c r="C12" s="15">
        <v>12.92843017578125</v>
      </c>
      <c r="D12" s="15">
        <f t="shared" si="5"/>
        <v>12.994403037109375</v>
      </c>
      <c r="E12" s="15">
        <f>0.9014*D12+2.3973</f>
        <v>14.11045489765039</v>
      </c>
      <c r="F12" s="15">
        <f t="shared" si="6"/>
        <v>-1.116051860541015</v>
      </c>
      <c r="G12" s="15">
        <f t="shared" si="0"/>
        <v>-34038.063429639988</v>
      </c>
      <c r="L12" s="17">
        <v>9.6854797363281246</v>
      </c>
      <c r="M12" s="17">
        <f t="shared" si="1"/>
        <v>13.152124528808594</v>
      </c>
      <c r="N12" s="17">
        <f>0.9014*M12+2.3973</f>
        <v>14.252625050268065</v>
      </c>
      <c r="O12" s="17">
        <f t="shared" si="7"/>
        <v>-1.1005005214594714</v>
      </c>
      <c r="P12" s="17">
        <f t="shared" si="2"/>
        <v>-33825.927613228647</v>
      </c>
      <c r="T12" s="19">
        <v>9.8769165039060454</v>
      </c>
      <c r="U12" s="19">
        <f t="shared" si="3"/>
        <v>13.284154321288838</v>
      </c>
      <c r="V12" s="19">
        <f>0.9014*U12+2.3973</f>
        <v>14.371636705209758</v>
      </c>
      <c r="W12" s="19">
        <f t="shared" si="8"/>
        <v>-1.0874823839209196</v>
      </c>
      <c r="X12" s="19">
        <f t="shared" si="4"/>
        <v>-33648.347199065262</v>
      </c>
    </row>
    <row r="13" spans="1:26">
      <c r="A13">
        <v>2006</v>
      </c>
      <c r="B13">
        <v>11</v>
      </c>
      <c r="C13" s="15">
        <v>4.9546142578124996</v>
      </c>
      <c r="D13" s="15">
        <f t="shared" si="5"/>
        <v>1.8757141210937496</v>
      </c>
      <c r="E13" s="15">
        <f>0.9014*D13+2.3973</f>
        <v>4.088068708753906</v>
      </c>
      <c r="F13" s="15">
        <f t="shared" si="6"/>
        <v>-2.2123545876601565</v>
      </c>
      <c r="G13" s="15">
        <f t="shared" si="0"/>
        <v>-48992.728930272191</v>
      </c>
      <c r="L13" s="17">
        <v>0.64626464843749998</v>
      </c>
      <c r="M13" s="17">
        <f t="shared" si="1"/>
        <v>3.3066114550781247</v>
      </c>
      <c r="N13" s="17">
        <f>0.9014*M13+2.3973</f>
        <v>5.3778795656074214</v>
      </c>
      <c r="O13" s="17">
        <f t="shared" si="7"/>
        <v>-2.0712681105292967</v>
      </c>
      <c r="P13" s="17">
        <f t="shared" si="2"/>
        <v>-47068.168295730138</v>
      </c>
      <c r="T13" s="19">
        <v>0.85561523437502274</v>
      </c>
      <c r="U13" s="19">
        <f t="shared" si="3"/>
        <v>3.3787655273437749</v>
      </c>
      <c r="V13" s="19">
        <f>0.9014*U13+2.3973</f>
        <v>5.4429192463476781</v>
      </c>
      <c r="W13" s="19">
        <f t="shared" si="8"/>
        <v>-2.0641537190039032</v>
      </c>
      <c r="X13" s="19">
        <f t="shared" si="4"/>
        <v>-46971.120880932242</v>
      </c>
    </row>
    <row r="14" spans="1:26">
      <c r="A14">
        <v>2006</v>
      </c>
      <c r="B14">
        <v>12</v>
      </c>
      <c r="C14" s="15">
        <v>-1.0217651367187499</v>
      </c>
      <c r="D14" s="15">
        <f t="shared" si="5"/>
        <v>-6.4577493066406255</v>
      </c>
      <c r="E14" s="15">
        <f>0.7817*D14+0.2163</f>
        <v>-4.8317226330009762</v>
      </c>
      <c r="F14" s="15">
        <f t="shared" si="6"/>
        <v>-1.6260266736396494</v>
      </c>
      <c r="G14" s="15">
        <f t="shared" si="0"/>
        <v>-40994.629855118459</v>
      </c>
      <c r="L14" s="17">
        <v>-7.8584045410156254</v>
      </c>
      <c r="M14" s="17">
        <f t="shared" si="1"/>
        <v>-5.9566742260742185</v>
      </c>
      <c r="N14" s="17">
        <f>0.7817*M14+0.2163</f>
        <v>-4.4400322425222161</v>
      </c>
      <c r="O14" s="17">
        <f t="shared" si="7"/>
        <v>-1.5166419835520024</v>
      </c>
      <c r="P14" s="17">
        <f t="shared" si="2"/>
        <v>-39502.51329763286</v>
      </c>
      <c r="T14" s="19">
        <v>-7.7886413574219659</v>
      </c>
      <c r="U14" s="19">
        <f t="shared" si="3"/>
        <v>-6.1126282104493193</v>
      </c>
      <c r="V14" s="19">
        <f>0.7817*U14+0.2163</f>
        <v>-4.5619414721082325</v>
      </c>
      <c r="W14" s="19">
        <f t="shared" si="8"/>
        <v>-1.5506867383410867</v>
      </c>
      <c r="X14" s="19">
        <f t="shared" si="4"/>
        <v>-39966.917797710761</v>
      </c>
    </row>
    <row r="15" spans="1:26">
      <c r="A15">
        <v>2007</v>
      </c>
      <c r="B15">
        <v>1</v>
      </c>
      <c r="C15" s="15">
        <v>-3.8472351074218749</v>
      </c>
      <c r="D15" s="15">
        <f t="shared" si="5"/>
        <v>-10.397584633789062</v>
      </c>
      <c r="E15" s="15">
        <f>0.7817*D15+0.2163</f>
        <v>-7.9114919082329092</v>
      </c>
      <c r="F15" s="15">
        <f t="shared" si="6"/>
        <v>-2.4860927255561531</v>
      </c>
      <c r="G15" s="15">
        <f t="shared" si="0"/>
        <v>-52726.790869311488</v>
      </c>
      <c r="H15" s="15">
        <f>SUM(G15:G26)</f>
        <v>-155555.65665323412</v>
      </c>
      <c r="I15" s="15">
        <f>H15*2.36386*4.4</f>
        <v>-1617931.8959597817</v>
      </c>
      <c r="L15" s="17">
        <v>-8.5971435546875004</v>
      </c>
      <c r="M15" s="17">
        <f t="shared" si="1"/>
        <v>-6.7613087597656243</v>
      </c>
      <c r="N15" s="17">
        <f>0.7817*M15+0.2163</f>
        <v>-5.0690150575087882</v>
      </c>
      <c r="O15" s="17">
        <f t="shared" si="7"/>
        <v>-1.6922937022568361</v>
      </c>
      <c r="P15" s="17">
        <f t="shared" si="2"/>
        <v>-41898.578392485506</v>
      </c>
      <c r="Q15" s="17">
        <f>SUM(P15:P26)</f>
        <v>-139571.83269764564</v>
      </c>
      <c r="R15" s="17">
        <f>Q15*2.36386*4.4</f>
        <v>-1451684.3987388893</v>
      </c>
      <c r="T15" s="19">
        <v>-8.2328552246089544</v>
      </c>
      <c r="U15" s="19">
        <f t="shared" si="3"/>
        <v>-6.6003750366206333</v>
      </c>
      <c r="V15" s="19">
        <f>0.7817*U15+0.2163</f>
        <v>-4.9432131661263483</v>
      </c>
      <c r="W15" s="19">
        <f t="shared" si="8"/>
        <v>-1.657161870494285</v>
      </c>
      <c r="X15" s="19">
        <f t="shared" si="4"/>
        <v>-41419.345075412537</v>
      </c>
      <c r="Y15" s="19">
        <f>SUM(X15:X26)</f>
        <v>-138654.67541474232</v>
      </c>
      <c r="Z15" s="19">
        <f>Y15*2.36386*4.4</f>
        <v>-1442145.0605139283</v>
      </c>
    </row>
    <row r="16" spans="1:26">
      <c r="A16">
        <v>2007</v>
      </c>
      <c r="B16">
        <v>2</v>
      </c>
      <c r="C16" s="15">
        <v>2.7177062988281251</v>
      </c>
      <c r="D16" s="15">
        <f t="shared" si="5"/>
        <v>-1.2434303369140625</v>
      </c>
      <c r="E16" s="15">
        <f>0.7817*D16+0.2163</f>
        <v>-0.75568949436572264</v>
      </c>
      <c r="F16" s="15">
        <f t="shared" si="6"/>
        <v>-0.48774084254833983</v>
      </c>
      <c r="G16" s="15">
        <f t="shared" si="0"/>
        <v>-25467.272833201903</v>
      </c>
      <c r="L16" s="17">
        <v>-9.1833496093749994E-2</v>
      </c>
      <c r="M16" s="17">
        <f t="shared" si="1"/>
        <v>2.5026749560546877</v>
      </c>
      <c r="N16" s="17">
        <f>0.7817*M16+0.2163</f>
        <v>2.1726410131479494</v>
      </c>
      <c r="O16" s="17">
        <f t="shared" si="7"/>
        <v>0.33003394290673826</v>
      </c>
      <c r="P16" s="17">
        <f t="shared" si="2"/>
        <v>-14312.006984809184</v>
      </c>
      <c r="T16" s="19">
        <v>-1.5325927733954359E-2</v>
      </c>
      <c r="U16" s="19">
        <f t="shared" si="3"/>
        <v>2.4224721313481181</v>
      </c>
      <c r="V16" s="19">
        <f>0.7817*U16+0.2163</f>
        <v>2.1099464650748239</v>
      </c>
      <c r="W16" s="19">
        <f t="shared" si="8"/>
        <v>0.31252566627329426</v>
      </c>
      <c r="X16" s="19">
        <f t="shared" si="4"/>
        <v>-14550.837386365993</v>
      </c>
    </row>
    <row r="17" spans="1:26">
      <c r="A17">
        <v>2007</v>
      </c>
      <c r="B17">
        <v>3</v>
      </c>
      <c r="C17" s="15">
        <v>11.044580078125</v>
      </c>
      <c r="D17" s="15">
        <f t="shared" si="5"/>
        <v>10.367562460937499</v>
      </c>
      <c r="E17" s="15">
        <f>0.9534*D17-0.7929</f>
        <v>9.0915340502578132</v>
      </c>
      <c r="F17" s="15">
        <f t="shared" si="6"/>
        <v>1.276028410679686</v>
      </c>
      <c r="G17" s="15">
        <f t="shared" si="0"/>
        <v>-1407.6964499184032</v>
      </c>
      <c r="L17" s="17">
        <v>6.5637145996093746</v>
      </c>
      <c r="M17" s="17">
        <f t="shared" si="1"/>
        <v>9.75189794189453</v>
      </c>
      <c r="N17" s="17">
        <f>0.9534*M17-0.7929</f>
        <v>8.5045594978022461</v>
      </c>
      <c r="O17" s="17">
        <f t="shared" si="7"/>
        <v>1.2473384440922839</v>
      </c>
      <c r="P17" s="17">
        <f t="shared" si="2"/>
        <v>-1799.0562841371539</v>
      </c>
      <c r="T17" s="19">
        <v>6.6855102539060454</v>
      </c>
      <c r="U17" s="19">
        <f t="shared" si="3"/>
        <v>9.779990258788839</v>
      </c>
      <c r="V17" s="19">
        <f>0.9534*U17-0.7929</f>
        <v>8.5313427127292805</v>
      </c>
      <c r="W17" s="19">
        <f t="shared" si="8"/>
        <v>1.2486475460595585</v>
      </c>
      <c r="X17" s="19">
        <f t="shared" si="4"/>
        <v>-1781.1988242015614</v>
      </c>
    </row>
    <row r="18" spans="1:26">
      <c r="A18">
        <v>2007</v>
      </c>
      <c r="B18">
        <v>4</v>
      </c>
      <c r="C18" s="15">
        <v>19.019494628906251</v>
      </c>
      <c r="D18" s="15">
        <f t="shared" si="5"/>
        <v>21.487783310546877</v>
      </c>
      <c r="E18" s="15">
        <f>0.9534*D18-0.7929</f>
        <v>19.693552608275393</v>
      </c>
      <c r="F18" s="15">
        <f t="shared" si="6"/>
        <v>1.7942307022714843</v>
      </c>
      <c r="G18" s="15">
        <f t="shared" si="0"/>
        <v>5661.101009685317</v>
      </c>
      <c r="L18" s="17">
        <v>15.399652099609375</v>
      </c>
      <c r="M18" s="17">
        <f t="shared" si="1"/>
        <v>19.376001066894528</v>
      </c>
      <c r="N18" s="17">
        <f>0.9534*M18-0.7929</f>
        <v>17.680179417177243</v>
      </c>
      <c r="O18" s="17">
        <f t="shared" si="7"/>
        <v>1.6958216497172849</v>
      </c>
      <c r="P18" s="17">
        <f t="shared" si="2"/>
        <v>4318.7031237934825</v>
      </c>
      <c r="T18" s="19">
        <v>15.364038085938034</v>
      </c>
      <c r="U18" s="19">
        <f t="shared" si="3"/>
        <v>19.309013818359961</v>
      </c>
      <c r="V18" s="19">
        <f>0.9534*U18-0.7929</f>
        <v>17.616313774424388</v>
      </c>
      <c r="W18" s="19">
        <f t="shared" si="8"/>
        <v>1.6927000439355737</v>
      </c>
      <c r="X18" s="19">
        <f t="shared" si="4"/>
        <v>4276.1212993251611</v>
      </c>
    </row>
    <row r="19" spans="1:26">
      <c r="A19">
        <v>2007</v>
      </c>
      <c r="B19">
        <v>5</v>
      </c>
      <c r="C19" s="15">
        <v>24.434411621093751</v>
      </c>
      <c r="D19" s="15">
        <f t="shared" si="5"/>
        <v>29.038343564453129</v>
      </c>
      <c r="E19" s="15">
        <f>0.9534*D19-0.7929</f>
        <v>26.892256754349614</v>
      </c>
      <c r="F19" s="15">
        <f t="shared" si="6"/>
        <v>2.1460868101035153</v>
      </c>
      <c r="G19" s="15">
        <f t="shared" si="0"/>
        <v>10460.770176622053</v>
      </c>
      <c r="L19" s="17">
        <v>22.078485107421876</v>
      </c>
      <c r="M19" s="17">
        <f t="shared" si="1"/>
        <v>26.650585979003907</v>
      </c>
      <c r="N19" s="17">
        <f>0.9534*M19-0.7929</f>
        <v>24.615768672382327</v>
      </c>
      <c r="O19" s="17">
        <f t="shared" si="7"/>
        <v>2.03481730662158</v>
      </c>
      <c r="P19" s="17">
        <f t="shared" si="2"/>
        <v>8942.942879624974</v>
      </c>
      <c r="T19" s="19">
        <v>22.118249511719</v>
      </c>
      <c r="U19" s="19">
        <f t="shared" si="3"/>
        <v>26.725137963867464</v>
      </c>
      <c r="V19" s="19">
        <f>0.9534*U19-0.7929</f>
        <v>24.68684653475124</v>
      </c>
      <c r="W19" s="19">
        <f t="shared" si="8"/>
        <v>2.0382914291162244</v>
      </c>
      <c r="X19" s="19">
        <f t="shared" si="4"/>
        <v>8990.3333845744164</v>
      </c>
    </row>
    <row r="20" spans="1:26">
      <c r="A20">
        <v>2007</v>
      </c>
      <c r="B20">
        <v>6</v>
      </c>
      <c r="C20" s="15">
        <v>27.829064941406251</v>
      </c>
      <c r="D20" s="15">
        <f t="shared" si="5"/>
        <v>33.771848154296876</v>
      </c>
      <c r="E20" s="15">
        <f>0.814*D20+4.4613</f>
        <v>31.951584397597657</v>
      </c>
      <c r="F20" s="15">
        <f t="shared" si="6"/>
        <v>1.8202637566992195</v>
      </c>
      <c r="G20" s="15">
        <f t="shared" si="0"/>
        <v>6016.2179051340536</v>
      </c>
      <c r="L20" s="17">
        <v>30.318597412109376</v>
      </c>
      <c r="M20" s="17">
        <f t="shared" si="1"/>
        <v>35.625716301269527</v>
      </c>
      <c r="N20" s="17">
        <f>0.814*M20+4.4613</f>
        <v>33.460633069233396</v>
      </c>
      <c r="O20" s="17">
        <f t="shared" si="7"/>
        <v>2.1650832320361317</v>
      </c>
      <c r="P20" s="17">
        <f t="shared" si="2"/>
        <v>10719.900368204871</v>
      </c>
      <c r="T20" s="19">
        <v>30.397851562500023</v>
      </c>
      <c r="U20" s="19">
        <f t="shared" si="3"/>
        <v>35.816141015625028</v>
      </c>
      <c r="V20" s="19">
        <f>0.814*U20+4.4613</f>
        <v>33.615638786718769</v>
      </c>
      <c r="W20" s="19">
        <f t="shared" si="8"/>
        <v>2.2005022289062595</v>
      </c>
      <c r="X20" s="19">
        <f t="shared" si="4"/>
        <v>11203.050904510284</v>
      </c>
    </row>
    <row r="21" spans="1:26">
      <c r="A21">
        <v>2007</v>
      </c>
      <c r="B21">
        <v>7</v>
      </c>
      <c r="C21" s="15">
        <v>32.416802978515626</v>
      </c>
      <c r="D21" s="15">
        <f t="shared" si="5"/>
        <v>40.168990073242192</v>
      </c>
      <c r="E21" s="15">
        <f>0.814*D21+4.4613</f>
        <v>37.158857919619145</v>
      </c>
      <c r="F21" s="15">
        <f t="shared" si="6"/>
        <v>3.0101321536230472</v>
      </c>
      <c r="G21" s="15">
        <f t="shared" si="0"/>
        <v>22247.212707571984</v>
      </c>
      <c r="L21" s="17">
        <v>34.895074462890626</v>
      </c>
      <c r="M21" s="17">
        <f t="shared" si="1"/>
        <v>40.610415104980468</v>
      </c>
      <c r="N21" s="17">
        <f>0.814*M21+4.4613</f>
        <v>37.518177895454102</v>
      </c>
      <c r="O21" s="17">
        <f t="shared" si="7"/>
        <v>3.0922372095263668</v>
      </c>
      <c r="P21" s="17">
        <f t="shared" si="2"/>
        <v>23367.207775149167</v>
      </c>
      <c r="T21" s="19">
        <v>34.622735595703034</v>
      </c>
      <c r="U21" s="19">
        <f t="shared" si="3"/>
        <v>40.455063684081935</v>
      </c>
      <c r="V21" s="19">
        <f>0.814*U21+4.4613</f>
        <v>37.391721838842692</v>
      </c>
      <c r="W21" s="19">
        <f t="shared" si="8"/>
        <v>3.0633418452392434</v>
      </c>
      <c r="X21" s="19">
        <f t="shared" si="4"/>
        <v>22973.046110908515</v>
      </c>
    </row>
    <row r="22" spans="1:26">
      <c r="A22">
        <v>2007</v>
      </c>
      <c r="B22">
        <v>8</v>
      </c>
      <c r="C22" s="15">
        <v>27.227044677734376</v>
      </c>
      <c r="D22" s="15">
        <f t="shared" si="5"/>
        <v>32.932391098632813</v>
      </c>
      <c r="E22" s="15">
        <f>0.814*D22+4.4613</f>
        <v>31.268266354287107</v>
      </c>
      <c r="F22" s="15">
        <f t="shared" si="6"/>
        <v>1.6641247443457061</v>
      </c>
      <c r="G22" s="15">
        <f t="shared" si="0"/>
        <v>3886.3256376197787</v>
      </c>
      <c r="L22" s="17">
        <v>28.548547363281251</v>
      </c>
      <c r="M22" s="17">
        <f t="shared" si="1"/>
        <v>33.697777788085936</v>
      </c>
      <c r="N22" s="17">
        <f>0.814*M22+4.4613</f>
        <v>31.89129111950195</v>
      </c>
      <c r="O22" s="17">
        <f t="shared" si="7"/>
        <v>1.806486668583986</v>
      </c>
      <c r="P22" s="17">
        <f t="shared" si="2"/>
        <v>5828.2846461541521</v>
      </c>
      <c r="T22" s="19">
        <v>28.651971435547011</v>
      </c>
      <c r="U22" s="19">
        <f t="shared" si="3"/>
        <v>33.899164636230623</v>
      </c>
      <c r="V22" s="19">
        <f>0.814*U22+4.4613</f>
        <v>32.055220013891727</v>
      </c>
      <c r="W22" s="19">
        <f t="shared" si="8"/>
        <v>1.8439446223388956</v>
      </c>
      <c r="X22" s="19">
        <f t="shared" si="4"/>
        <v>6339.2485933248754</v>
      </c>
    </row>
    <row r="23" spans="1:26">
      <c r="A23">
        <v>2007</v>
      </c>
      <c r="B23">
        <v>9</v>
      </c>
      <c r="C23" s="15">
        <v>22.179559326171876</v>
      </c>
      <c r="D23" s="15">
        <f t="shared" si="5"/>
        <v>25.894177524414065</v>
      </c>
      <c r="E23" s="15">
        <f>0.9014*D23+2.3973</f>
        <v>25.738311620506838</v>
      </c>
      <c r="F23" s="15">
        <f t="shared" si="6"/>
        <v>0.15586590390722677</v>
      </c>
      <c r="G23" s="15">
        <f t="shared" si="0"/>
        <v>-16687.833204801518</v>
      </c>
      <c r="L23" s="17">
        <v>21.685388183593751</v>
      </c>
      <c r="M23" s="17">
        <f t="shared" si="1"/>
        <v>26.222424809570313</v>
      </c>
      <c r="N23" s="17">
        <f>0.9014*M23+2.3973</f>
        <v>26.034193723346682</v>
      </c>
      <c r="O23" s="17">
        <f t="shared" si="7"/>
        <v>0.18823108622363094</v>
      </c>
      <c r="P23" s="17">
        <f t="shared" si="2"/>
        <v>-16246.339752823451</v>
      </c>
      <c r="T23" s="19">
        <v>21.781274414063034</v>
      </c>
      <c r="U23" s="19">
        <f t="shared" si="3"/>
        <v>26.355139306641213</v>
      </c>
      <c r="V23" s="19">
        <f>0.9014*U23+2.3973</f>
        <v>26.153822571006391</v>
      </c>
      <c r="W23" s="19">
        <f t="shared" si="8"/>
        <v>0.20131673563482266</v>
      </c>
      <c r="X23" s="19">
        <f t="shared" si="4"/>
        <v>-16067.838409205384</v>
      </c>
    </row>
    <row r="24" spans="1:26">
      <c r="A24">
        <v>2007</v>
      </c>
      <c r="B24">
        <v>10</v>
      </c>
      <c r="C24" s="15">
        <v>14.0686279296875</v>
      </c>
      <c r="D24" s="15">
        <f t="shared" si="5"/>
        <v>14.584294785156249</v>
      </c>
      <c r="E24" s="15">
        <f>0.9014*D24+2.3973</f>
        <v>15.543583319339842</v>
      </c>
      <c r="F24" s="15">
        <f t="shared" si="6"/>
        <v>-0.95928853418359239</v>
      </c>
      <c r="G24" s="15">
        <f t="shared" si="0"/>
        <v>-31899.654894798383</v>
      </c>
      <c r="L24" s="17">
        <v>10.17916259765625</v>
      </c>
      <c r="M24" s="17">
        <f t="shared" si="1"/>
        <v>13.689843901367187</v>
      </c>
      <c r="N24" s="17">
        <f>0.9014*M24+2.3973</f>
        <v>14.737325292692381</v>
      </c>
      <c r="O24" s="17">
        <f t="shared" si="7"/>
        <v>-1.0474813913251939</v>
      </c>
      <c r="P24" s="17">
        <f t="shared" si="2"/>
        <v>-33102.693659066972</v>
      </c>
      <c r="T24" s="19">
        <v>10.274530029297011</v>
      </c>
      <c r="U24" s="19">
        <f t="shared" si="3"/>
        <v>13.720733972168119</v>
      </c>
      <c r="V24" s="19">
        <f>0.9014*U24+2.3973</f>
        <v>14.765169602512342</v>
      </c>
      <c r="W24" s="19">
        <f t="shared" si="8"/>
        <v>-1.044435630344223</v>
      </c>
      <c r="X24" s="19">
        <f t="shared" si="4"/>
        <v>-33061.146433525544</v>
      </c>
    </row>
    <row r="25" spans="1:26">
      <c r="A25">
        <v>2007</v>
      </c>
      <c r="B25">
        <v>11</v>
      </c>
      <c r="C25" s="15">
        <v>6.9172302246093746</v>
      </c>
      <c r="D25" s="15">
        <f t="shared" si="5"/>
        <v>4.6123858251953118</v>
      </c>
      <c r="E25" s="15">
        <f>0.9014*D25+2.3973</f>
        <v>6.5549045828310533</v>
      </c>
      <c r="F25" s="15">
        <f t="shared" si="6"/>
        <v>-1.9425187576357414</v>
      </c>
      <c r="G25" s="15">
        <f t="shared" si="0"/>
        <v>-45311.898372909149</v>
      </c>
      <c r="L25" s="17">
        <v>-0.12174072265624999</v>
      </c>
      <c r="M25" s="17">
        <f t="shared" si="1"/>
        <v>2.4701000048828123</v>
      </c>
      <c r="N25" s="17">
        <f>0.9014*M25+2.3973</f>
        <v>4.623848144401367</v>
      </c>
      <c r="O25" s="17">
        <f t="shared" si="7"/>
        <v>-2.1537481395185547</v>
      </c>
      <c r="P25" s="17">
        <f t="shared" si="2"/>
        <v>-48193.278371172608</v>
      </c>
      <c r="T25" s="19">
        <v>3.6614990233999833E-2</v>
      </c>
      <c r="U25" s="19">
        <f t="shared" si="3"/>
        <v>2.4795032592769317</v>
      </c>
      <c r="V25" s="19">
        <f>0.9014*U25+2.3973</f>
        <v>4.6323242379122256</v>
      </c>
      <c r="W25" s="19">
        <f t="shared" si="8"/>
        <v>-2.1528209786352939</v>
      </c>
      <c r="X25" s="19">
        <f t="shared" si="4"/>
        <v>-48180.630969564045</v>
      </c>
    </row>
    <row r="26" spans="1:26">
      <c r="A26">
        <v>2007</v>
      </c>
      <c r="B26">
        <v>12</v>
      </c>
      <c r="C26" s="15">
        <v>1.5475402832031251</v>
      </c>
      <c r="D26" s="15">
        <f t="shared" si="5"/>
        <v>-2.8751098291015627</v>
      </c>
      <c r="E26" s="15">
        <f>0.7817*D26+0.2163</f>
        <v>-2.0311733534086915</v>
      </c>
      <c r="F26" s="15">
        <f t="shared" si="6"/>
        <v>-0.84393647569287111</v>
      </c>
      <c r="G26" s="15">
        <f t="shared" si="0"/>
        <v>-30326.137464926454</v>
      </c>
      <c r="L26" s="17">
        <v>-7.1475585937500004</v>
      </c>
      <c r="M26" s="17">
        <f t="shared" si="1"/>
        <v>-5.1824208203124993</v>
      </c>
      <c r="N26" s="17">
        <f>0.7817*M26+0.2163</f>
        <v>-3.8347983552382803</v>
      </c>
      <c r="O26" s="17">
        <f t="shared" si="7"/>
        <v>-1.347622465074219</v>
      </c>
      <c r="P26" s="17">
        <f t="shared" si="2"/>
        <v>-37196.918046077422</v>
      </c>
      <c r="T26" s="19">
        <v>-6.9960693359369657</v>
      </c>
      <c r="U26" s="19">
        <f t="shared" si="3"/>
        <v>-5.24238413085879</v>
      </c>
      <c r="V26" s="19">
        <f>0.7817*U26+0.2163</f>
        <v>-3.8816716750923157</v>
      </c>
      <c r="W26" s="19">
        <f t="shared" si="8"/>
        <v>-1.3607124557664743</v>
      </c>
      <c r="X26" s="19">
        <f t="shared" si="4"/>
        <v>-37375.478609110476</v>
      </c>
    </row>
    <row r="27" spans="1:26">
      <c r="A27">
        <v>2008</v>
      </c>
      <c r="B27">
        <v>1</v>
      </c>
      <c r="C27" s="15">
        <v>-0.86585083007812502</v>
      </c>
      <c r="D27" s="15">
        <f t="shared" si="5"/>
        <v>-6.240342397460938</v>
      </c>
      <c r="E27" s="15">
        <f>0.7817*D27+0.2163</f>
        <v>-4.6617756520952147</v>
      </c>
      <c r="F27" s="15">
        <f t="shared" si="6"/>
        <v>-1.5785667453657233</v>
      </c>
      <c r="G27" s="15">
        <f t="shared" si="0"/>
        <v>-40347.228973533827</v>
      </c>
      <c r="H27" s="15">
        <f>SUM(G27:G38)</f>
        <v>-125492.36639653484</v>
      </c>
      <c r="I27" s="15">
        <f>H27*2.36386*4.4</f>
        <v>-1305244.0950124965</v>
      </c>
      <c r="L27" s="17">
        <v>-8.5587829589843754</v>
      </c>
      <c r="M27" s="17">
        <f t="shared" si="1"/>
        <v>-6.7195263989257814</v>
      </c>
      <c r="N27" s="17">
        <f>0.7817*M27+0.2163</f>
        <v>-5.0363537860402827</v>
      </c>
      <c r="O27" s="17">
        <f t="shared" si="7"/>
        <v>-1.6831726128854987</v>
      </c>
      <c r="P27" s="17">
        <f t="shared" si="2"/>
        <v>-41774.157612371084</v>
      </c>
      <c r="Q27" s="17">
        <f>SUM(P27:P38)</f>
        <v>-174409.08407840875</v>
      </c>
      <c r="R27" s="17">
        <f>Q27*2.36386*4.4</f>
        <v>-1814026.0929541842</v>
      </c>
      <c r="T27" s="19">
        <v>-8.3736328124999773</v>
      </c>
      <c r="U27" s="19">
        <f t="shared" si="3"/>
        <v>-6.7549488281249772</v>
      </c>
      <c r="V27" s="19">
        <f>0.7817*U27+0.2163</f>
        <v>-5.0640434989452938</v>
      </c>
      <c r="W27" s="19">
        <f t="shared" si="8"/>
        <v>-1.6909053291796834</v>
      </c>
      <c r="X27" s="19">
        <f t="shared" si="4"/>
        <v>-41879.639595340064</v>
      </c>
      <c r="Y27" s="19">
        <f>SUM(X27:X38)</f>
        <v>-172893.99885602164</v>
      </c>
      <c r="Z27" s="19">
        <f>Y27*2.36386*4.4</f>
        <v>-1798267.7157974995</v>
      </c>
    </row>
    <row r="28" spans="1:26">
      <c r="A28">
        <v>2008</v>
      </c>
      <c r="B28">
        <v>2</v>
      </c>
      <c r="C28" s="15">
        <v>6.4377075195312496</v>
      </c>
      <c r="D28" s="15">
        <f t="shared" si="5"/>
        <v>3.9437393652343742</v>
      </c>
      <c r="E28" s="15">
        <f>0.7817*D28+0.2163</f>
        <v>3.2991210618037101</v>
      </c>
      <c r="F28" s="15">
        <f t="shared" si="6"/>
        <v>0.64461830343066406</v>
      </c>
      <c r="G28" s="15">
        <f t="shared" si="0"/>
        <v>-10020.761722902311</v>
      </c>
      <c r="L28" s="17">
        <v>-4.6800598144531254</v>
      </c>
      <c r="M28" s="17">
        <f t="shared" si="1"/>
        <v>-2.4948211499023443</v>
      </c>
      <c r="N28" s="17">
        <f>0.7817*M28+0.2163</f>
        <v>-1.7339016928786624</v>
      </c>
      <c r="O28" s="17">
        <f t="shared" si="7"/>
        <v>-0.76091945702368191</v>
      </c>
      <c r="P28" s="17">
        <f t="shared" si="2"/>
        <v>-29193.702313260044</v>
      </c>
      <c r="T28" s="19">
        <v>-4.3974975585939546</v>
      </c>
      <c r="U28" s="19">
        <f t="shared" si="3"/>
        <v>-2.3891523193361626</v>
      </c>
      <c r="V28" s="19">
        <f>0.7817*U28+0.2163</f>
        <v>-1.6513003680250782</v>
      </c>
      <c r="W28" s="19">
        <f t="shared" si="8"/>
        <v>-0.73785195131108439</v>
      </c>
      <c r="X28" s="19">
        <f t="shared" si="4"/>
        <v>-28879.0384678345</v>
      </c>
    </row>
    <row r="29" spans="1:26">
      <c r="A29">
        <v>2008</v>
      </c>
      <c r="B29">
        <v>3</v>
      </c>
      <c r="C29" s="15">
        <v>7.8323608398437496</v>
      </c>
      <c r="D29" s="15">
        <f t="shared" si="5"/>
        <v>5.8884439550781247</v>
      </c>
      <c r="E29" s="15">
        <f>0.9534*D29-0.7929</f>
        <v>4.8211424667714837</v>
      </c>
      <c r="F29" s="15">
        <f t="shared" si="6"/>
        <v>1.067301488306641</v>
      </c>
      <c r="G29" s="15">
        <f t="shared" si="0"/>
        <v>-4254.9403980091101</v>
      </c>
      <c r="L29" s="17">
        <v>4.7131286621093746</v>
      </c>
      <c r="M29" s="17">
        <f t="shared" si="1"/>
        <v>7.7362397387695303</v>
      </c>
      <c r="N29" s="17">
        <f>0.9534*M29-0.7929</f>
        <v>6.5828309669428702</v>
      </c>
      <c r="O29" s="17">
        <f t="shared" si="7"/>
        <v>1.1534087718266601</v>
      </c>
      <c r="P29" s="17">
        <f t="shared" si="2"/>
        <v>-3080.3509435125288</v>
      </c>
      <c r="T29" s="19">
        <v>4.7040344238280341</v>
      </c>
      <c r="U29" s="19">
        <f t="shared" si="3"/>
        <v>7.6043297973631816</v>
      </c>
      <c r="V29" s="19">
        <f>0.9534*U29-0.7929</f>
        <v>6.4570680288060576</v>
      </c>
      <c r="W29" s="19">
        <f t="shared" si="8"/>
        <v>1.147261768557124</v>
      </c>
      <c r="X29" s="19">
        <f t="shared" si="4"/>
        <v>-3164.202215112271</v>
      </c>
    </row>
    <row r="30" spans="1:26">
      <c r="A30">
        <v>2008</v>
      </c>
      <c r="B30">
        <v>4</v>
      </c>
      <c r="C30" s="15">
        <v>19.992120361328126</v>
      </c>
      <c r="D30" s="15">
        <f t="shared" si="5"/>
        <v>22.844012631835941</v>
      </c>
      <c r="E30" s="15">
        <f>0.9534*D30-0.7929</f>
        <v>20.986581643192388</v>
      </c>
      <c r="F30" s="15">
        <f t="shared" si="6"/>
        <v>1.8574309886435536</v>
      </c>
      <c r="G30" s="15">
        <f t="shared" si="0"/>
        <v>6523.2161160867145</v>
      </c>
      <c r="L30" s="17">
        <v>15.19124755859375</v>
      </c>
      <c r="M30" s="17">
        <f t="shared" si="1"/>
        <v>19.149006840820309</v>
      </c>
      <c r="N30" s="17">
        <f>0.9534*M30-0.7929</f>
        <v>17.463763122038085</v>
      </c>
      <c r="O30" s="17">
        <f t="shared" si="7"/>
        <v>1.6852437187822247</v>
      </c>
      <c r="P30" s="17">
        <f t="shared" si="2"/>
        <v>4174.4095679083257</v>
      </c>
      <c r="T30" s="19">
        <v>15.335046386719</v>
      </c>
      <c r="U30" s="19">
        <f t="shared" si="3"/>
        <v>19.277180932617462</v>
      </c>
      <c r="V30" s="19">
        <f>0.9534*U30-0.7929</f>
        <v>17.585964301157489</v>
      </c>
      <c r="W30" s="19">
        <f t="shared" si="8"/>
        <v>1.691216631459973</v>
      </c>
      <c r="X30" s="19">
        <f t="shared" si="4"/>
        <v>4255.8860697454911</v>
      </c>
    </row>
    <row r="31" spans="1:26">
      <c r="A31">
        <v>2008</v>
      </c>
      <c r="B31">
        <v>5</v>
      </c>
      <c r="C31" s="15">
        <v>23.047021484375001</v>
      </c>
      <c r="D31" s="15">
        <f t="shared" si="5"/>
        <v>27.103766757812501</v>
      </c>
      <c r="E31" s="15">
        <f>0.9534*D31-0.7929</f>
        <v>25.047831226898438</v>
      </c>
      <c r="F31" s="15">
        <f t="shared" si="6"/>
        <v>2.0559355309140628</v>
      </c>
      <c r="G31" s="15">
        <f t="shared" si="0"/>
        <v>9231.0165771987304</v>
      </c>
      <c r="L31" s="17">
        <v>23.975457763671876</v>
      </c>
      <c r="M31" s="17">
        <f t="shared" si="1"/>
        <v>28.716768596191404</v>
      </c>
      <c r="N31" s="17">
        <f>0.9534*M31-0.7929</f>
        <v>26.585667179608887</v>
      </c>
      <c r="O31" s="17">
        <f t="shared" si="7"/>
        <v>2.1311014165825171</v>
      </c>
      <c r="P31" s="17">
        <f t="shared" si="2"/>
        <v>10256.354423602115</v>
      </c>
      <c r="T31" s="19">
        <v>23.806176757813034</v>
      </c>
      <c r="U31" s="19">
        <f t="shared" si="3"/>
        <v>28.578482080078714</v>
      </c>
      <c r="V31" s="19">
        <f>0.9534*U31-0.7929</f>
        <v>26.453824815147048</v>
      </c>
      <c r="W31" s="19">
        <f t="shared" si="8"/>
        <v>2.1246572649316668</v>
      </c>
      <c r="X31" s="19">
        <f t="shared" si="4"/>
        <v>10168.449750932868</v>
      </c>
    </row>
    <row r="32" spans="1:26">
      <c r="A32">
        <v>2008</v>
      </c>
      <c r="B32">
        <v>6</v>
      </c>
      <c r="C32" s="15">
        <v>30.065148925781251</v>
      </c>
      <c r="D32" s="15">
        <f t="shared" si="5"/>
        <v>36.889843662109378</v>
      </c>
      <c r="E32" s="15">
        <f>0.814*D32+4.4613</f>
        <v>34.489632740957035</v>
      </c>
      <c r="F32" s="15">
        <f t="shared" si="6"/>
        <v>2.4002109211523432</v>
      </c>
      <c r="G32" s="15">
        <f t="shared" si="0"/>
        <v>13927.277175439114</v>
      </c>
      <c r="L32" s="17">
        <v>31.133447265625001</v>
      </c>
      <c r="M32" s="17">
        <f t="shared" si="1"/>
        <v>36.513250761718751</v>
      </c>
      <c r="N32" s="17">
        <f>0.814*M32+4.4613</f>
        <v>34.183086120039064</v>
      </c>
      <c r="O32" s="17">
        <f t="shared" si="7"/>
        <v>2.3301646416796871</v>
      </c>
      <c r="P32" s="17">
        <f t="shared" si="2"/>
        <v>12971.77587715261</v>
      </c>
      <c r="T32" s="19">
        <v>30.844934082031045</v>
      </c>
      <c r="U32" s="19">
        <f t="shared" si="3"/>
        <v>36.307037622070091</v>
      </c>
      <c r="V32" s="19">
        <f>0.814*U32+4.4613</f>
        <v>34.015228624365051</v>
      </c>
      <c r="W32" s="19">
        <f t="shared" si="8"/>
        <v>2.29180899770504</v>
      </c>
      <c r="X32" s="19">
        <f t="shared" si="4"/>
        <v>12448.566537694449</v>
      </c>
    </row>
    <row r="33" spans="1:26">
      <c r="A33">
        <v>2008</v>
      </c>
      <c r="B33">
        <v>7</v>
      </c>
      <c r="C33" s="15">
        <v>32.206567382812501</v>
      </c>
      <c r="D33" s="15">
        <f t="shared" si="5"/>
        <v>39.875837558593751</v>
      </c>
      <c r="E33" s="15">
        <f>0.814*D33+4.4613</f>
        <v>36.92023177269531</v>
      </c>
      <c r="F33" s="15">
        <f t="shared" si="6"/>
        <v>2.9556057858984417</v>
      </c>
      <c r="G33" s="15">
        <f t="shared" si="0"/>
        <v>21503.41852544064</v>
      </c>
      <c r="L33" s="17">
        <v>31.539086914062501</v>
      </c>
      <c r="M33" s="17">
        <f t="shared" si="1"/>
        <v>36.955073466796875</v>
      </c>
      <c r="N33" s="17">
        <f>0.814*M33+4.4613</f>
        <v>34.542729801972655</v>
      </c>
      <c r="O33" s="17">
        <f t="shared" si="7"/>
        <v>2.4123436648242205</v>
      </c>
      <c r="P33" s="17">
        <f t="shared" si="2"/>
        <v>14092.77993186719</v>
      </c>
      <c r="T33" s="19">
        <v>31.579614257813034</v>
      </c>
      <c r="U33" s="19">
        <f t="shared" si="3"/>
        <v>37.113716455078716</v>
      </c>
      <c r="V33" s="19">
        <f>0.814*U33+4.4613</f>
        <v>34.671865194434069</v>
      </c>
      <c r="W33" s="19">
        <f t="shared" si="8"/>
        <v>2.441851260644647</v>
      </c>
      <c r="X33" s="19">
        <f t="shared" si="4"/>
        <v>14495.293046453626</v>
      </c>
    </row>
    <row r="34" spans="1:26">
      <c r="A34">
        <v>2008</v>
      </c>
      <c r="B34">
        <v>8</v>
      </c>
      <c r="C34" s="15">
        <v>27.772149658203126</v>
      </c>
      <c r="D34" s="15">
        <f t="shared" si="5"/>
        <v>33.692485483398443</v>
      </c>
      <c r="E34" s="15">
        <f>0.814*D34+4.4613</f>
        <v>31.886983183486329</v>
      </c>
      <c r="F34" s="15">
        <f t="shared" si="6"/>
        <v>1.8055022999121135</v>
      </c>
      <c r="G34" s="15">
        <f t="shared" si="0"/>
        <v>5814.8568731011401</v>
      </c>
      <c r="L34" s="17">
        <v>30.268823242187501</v>
      </c>
      <c r="M34" s="17">
        <f t="shared" si="1"/>
        <v>35.571502275390621</v>
      </c>
      <c r="N34" s="17">
        <f>0.814*M34+4.4613</f>
        <v>33.416502852167966</v>
      </c>
      <c r="O34" s="17">
        <f t="shared" si="7"/>
        <v>2.1549994232226553</v>
      </c>
      <c r="P34" s="17">
        <f t="shared" si="2"/>
        <v>10582.347132180239</v>
      </c>
      <c r="T34" s="19">
        <v>30.297021484375023</v>
      </c>
      <c r="U34" s="19">
        <f t="shared" si="3"/>
        <v>35.705429589843781</v>
      </c>
      <c r="V34" s="19">
        <f>0.814*U34+4.4613</f>
        <v>33.525519686132839</v>
      </c>
      <c r="W34" s="19">
        <f t="shared" si="8"/>
        <v>2.1799099037109428</v>
      </c>
      <c r="X34" s="19">
        <f t="shared" si="4"/>
        <v>10922.15099652097</v>
      </c>
    </row>
    <row r="35" spans="1:26">
      <c r="A35">
        <v>2008</v>
      </c>
      <c r="B35">
        <v>9</v>
      </c>
      <c r="C35" s="15">
        <v>21.075463867187501</v>
      </c>
      <c r="D35" s="15">
        <f t="shared" si="5"/>
        <v>24.354626816406252</v>
      </c>
      <c r="E35" s="15">
        <f>0.9014*D35+2.3973</f>
        <v>24.350560612308598</v>
      </c>
      <c r="F35" s="15">
        <f t="shared" si="6"/>
        <v>4.0662040976542357E-3</v>
      </c>
      <c r="G35" s="15">
        <f t="shared" si="0"/>
        <v>-18758.532909903897</v>
      </c>
      <c r="L35" s="17">
        <v>19.570886230468751</v>
      </c>
      <c r="M35" s="17">
        <f t="shared" si="1"/>
        <v>23.91930928222656</v>
      </c>
      <c r="N35" s="17">
        <f>0.9014*M35+2.3973</f>
        <v>23.958165386999024</v>
      </c>
      <c r="O35" s="17">
        <f t="shared" si="7"/>
        <v>-3.8856104772463596E-2</v>
      </c>
      <c r="P35" s="17">
        <f t="shared" si="2"/>
        <v>-19344.036125201175</v>
      </c>
      <c r="T35" s="19">
        <v>19.582604980469</v>
      </c>
      <c r="U35" s="19">
        <f t="shared" si="3"/>
        <v>23.941000268554962</v>
      </c>
      <c r="V35" s="19">
        <f>0.9014*U35+2.3973</f>
        <v>23.977717642075444</v>
      </c>
      <c r="W35" s="19">
        <f t="shared" si="8"/>
        <v>-3.6717373520481544E-2</v>
      </c>
      <c r="X35" s="19">
        <f t="shared" si="4"/>
        <v>-19314.861692192888</v>
      </c>
    </row>
    <row r="36" spans="1:26">
      <c r="A36">
        <v>2008</v>
      </c>
      <c r="B36">
        <v>10</v>
      </c>
      <c r="C36" s="15">
        <v>12.726007080078125</v>
      </c>
      <c r="D36" s="15">
        <f t="shared" si="5"/>
        <v>12.712144272460936</v>
      </c>
      <c r="E36" s="15">
        <f>0.9014*D36+2.3973</f>
        <v>13.856026847196286</v>
      </c>
      <c r="F36" s="15">
        <f t="shared" si="6"/>
        <v>-1.1438825747353505</v>
      </c>
      <c r="G36" s="15">
        <f t="shared" si="0"/>
        <v>-34417.702201964916</v>
      </c>
      <c r="L36" s="17">
        <v>10.213525390625</v>
      </c>
      <c r="M36" s="17">
        <f t="shared" si="1"/>
        <v>13.72727185546875</v>
      </c>
      <c r="N36" s="17">
        <f>0.9014*M36+2.3973</f>
        <v>14.771062850519531</v>
      </c>
      <c r="O36" s="17">
        <f t="shared" si="7"/>
        <v>-1.0437909950507809</v>
      </c>
      <c r="P36" s="17">
        <f t="shared" si="2"/>
        <v>-33052.352963487705</v>
      </c>
      <c r="T36" s="19">
        <v>10.192224121094</v>
      </c>
      <c r="U36" s="19">
        <f t="shared" si="3"/>
        <v>13.630362084961213</v>
      </c>
      <c r="V36" s="19">
        <f>0.9014*U36+2.3973</f>
        <v>14.683708383384037</v>
      </c>
      <c r="W36" s="19">
        <f t="shared" si="8"/>
        <v>-1.0533462984228237</v>
      </c>
      <c r="X36" s="19">
        <f t="shared" si="4"/>
        <v>-33182.69685678574</v>
      </c>
    </row>
    <row r="37" spans="1:26">
      <c r="A37">
        <v>2008</v>
      </c>
      <c r="B37">
        <v>11</v>
      </c>
      <c r="C37" s="15">
        <v>6.2084594726562496</v>
      </c>
      <c r="D37" s="15">
        <f t="shared" si="5"/>
        <v>3.6240758886718742</v>
      </c>
      <c r="E37" s="15">
        <f>0.9014*D37+2.3973</f>
        <v>5.6640420060488275</v>
      </c>
      <c r="F37" s="15">
        <f t="shared" si="6"/>
        <v>-2.0399661173769532</v>
      </c>
      <c r="G37" s="15">
        <f t="shared" si="0"/>
        <v>-46641.177807139014</v>
      </c>
      <c r="L37" s="17">
        <v>-0.10755004882812499</v>
      </c>
      <c r="M37" s="17">
        <f t="shared" si="1"/>
        <v>2.4855564868164062</v>
      </c>
      <c r="N37" s="17">
        <f>0.9014*M37+2.3973</f>
        <v>4.6377806172163085</v>
      </c>
      <c r="O37" s="17">
        <f t="shared" si="7"/>
        <v>-2.1522241303999023</v>
      </c>
      <c r="P37" s="17">
        <f t="shared" si="2"/>
        <v>-48172.489362785069</v>
      </c>
      <c r="T37" s="19">
        <v>3.6920166016045641E-2</v>
      </c>
      <c r="U37" s="19">
        <f t="shared" si="3"/>
        <v>2.4798383422856181</v>
      </c>
      <c r="V37" s="19">
        <f>0.9014*U37+2.3973</f>
        <v>4.6326262817362558</v>
      </c>
      <c r="W37" s="19">
        <f t="shared" si="8"/>
        <v>-2.1527879394506377</v>
      </c>
      <c r="X37" s="19">
        <f t="shared" si="4"/>
        <v>-48180.180282046145</v>
      </c>
    </row>
    <row r="38" spans="1:26">
      <c r="A38">
        <v>2008</v>
      </c>
      <c r="B38">
        <v>12</v>
      </c>
      <c r="C38" s="15">
        <v>2.0952697753906251</v>
      </c>
      <c r="D38" s="15">
        <f t="shared" si="5"/>
        <v>-2.1113558251953126</v>
      </c>
      <c r="E38" s="15">
        <f>0.7817*D38+0.2163</f>
        <v>-1.4341468485551758</v>
      </c>
      <c r="F38" s="15">
        <f t="shared" si="6"/>
        <v>-0.67720897664013679</v>
      </c>
      <c r="G38" s="15">
        <f t="shared" si="0"/>
        <v>-28051.807650348106</v>
      </c>
      <c r="L38" s="17">
        <v>-11.6713623046875</v>
      </c>
      <c r="M38" s="17">
        <f t="shared" si="1"/>
        <v>-10.109747822265625</v>
      </c>
      <c r="N38" s="17">
        <f>0.7817*M38+0.2163</f>
        <v>-7.6864898726650379</v>
      </c>
      <c r="O38" s="17">
        <f t="shared" si="7"/>
        <v>-2.423257949600587</v>
      </c>
      <c r="P38" s="17">
        <f t="shared" si="2"/>
        <v>-51869.661690501605</v>
      </c>
      <c r="T38" s="19">
        <v>-11.035711669921966</v>
      </c>
      <c r="U38" s="19">
        <f t="shared" si="3"/>
        <v>-9.6779114135743196</v>
      </c>
      <c r="V38" s="19">
        <f>0.7817*U38+0.2163</f>
        <v>-7.3489233519910444</v>
      </c>
      <c r="W38" s="19">
        <f t="shared" si="8"/>
        <v>-2.3289880615832752</v>
      </c>
      <c r="X38" s="19">
        <f t="shared" si="4"/>
        <v>-50583.726148057453</v>
      </c>
    </row>
    <row r="39" spans="1:26">
      <c r="A39">
        <v>2009</v>
      </c>
      <c r="B39">
        <v>1</v>
      </c>
      <c r="C39" s="15">
        <v>-0.67200317382812502</v>
      </c>
      <c r="D39" s="15">
        <f t="shared" si="5"/>
        <v>-5.9700412255859376</v>
      </c>
      <c r="E39" s="15">
        <f>0.7817*D39+0.2163</f>
        <v>-4.4504812260405266</v>
      </c>
      <c r="F39" s="15">
        <f t="shared" si="6"/>
        <v>-1.519559999545411</v>
      </c>
      <c r="G39" s="15">
        <f t="shared" si="0"/>
        <v>-39542.317953798949</v>
      </c>
      <c r="H39" s="15">
        <f>SUM(G39:G50)</f>
        <v>-131833.06009201918</v>
      </c>
      <c r="I39" s="15">
        <f>H39*2.36386*4.4</f>
        <v>-1371193.54868813</v>
      </c>
      <c r="L39" s="17">
        <v>-9.2521423339843754</v>
      </c>
      <c r="M39" s="17">
        <f t="shared" si="1"/>
        <v>-7.47473343017578</v>
      </c>
      <c r="N39" s="17">
        <f>0.7817*M39+0.2163</f>
        <v>-5.6266991223684064</v>
      </c>
      <c r="O39" s="17">
        <f t="shared" si="7"/>
        <v>-1.8480343078073735</v>
      </c>
      <c r="P39" s="17">
        <f t="shared" si="2"/>
        <v>-44023.035992800382</v>
      </c>
      <c r="Q39" s="17">
        <f>SUM(P39:P50)</f>
        <v>-136038.92202352072</v>
      </c>
      <c r="R39" s="17">
        <f>Q39*2.36386*4.4</f>
        <v>-1414938.6513438865</v>
      </c>
      <c r="T39" s="19">
        <v>-9.0132507324219659</v>
      </c>
      <c r="U39" s="19">
        <f t="shared" si="3"/>
        <v>-7.4572493041993209</v>
      </c>
      <c r="V39" s="19">
        <f>0.7817*U39+0.2163</f>
        <v>-5.6130317810926087</v>
      </c>
      <c r="W39" s="19">
        <f t="shared" si="8"/>
        <v>-1.8442175231067122</v>
      </c>
      <c r="X39" s="19">
        <f t="shared" si="4"/>
        <v>-43970.971232698663</v>
      </c>
      <c r="Y39" s="19">
        <f>SUM(X39:X50)</f>
        <v>-136212.81054546812</v>
      </c>
      <c r="Z39" s="19">
        <f>Y39*2.36386*4.4</f>
        <v>-1416747.2630784453</v>
      </c>
    </row>
    <row r="40" spans="1:26">
      <c r="A40">
        <v>2009</v>
      </c>
      <c r="B40">
        <v>2</v>
      </c>
      <c r="C40" s="15">
        <v>5.0731445312499996</v>
      </c>
      <c r="D40" s="15">
        <f t="shared" si="5"/>
        <v>2.0409927343749992</v>
      </c>
      <c r="E40" s="15">
        <f>0.7817*D40+0.2163</f>
        <v>1.8117440204609367</v>
      </c>
      <c r="F40" s="15">
        <f t="shared" si="6"/>
        <v>0.22924871391406243</v>
      </c>
      <c r="G40" s="15">
        <f t="shared" si="0"/>
        <v>-15686.818293498274</v>
      </c>
      <c r="L40" s="17">
        <v>-0.18057861328124999</v>
      </c>
      <c r="M40" s="17">
        <f t="shared" si="1"/>
        <v>2.4060137744140624</v>
      </c>
      <c r="N40" s="17">
        <f>0.7817*M40+0.2163</f>
        <v>2.0970809674594726</v>
      </c>
      <c r="O40" s="17">
        <f t="shared" si="7"/>
        <v>0.3089328069545898</v>
      </c>
      <c r="P40" s="17">
        <f t="shared" si="2"/>
        <v>-14599.84758033244</v>
      </c>
      <c r="T40" s="19">
        <v>-9.4122314452988576E-2</v>
      </c>
      <c r="U40" s="19">
        <f t="shared" si="3"/>
        <v>2.3359536987306182</v>
      </c>
      <c r="V40" s="19">
        <f>0.7817*U40+0.2163</f>
        <v>2.042315006297724</v>
      </c>
      <c r="W40" s="19">
        <f t="shared" si="8"/>
        <v>0.2936386924328942</v>
      </c>
      <c r="X40" s="19">
        <f t="shared" si="4"/>
        <v>-14808.47459652289</v>
      </c>
    </row>
    <row r="41" spans="1:26">
      <c r="A41">
        <v>2009</v>
      </c>
      <c r="B41">
        <v>3</v>
      </c>
      <c r="C41" s="15">
        <v>8.1509338378906246</v>
      </c>
      <c r="D41" s="15">
        <f t="shared" si="5"/>
        <v>6.3326621435546882</v>
      </c>
      <c r="E41" s="15">
        <f>0.9534*D41-0.7929</f>
        <v>5.2446600876650393</v>
      </c>
      <c r="F41" s="15">
        <f t="shared" si="6"/>
        <v>1.0880020558896488</v>
      </c>
      <c r="G41" s="15">
        <f t="shared" si="0"/>
        <v>-3972.563955609301</v>
      </c>
      <c r="L41" s="17">
        <v>3.5318237304687501</v>
      </c>
      <c r="M41" s="17">
        <f t="shared" si="1"/>
        <v>6.449562407226562</v>
      </c>
      <c r="N41" s="17">
        <f>0.9534*M41-0.7929</f>
        <v>5.3561127990498036</v>
      </c>
      <c r="O41" s="17">
        <f t="shared" si="7"/>
        <v>1.0934496081767584</v>
      </c>
      <c r="P41" s="17">
        <f t="shared" si="2"/>
        <v>-3898.253894860838</v>
      </c>
      <c r="T41" s="19">
        <v>3.8374572753910456</v>
      </c>
      <c r="U41" s="19">
        <f t="shared" si="3"/>
        <v>6.6528280883793691</v>
      </c>
      <c r="V41" s="19">
        <f>0.9534*U41-0.7929</f>
        <v>5.5499062994608899</v>
      </c>
      <c r="W41" s="19">
        <f t="shared" si="8"/>
        <v>1.1029217889184793</v>
      </c>
      <c r="X41" s="19">
        <f t="shared" si="4"/>
        <v>-3769.0438773630249</v>
      </c>
    </row>
    <row r="42" spans="1:26">
      <c r="A42">
        <v>2009</v>
      </c>
      <c r="B42">
        <v>4</v>
      </c>
      <c r="C42" s="15">
        <v>21.495324707031251</v>
      </c>
      <c r="D42" s="15">
        <f t="shared" si="5"/>
        <v>24.940080771484379</v>
      </c>
      <c r="E42" s="15">
        <f>0.9534*D42-0.7929</f>
        <v>22.984973007533206</v>
      </c>
      <c r="F42" s="15">
        <f t="shared" si="6"/>
        <v>1.9551077639511725</v>
      </c>
      <c r="G42" s="15">
        <f t="shared" si="0"/>
        <v>7855.6250080579448</v>
      </c>
      <c r="L42" s="17">
        <v>14.393701171875</v>
      </c>
      <c r="M42" s="17">
        <f t="shared" si="1"/>
        <v>18.280319316406249</v>
      </c>
      <c r="N42" s="17">
        <f>0.9534*M42-0.7929</f>
        <v>16.635556436261719</v>
      </c>
      <c r="O42" s="17">
        <f t="shared" si="7"/>
        <v>1.6447628801445298</v>
      </c>
      <c r="P42" s="17">
        <f t="shared" si="2"/>
        <v>3622.21044805153</v>
      </c>
      <c r="T42" s="19">
        <v>14.420800781250023</v>
      </c>
      <c r="U42" s="19">
        <f t="shared" si="3"/>
        <v>18.273339257812527</v>
      </c>
      <c r="V42" s="19">
        <f>0.9534*U42-0.7929</f>
        <v>16.628901648398465</v>
      </c>
      <c r="W42" s="19">
        <f t="shared" si="8"/>
        <v>1.6444376094140623</v>
      </c>
      <c r="X42" s="19">
        <f t="shared" si="4"/>
        <v>3617.7734300172233</v>
      </c>
    </row>
    <row r="43" spans="1:26">
      <c r="A43">
        <v>2009</v>
      </c>
      <c r="B43">
        <v>5</v>
      </c>
      <c r="C43" s="15">
        <v>25.978356933593751</v>
      </c>
      <c r="D43" s="15">
        <f t="shared" si="5"/>
        <v>31.191220908203128</v>
      </c>
      <c r="E43" s="15">
        <f>0.9534*D43-0.7929</f>
        <v>28.944810013880865</v>
      </c>
      <c r="F43" s="15">
        <f t="shared" si="6"/>
        <v>2.2464108943222634</v>
      </c>
      <c r="G43" s="15">
        <f t="shared" si="0"/>
        <v>11829.291009449993</v>
      </c>
      <c r="L43" s="17">
        <v>23.869958496093751</v>
      </c>
      <c r="M43" s="17">
        <f t="shared" si="1"/>
        <v>28.601858793945311</v>
      </c>
      <c r="N43" s="17">
        <f>0.9534*M43-0.7929</f>
        <v>26.47611217414746</v>
      </c>
      <c r="O43" s="17">
        <f t="shared" si="7"/>
        <v>2.1257466197978516</v>
      </c>
      <c r="P43" s="17">
        <f t="shared" si="2"/>
        <v>10183.309640662494</v>
      </c>
      <c r="T43" s="19">
        <v>23.853143310547011</v>
      </c>
      <c r="U43" s="19">
        <f t="shared" si="3"/>
        <v>28.630051354980619</v>
      </c>
      <c r="V43" s="19">
        <f>0.9534*U43-0.7929</f>
        <v>26.502990961838524</v>
      </c>
      <c r="W43" s="19">
        <f t="shared" si="8"/>
        <v>2.1270603931420951</v>
      </c>
      <c r="X43" s="19">
        <f t="shared" si="4"/>
        <v>10201.230822851317</v>
      </c>
    </row>
    <row r="44" spans="1:26">
      <c r="A44">
        <v>2009</v>
      </c>
      <c r="B44">
        <v>6</v>
      </c>
      <c r="C44" s="15">
        <v>28.202813720703126</v>
      </c>
      <c r="D44" s="15">
        <f t="shared" si="5"/>
        <v>34.29300345214844</v>
      </c>
      <c r="E44" s="15">
        <f>0.814*D44+4.4613</f>
        <v>32.375804810048827</v>
      </c>
      <c r="F44" s="15">
        <f t="shared" si="6"/>
        <v>1.9171986420996134</v>
      </c>
      <c r="G44" s="15">
        <f t="shared" si="0"/>
        <v>7338.5066768808283</v>
      </c>
      <c r="L44" s="17">
        <v>29.976770019531251</v>
      </c>
      <c r="M44" s="17">
        <f t="shared" si="1"/>
        <v>35.253397905273438</v>
      </c>
      <c r="N44" s="17">
        <f>0.814*M44+4.4613</f>
        <v>33.157565894892578</v>
      </c>
      <c r="O44" s="17">
        <f t="shared" si="7"/>
        <v>2.0958320103808603</v>
      </c>
      <c r="P44" s="17">
        <f t="shared" si="2"/>
        <v>9775.2444536053154</v>
      </c>
      <c r="T44" s="19">
        <v>30.032434082031045</v>
      </c>
      <c r="U44" s="19">
        <f t="shared" si="3"/>
        <v>35.414912622070091</v>
      </c>
      <c r="V44" s="19">
        <f>0.814*U44+4.4613</f>
        <v>33.289038874365055</v>
      </c>
      <c r="W44" s="19">
        <f t="shared" si="8"/>
        <v>2.125873747705036</v>
      </c>
      <c r="X44" s="19">
        <f t="shared" si="4"/>
        <v>10185.043792444398</v>
      </c>
    </row>
    <row r="45" spans="1:26">
      <c r="A45">
        <v>2009</v>
      </c>
      <c r="B45">
        <v>7</v>
      </c>
      <c r="C45" s="15">
        <v>31.994561767578126</v>
      </c>
      <c r="D45" s="15">
        <f t="shared" si="5"/>
        <v>39.580216928710939</v>
      </c>
      <c r="E45" s="15">
        <f>0.814*D45+4.4613</f>
        <v>36.679596579970706</v>
      </c>
      <c r="F45" s="15">
        <f t="shared" si="6"/>
        <v>2.9006203487402331</v>
      </c>
      <c r="G45" s="15">
        <f t="shared" si="0"/>
        <v>20753.362177165523</v>
      </c>
      <c r="L45" s="17">
        <v>33.127801513671876</v>
      </c>
      <c r="M45" s="17">
        <f t="shared" si="1"/>
        <v>38.685501408691408</v>
      </c>
      <c r="N45" s="17">
        <f>0.814*M45+4.4613</f>
        <v>35.951298146674802</v>
      </c>
      <c r="O45" s="17">
        <f t="shared" si="7"/>
        <v>2.7342032620166066</v>
      </c>
      <c r="P45" s="17">
        <f t="shared" si="2"/>
        <v>18483.266697168532</v>
      </c>
      <c r="T45" s="19">
        <v>32.920587158203034</v>
      </c>
      <c r="U45" s="19">
        <f t="shared" si="3"/>
        <v>38.586104699706937</v>
      </c>
      <c r="V45" s="19">
        <f>0.814*U45+4.4613</f>
        <v>35.870389225561446</v>
      </c>
      <c r="W45" s="19">
        <f t="shared" si="8"/>
        <v>2.7157154741454903</v>
      </c>
      <c r="X45" s="19">
        <f t="shared" si="4"/>
        <v>18231.074782818636</v>
      </c>
    </row>
    <row r="46" spans="1:26">
      <c r="A46">
        <v>2009</v>
      </c>
      <c r="B46">
        <v>8</v>
      </c>
      <c r="C46" s="15">
        <v>28.284814453125001</v>
      </c>
      <c r="D46" s="15">
        <f t="shared" si="5"/>
        <v>34.4073452734375</v>
      </c>
      <c r="E46" s="15">
        <f>0.814*D46+4.4613</f>
        <v>32.468879052578124</v>
      </c>
      <c r="F46" s="15">
        <f t="shared" si="6"/>
        <v>1.9384662208593753</v>
      </c>
      <c r="G46" s="15">
        <f t="shared" si="0"/>
        <v>7628.6177187427384</v>
      </c>
      <c r="L46" s="17">
        <v>30.049432373046876</v>
      </c>
      <c r="M46" s="17">
        <f t="shared" si="1"/>
        <v>35.332541740722654</v>
      </c>
      <c r="N46" s="17">
        <f>0.814*M46+4.4613</f>
        <v>33.221988976948239</v>
      </c>
      <c r="O46" s="17">
        <f t="shared" si="7"/>
        <v>2.1105527637744146</v>
      </c>
      <c r="P46" s="17">
        <f t="shared" si="2"/>
        <v>9976.0502506467892</v>
      </c>
      <c r="T46" s="19">
        <v>29.891839599609</v>
      </c>
      <c r="U46" s="19">
        <f t="shared" si="3"/>
        <v>35.260539880370686</v>
      </c>
      <c r="V46" s="19">
        <f>0.814*U46+4.4613</f>
        <v>33.163379462621734</v>
      </c>
      <c r="W46" s="19">
        <f t="shared" si="8"/>
        <v>2.0971604177489525</v>
      </c>
      <c r="X46" s="19">
        <f t="shared" si="4"/>
        <v>9793.3652585134587</v>
      </c>
    </row>
    <row r="47" spans="1:26">
      <c r="A47">
        <v>2009</v>
      </c>
      <c r="B47">
        <v>9</v>
      </c>
      <c r="C47" s="15">
        <v>20.693719482421876</v>
      </c>
      <c r="D47" s="15">
        <f t="shared" si="5"/>
        <v>23.822322446289064</v>
      </c>
      <c r="E47" s="15">
        <f>0.9014*D47+2.3973</f>
        <v>23.870741453084964</v>
      </c>
      <c r="F47" s="15">
        <f t="shared" si="6"/>
        <v>-4.8419006795899833E-2</v>
      </c>
      <c r="G47" s="15">
        <f t="shared" si="0"/>
        <v>-19474.48367170287</v>
      </c>
      <c r="L47" s="17">
        <v>20.753198242187501</v>
      </c>
      <c r="M47" s="17">
        <f t="shared" si="1"/>
        <v>25.207083525390622</v>
      </c>
      <c r="N47" s="17">
        <f>0.9014*M47+2.3973</f>
        <v>25.118965089787107</v>
      </c>
      <c r="O47" s="17">
        <f t="shared" si="7"/>
        <v>8.8118435603515621E-2</v>
      </c>
      <c r="P47" s="17">
        <f t="shared" si="2"/>
        <v>-17611.976419932442</v>
      </c>
      <c r="T47" s="19">
        <v>20.734643554688034</v>
      </c>
      <c r="U47" s="19">
        <f t="shared" si="3"/>
        <v>25.205938623047462</v>
      </c>
      <c r="V47" s="19">
        <f>0.9014*U47+2.3973</f>
        <v>25.117933074814982</v>
      </c>
      <c r="W47" s="19">
        <f t="shared" si="8"/>
        <v>8.8005548232480635E-2</v>
      </c>
      <c r="X47" s="19">
        <f t="shared" si="4"/>
        <v>-17613.51631656073</v>
      </c>
    </row>
    <row r="48" spans="1:26">
      <c r="A48">
        <v>2009</v>
      </c>
      <c r="B48">
        <v>10</v>
      </c>
      <c r="C48" s="15">
        <v>14.910272216796875</v>
      </c>
      <c r="D48" s="15">
        <f t="shared" si="5"/>
        <v>15.757883579101563</v>
      </c>
      <c r="E48" s="15">
        <f>0.9014*D48+2.3973</f>
        <v>16.601456258202148</v>
      </c>
      <c r="F48" s="15">
        <f t="shared" si="6"/>
        <v>-0.84357267910058553</v>
      </c>
      <c r="G48" s="15">
        <f t="shared" si="0"/>
        <v>-30321.174915611089</v>
      </c>
      <c r="L48" s="17">
        <v>10.97799072265625</v>
      </c>
      <c r="M48" s="17">
        <f t="shared" si="1"/>
        <v>14.559927495117186</v>
      </c>
      <c r="N48" s="17">
        <f>0.9014*M48+2.3973</f>
        <v>15.521618644098631</v>
      </c>
      <c r="O48" s="17">
        <f t="shared" si="7"/>
        <v>-0.96169114898144414</v>
      </c>
      <c r="P48" s="17">
        <f t="shared" si="2"/>
        <v>-31932.428963255879</v>
      </c>
      <c r="T48" s="19">
        <v>11.036065673828034</v>
      </c>
      <c r="U48" s="19">
        <f t="shared" si="3"/>
        <v>14.556900109863182</v>
      </c>
      <c r="V48" s="19">
        <f>0.9014*U48+2.3973</f>
        <v>15.518889759030671</v>
      </c>
      <c r="W48" s="19">
        <f t="shared" si="8"/>
        <v>-0.96198964916748864</v>
      </c>
      <c r="X48" s="19">
        <f t="shared" si="4"/>
        <v>-31936.500804293712</v>
      </c>
    </row>
    <row r="49" spans="1:26">
      <c r="A49">
        <v>2009</v>
      </c>
      <c r="B49">
        <v>11</v>
      </c>
      <c r="C49" s="15">
        <v>6.9016052246093746</v>
      </c>
      <c r="D49" s="15">
        <f t="shared" si="5"/>
        <v>4.5905983251953115</v>
      </c>
      <c r="E49" s="15">
        <f>0.9014*D49+2.3973</f>
        <v>6.5352653303310539</v>
      </c>
      <c r="F49" s="15">
        <f t="shared" si="6"/>
        <v>-1.9446670051357424</v>
      </c>
      <c r="G49" s="15">
        <f t="shared" si="0"/>
        <v>-45341.202617056668</v>
      </c>
      <c r="L49" s="17">
        <v>0.24361572265625001</v>
      </c>
      <c r="M49" s="17">
        <f t="shared" si="1"/>
        <v>2.8680462451171875</v>
      </c>
      <c r="N49" s="17">
        <f>0.9014*M49+2.3973</f>
        <v>4.9825568853486324</v>
      </c>
      <c r="O49" s="17">
        <f t="shared" si="7"/>
        <v>-2.1145106402314449</v>
      </c>
      <c r="P49" s="17">
        <f t="shared" si="2"/>
        <v>-47658.03964339714</v>
      </c>
      <c r="T49" s="19">
        <v>0.43551025390604536</v>
      </c>
      <c r="U49" s="19">
        <f t="shared" si="3"/>
        <v>2.9174902587888378</v>
      </c>
      <c r="V49" s="19">
        <f>0.9014*U49+2.3973</f>
        <v>5.0271257192722585</v>
      </c>
      <c r="W49" s="19">
        <f t="shared" si="8"/>
        <v>-2.1096354604834207</v>
      </c>
      <c r="X49" s="19">
        <f t="shared" si="4"/>
        <v>-47591.537316454342</v>
      </c>
    </row>
    <row r="50" spans="1:26">
      <c r="A50">
        <v>2009</v>
      </c>
      <c r="B50">
        <v>12</v>
      </c>
      <c r="C50" s="15">
        <v>0.92769775390624998</v>
      </c>
      <c r="D50" s="15">
        <f t="shared" si="5"/>
        <v>-3.7394182519531256</v>
      </c>
      <c r="E50" s="15">
        <f>0.7817*D50+0.2163</f>
        <v>-2.7068032475517581</v>
      </c>
      <c r="F50" s="15">
        <f t="shared" si="6"/>
        <v>-1.0326150044013676</v>
      </c>
      <c r="G50" s="15">
        <f t="shared" si="0"/>
        <v>-32899.901275039054</v>
      </c>
      <c r="L50" s="17">
        <v>-4.4216064453125004</v>
      </c>
      <c r="M50" s="17">
        <f t="shared" si="1"/>
        <v>-2.213313740234375</v>
      </c>
      <c r="N50" s="17">
        <f>0.7817*M50+0.2163</f>
        <v>-1.5138473507412109</v>
      </c>
      <c r="O50" s="17">
        <f t="shared" si="7"/>
        <v>-0.69946638949316409</v>
      </c>
      <c r="P50" s="17">
        <f t="shared" si="2"/>
        <v>-28355.421019076253</v>
      </c>
      <c r="T50" s="19">
        <v>-4.2972473144529886</v>
      </c>
      <c r="U50" s="19">
        <f t="shared" si="3"/>
        <v>-2.2790775512693817</v>
      </c>
      <c r="V50" s="19">
        <f>0.7817*U50+0.2163</f>
        <v>-1.5652549218272755</v>
      </c>
      <c r="W50" s="19">
        <f t="shared" si="8"/>
        <v>-0.71382262944210617</v>
      </c>
      <c r="X50" s="19">
        <f t="shared" si="4"/>
        <v>-28551.254488219769</v>
      </c>
    </row>
    <row r="51" spans="1:26">
      <c r="A51">
        <v>2010</v>
      </c>
      <c r="B51">
        <v>1</v>
      </c>
      <c r="C51" s="15">
        <v>-0.88086547851562502</v>
      </c>
      <c r="D51" s="15">
        <f t="shared" si="5"/>
        <v>-6.2612788232421881</v>
      </c>
      <c r="E51" s="15">
        <f>0.7817*D51+0.2163</f>
        <v>-4.6781416561284175</v>
      </c>
      <c r="F51" s="15">
        <f t="shared" si="6"/>
        <v>-1.5831371671137706</v>
      </c>
      <c r="G51" s="15">
        <f t="shared" si="0"/>
        <v>-40409.574096598946</v>
      </c>
      <c r="H51" s="15">
        <f>SUM(G51:G62)</f>
        <v>-147042.13741150295</v>
      </c>
      <c r="I51" s="15">
        <f>H51*2.36386*4.4</f>
        <v>-1529382.9185428435</v>
      </c>
      <c r="L51" s="17">
        <v>-4.7572082519531254</v>
      </c>
      <c r="M51" s="17">
        <f t="shared" si="1"/>
        <v>-2.5788512280273435</v>
      </c>
      <c r="N51" s="17">
        <f>0.7817*M51+0.2163</f>
        <v>-1.7995880049489745</v>
      </c>
      <c r="O51" s="17">
        <f t="shared" si="7"/>
        <v>-0.77926322307836893</v>
      </c>
      <c r="P51" s="17">
        <f t="shared" si="2"/>
        <v>-29443.929626012032</v>
      </c>
      <c r="Q51" s="17">
        <f>SUM(P51:P62)</f>
        <v>-126187.99242890796</v>
      </c>
      <c r="R51" s="17">
        <f>Q51*2.36386*4.4</f>
        <v>-1312479.2902451928</v>
      </c>
      <c r="T51" s="19">
        <v>-4.3992370605469659</v>
      </c>
      <c r="U51" s="19">
        <f t="shared" si="3"/>
        <v>-2.3910622924805689</v>
      </c>
      <c r="V51" s="19">
        <f>0.7817*U51+0.2163</f>
        <v>-1.6527933940320607</v>
      </c>
      <c r="W51" s="19">
        <f t="shared" si="8"/>
        <v>-0.73826889844850818</v>
      </c>
      <c r="X51" s="19">
        <f t="shared" si="4"/>
        <v>-28884.7260437361</v>
      </c>
      <c r="Y51" s="19">
        <f>SUM(X51:X62)</f>
        <v>-127548.02307573851</v>
      </c>
      <c r="Z51" s="19">
        <f>Y51*2.36386*4.4</f>
        <v>-1326624.9472423871</v>
      </c>
    </row>
    <row r="52" spans="1:26">
      <c r="A52">
        <v>2010</v>
      </c>
      <c r="B52">
        <v>2</v>
      </c>
      <c r="C52" s="15">
        <v>1.9974304199218751</v>
      </c>
      <c r="D52" s="15">
        <f t="shared" si="5"/>
        <v>-2.2477830224609376</v>
      </c>
      <c r="E52" s="15">
        <f>0.7817*D52+0.2163</f>
        <v>-1.5407919886577148</v>
      </c>
      <c r="F52" s="15">
        <f t="shared" si="6"/>
        <v>-0.70699103380322281</v>
      </c>
      <c r="G52" s="15">
        <f t="shared" si="0"/>
        <v>-28458.064692109765</v>
      </c>
      <c r="L52" s="17">
        <v>-3.3196472167968749</v>
      </c>
      <c r="M52" s="17">
        <f t="shared" si="1"/>
        <v>-1.0130597485351558</v>
      </c>
      <c r="N52" s="17">
        <f>0.7817*M52+0.2163</f>
        <v>-0.57560880542993131</v>
      </c>
      <c r="O52" s="17">
        <f t="shared" si="7"/>
        <v>-0.43745094310522448</v>
      </c>
      <c r="P52" s="17">
        <f t="shared" si="2"/>
        <v>-24781.268314898367</v>
      </c>
      <c r="T52" s="19">
        <v>-3.5031188964839544</v>
      </c>
      <c r="U52" s="19">
        <f t="shared" si="3"/>
        <v>-1.4071245483393824</v>
      </c>
      <c r="V52" s="19">
        <f>0.7817*U52+0.2163</f>
        <v>-0.88364925943689521</v>
      </c>
      <c r="W52" s="19">
        <f t="shared" si="8"/>
        <v>-0.52347528890248718</v>
      </c>
      <c r="X52" s="19">
        <f t="shared" si="4"/>
        <v>-25954.726415918827</v>
      </c>
    </row>
    <row r="53" spans="1:26">
      <c r="A53">
        <v>2010</v>
      </c>
      <c r="B53">
        <v>3</v>
      </c>
      <c r="C53" s="15">
        <v>12.2385498046875</v>
      </c>
      <c r="D53" s="15">
        <f t="shared" si="5"/>
        <v>12.03243384765625</v>
      </c>
      <c r="E53" s="15">
        <f>0.9534*D53-0.7929</f>
        <v>10.678822430355471</v>
      </c>
      <c r="F53" s="15">
        <f t="shared" si="6"/>
        <v>1.3536114173007796</v>
      </c>
      <c r="G53" s="15">
        <f t="shared" si="0"/>
        <v>-349.38665660006518</v>
      </c>
      <c r="L53" s="17">
        <v>6.7536560058593746</v>
      </c>
      <c r="M53" s="17">
        <f t="shared" si="1"/>
        <v>9.9587821215820309</v>
      </c>
      <c r="N53" s="17">
        <f>0.9534*M53-0.7929</f>
        <v>8.701802874716309</v>
      </c>
      <c r="O53" s="17">
        <f t="shared" si="7"/>
        <v>1.2569792468657219</v>
      </c>
      <c r="P53" s="17">
        <f t="shared" si="2"/>
        <v>-1667.5460935046867</v>
      </c>
      <c r="T53" s="19">
        <v>6.7617736816410456</v>
      </c>
      <c r="U53" s="19">
        <f t="shared" si="3"/>
        <v>9.8637275024418685</v>
      </c>
      <c r="V53" s="19">
        <f>0.9534*U53-0.7929</f>
        <v>8.6111778008280773</v>
      </c>
      <c r="W53" s="19">
        <f t="shared" si="8"/>
        <v>1.2525497016137912</v>
      </c>
      <c r="X53" s="19">
        <f t="shared" si="4"/>
        <v>-1727.9695202862749</v>
      </c>
    </row>
    <row r="54" spans="1:26">
      <c r="A54">
        <v>2010</v>
      </c>
      <c r="B54">
        <v>4</v>
      </c>
      <c r="C54" s="15">
        <v>21.399163818359376</v>
      </c>
      <c r="D54" s="15">
        <f t="shared" si="5"/>
        <v>24.805994028320313</v>
      </c>
      <c r="E54" s="15">
        <f>0.9534*D54-0.7929</f>
        <v>22.857134706600586</v>
      </c>
      <c r="F54" s="15">
        <f t="shared" si="6"/>
        <v>1.948859321719727</v>
      </c>
      <c r="G54" s="15">
        <f t="shared" si="0"/>
        <v>7770.3900075787969</v>
      </c>
      <c r="L54" s="17">
        <v>17.526788330078126</v>
      </c>
      <c r="M54" s="17">
        <f t="shared" si="1"/>
        <v>21.692877849121093</v>
      </c>
      <c r="N54" s="17">
        <f>0.9534*M54-0.7929</f>
        <v>19.889089741352052</v>
      </c>
      <c r="O54" s="17">
        <f t="shared" si="7"/>
        <v>1.8037881077690407</v>
      </c>
      <c r="P54" s="17">
        <f t="shared" si="2"/>
        <v>5791.4735780774863</v>
      </c>
      <c r="T54" s="19">
        <v>17.597741699219</v>
      </c>
      <c r="U54" s="19">
        <f t="shared" si="3"/>
        <v>21.761620385742464</v>
      </c>
      <c r="V54" s="19">
        <f>0.9534*U54-0.7929</f>
        <v>19.954628875766865</v>
      </c>
      <c r="W54" s="19">
        <f t="shared" si="8"/>
        <v>1.8069915099755995</v>
      </c>
      <c r="X54" s="19">
        <f t="shared" si="4"/>
        <v>5835.1711875771543</v>
      </c>
    </row>
    <row r="55" spans="1:26">
      <c r="A55">
        <v>2010</v>
      </c>
      <c r="B55">
        <v>5</v>
      </c>
      <c r="C55" s="15">
        <v>24.352044677734376</v>
      </c>
      <c r="D55" s="15">
        <f t="shared" si="5"/>
        <v>28.923491098632816</v>
      </c>
      <c r="E55" s="15">
        <f>0.9534*D55-0.7929</f>
        <v>26.782756413436527</v>
      </c>
      <c r="F55" s="15">
        <f t="shared" si="6"/>
        <v>2.1407346851962892</v>
      </c>
      <c r="G55" s="15">
        <f t="shared" si="0"/>
        <v>10387.761840762581</v>
      </c>
      <c r="L55" s="17">
        <v>25.378961181640626</v>
      </c>
      <c r="M55" s="17">
        <f t="shared" si="1"/>
        <v>30.245464519042969</v>
      </c>
      <c r="N55" s="17">
        <f>0.9534*M55-0.7929</f>
        <v>28.043125872455569</v>
      </c>
      <c r="O55" s="17">
        <f t="shared" si="7"/>
        <v>2.2023386465873998</v>
      </c>
      <c r="P55" s="17">
        <f t="shared" si="2"/>
        <v>11228.101478098721</v>
      </c>
      <c r="T55" s="19">
        <v>25.454522705078034</v>
      </c>
      <c r="U55" s="19">
        <f t="shared" si="3"/>
        <v>30.388365930175684</v>
      </c>
      <c r="V55" s="19">
        <f>0.9534*U55-0.7929</f>
        <v>28.179368077829498</v>
      </c>
      <c r="W55" s="19">
        <f t="shared" si="8"/>
        <v>2.2089978523461866</v>
      </c>
      <c r="X55" s="19">
        <f t="shared" si="4"/>
        <v>11318.939703854332</v>
      </c>
    </row>
    <row r="56" spans="1:26">
      <c r="A56">
        <v>2010</v>
      </c>
      <c r="B56">
        <v>6</v>
      </c>
      <c r="C56" s="15">
        <v>30.039727783203126</v>
      </c>
      <c r="D56" s="15">
        <f t="shared" si="5"/>
        <v>36.854396420898439</v>
      </c>
      <c r="E56" s="15">
        <f>0.814*D56+4.4613</f>
        <v>34.460778686611327</v>
      </c>
      <c r="F56" s="15">
        <f t="shared" si="6"/>
        <v>2.3936177342871119</v>
      </c>
      <c r="G56" s="15">
        <f t="shared" si="0"/>
        <v>13837.339513410494</v>
      </c>
      <c r="L56" s="17">
        <v>30.420953369140626</v>
      </c>
      <c r="M56" s="17">
        <f t="shared" si="1"/>
        <v>35.737202409667965</v>
      </c>
      <c r="N56" s="17">
        <f>0.814*M56+4.4613</f>
        <v>33.551382761469725</v>
      </c>
      <c r="O56" s="17">
        <f t="shared" si="7"/>
        <v>2.1858196481982404</v>
      </c>
      <c r="P56" s="17">
        <f t="shared" si="2"/>
        <v>11002.765821072197</v>
      </c>
      <c r="T56" s="19">
        <v>30.177880859375023</v>
      </c>
      <c r="U56" s="19">
        <f t="shared" si="3"/>
        <v>35.574613183593783</v>
      </c>
      <c r="V56" s="19">
        <f>0.814*U56+4.4613</f>
        <v>33.419035131445334</v>
      </c>
      <c r="W56" s="19">
        <f t="shared" si="8"/>
        <v>2.1555780521484493</v>
      </c>
      <c r="X56" s="19">
        <f t="shared" si="4"/>
        <v>10590.240209356998</v>
      </c>
    </row>
    <row r="57" spans="1:26">
      <c r="A57">
        <v>2010</v>
      </c>
      <c r="B57">
        <v>7</v>
      </c>
      <c r="C57" s="15">
        <v>31.102166748046876</v>
      </c>
      <c r="D57" s="15">
        <f t="shared" si="5"/>
        <v>38.335861313476563</v>
      </c>
      <c r="E57" s="15">
        <f>0.814*D57+4.4613</f>
        <v>35.666691109169918</v>
      </c>
      <c r="F57" s="15">
        <f t="shared" si="6"/>
        <v>2.6691702043066456</v>
      </c>
      <c r="G57" s="15">
        <f t="shared" si="0"/>
        <v>17596.150756946954</v>
      </c>
      <c r="L57" s="17">
        <v>32.496118164062501</v>
      </c>
      <c r="M57" s="17">
        <f t="shared" si="1"/>
        <v>37.997471904296873</v>
      </c>
      <c r="N57" s="17">
        <f>0.814*M57+4.4613</f>
        <v>35.391242130097652</v>
      </c>
      <c r="O57" s="17">
        <f t="shared" si="7"/>
        <v>2.6062297741992211</v>
      </c>
      <c r="P57" s="17">
        <f t="shared" si="2"/>
        <v>16737.580349851574</v>
      </c>
      <c r="T57" s="19">
        <v>32.597222900391046</v>
      </c>
      <c r="U57" s="19">
        <f t="shared" si="3"/>
        <v>38.231050744629371</v>
      </c>
      <c r="V57" s="19">
        <f>0.814*U57+4.4613</f>
        <v>35.581375306128308</v>
      </c>
      <c r="W57" s="19">
        <f t="shared" si="8"/>
        <v>2.6496754385010632</v>
      </c>
      <c r="X57" s="19">
        <f t="shared" si="4"/>
        <v>17330.222656593003</v>
      </c>
    </row>
    <row r="58" spans="1:26">
      <c r="A58">
        <v>2010</v>
      </c>
      <c r="B58">
        <v>8</v>
      </c>
      <c r="C58" s="15">
        <v>27.625695800781251</v>
      </c>
      <c r="D58" s="15">
        <f t="shared" si="5"/>
        <v>33.48827022460938</v>
      </c>
      <c r="E58" s="15">
        <f>0.814*D58+4.4613</f>
        <v>31.720751962832033</v>
      </c>
      <c r="F58" s="15">
        <f t="shared" si="6"/>
        <v>1.7675182617773473</v>
      </c>
      <c r="G58" s="15">
        <f t="shared" si="0"/>
        <v>5296.7166089047932</v>
      </c>
      <c r="L58" s="17">
        <v>29.143304443359376</v>
      </c>
      <c r="M58" s="17">
        <f t="shared" si="1"/>
        <v>34.345587199707033</v>
      </c>
      <c r="N58" s="17">
        <f>0.814*M58+4.4613</f>
        <v>32.418607980561525</v>
      </c>
      <c r="O58" s="17">
        <f t="shared" si="7"/>
        <v>1.9269792191455082</v>
      </c>
      <c r="P58" s="17">
        <f t="shared" si="2"/>
        <v>7471.9235283638773</v>
      </c>
      <c r="T58" s="19">
        <v>28.857995605469</v>
      </c>
      <c r="U58" s="19">
        <f t="shared" si="3"/>
        <v>34.125379174804969</v>
      </c>
      <c r="V58" s="19">
        <f>0.814*U58+4.4613</f>
        <v>32.239358648291244</v>
      </c>
      <c r="W58" s="19">
        <f t="shared" si="8"/>
        <v>1.8860205265137253</v>
      </c>
      <c r="X58" s="19">
        <f t="shared" si="4"/>
        <v>6913.206002173727</v>
      </c>
    </row>
    <row r="59" spans="1:26">
      <c r="A59">
        <v>2010</v>
      </c>
      <c r="B59">
        <v>9</v>
      </c>
      <c r="C59" s="15">
        <v>20.505853271484376</v>
      </c>
      <c r="D59" s="15">
        <f t="shared" si="5"/>
        <v>23.560361801757814</v>
      </c>
      <c r="E59" s="15">
        <f>0.9014*D59+2.3973</f>
        <v>23.634610128104494</v>
      </c>
      <c r="F59" s="15">
        <f t="shared" si="6"/>
        <v>-7.4248326346680216E-2</v>
      </c>
      <c r="G59" s="15">
        <f t="shared" si="0"/>
        <v>-19826.821419695065</v>
      </c>
      <c r="L59" s="17">
        <v>23.069787597656251</v>
      </c>
      <c r="M59" s="17">
        <f t="shared" si="1"/>
        <v>27.730312651367186</v>
      </c>
      <c r="N59" s="17">
        <f>0.9014*M59+2.3973</f>
        <v>27.393403823942382</v>
      </c>
      <c r="O59" s="17">
        <f t="shared" si="7"/>
        <v>0.33690882742480355</v>
      </c>
      <c r="P59" s="17">
        <f t="shared" si="2"/>
        <v>-14218.226685098256</v>
      </c>
      <c r="T59" s="19">
        <v>22.950982666016046</v>
      </c>
      <c r="U59" s="19">
        <f t="shared" si="3"/>
        <v>27.639478967285619</v>
      </c>
      <c r="V59" s="19">
        <f>0.9014*U59+2.3973</f>
        <v>27.311526341111257</v>
      </c>
      <c r="W59" s="19">
        <f t="shared" si="8"/>
        <v>0.32795262617436194</v>
      </c>
      <c r="X59" s="19">
        <f t="shared" si="4"/>
        <v>-14340.39822635553</v>
      </c>
    </row>
    <row r="60" spans="1:26">
      <c r="A60">
        <v>2010</v>
      </c>
      <c r="B60">
        <v>10</v>
      </c>
      <c r="C60" s="15">
        <v>12.906365966796875</v>
      </c>
      <c r="D60" s="15">
        <f t="shared" si="5"/>
        <v>12.96363670410156</v>
      </c>
      <c r="E60" s="15">
        <f>0.9014*D60+2.3973</f>
        <v>14.082722125077145</v>
      </c>
      <c r="F60" s="15">
        <f t="shared" si="6"/>
        <v>-1.1190854209755852</v>
      </c>
      <c r="G60" s="15">
        <f t="shared" si="0"/>
        <v>-34079.444227527958</v>
      </c>
      <c r="L60" s="17">
        <v>10.5940185546875</v>
      </c>
      <c r="M60" s="17">
        <f t="shared" si="1"/>
        <v>14.141705009765625</v>
      </c>
      <c r="N60" s="17">
        <f>0.9014*M60+2.3973</f>
        <v>15.144632895802733</v>
      </c>
      <c r="O60" s="17">
        <f t="shared" si="7"/>
        <v>-1.0029278860371083</v>
      </c>
      <c r="P60" s="17">
        <f t="shared" si="2"/>
        <v>-32494.939293432195</v>
      </c>
      <c r="T60" s="19">
        <v>10.740930175781045</v>
      </c>
      <c r="U60" s="19">
        <f t="shared" si="3"/>
        <v>14.232841333007588</v>
      </c>
      <c r="V60" s="19">
        <f>0.9014*U60+2.3973</f>
        <v>15.22678317757304</v>
      </c>
      <c r="W60" s="19">
        <f t="shared" si="8"/>
        <v>-0.99394184456545176</v>
      </c>
      <c r="X60" s="19">
        <f t="shared" si="4"/>
        <v>-32372.360701717327</v>
      </c>
    </row>
    <row r="61" spans="1:26">
      <c r="A61">
        <v>2010</v>
      </c>
      <c r="B61">
        <v>11</v>
      </c>
      <c r="C61" s="15">
        <v>6.5855041503906246</v>
      </c>
      <c r="D61" s="15">
        <f t="shared" si="5"/>
        <v>4.1498269873046878</v>
      </c>
      <c r="E61" s="15">
        <f>0.9014*D61+2.3973</f>
        <v>6.1379540463564455</v>
      </c>
      <c r="F61" s="15">
        <f t="shared" si="6"/>
        <v>-1.9881270590517577</v>
      </c>
      <c r="G61" s="15">
        <f t="shared" si="0"/>
        <v>-45934.04121252503</v>
      </c>
      <c r="L61" s="17">
        <v>2.4977355957031251</v>
      </c>
      <c r="M61" s="17">
        <f t="shared" si="1"/>
        <v>5.3232336108398437</v>
      </c>
      <c r="N61" s="17">
        <f>0.9014*M61+2.3973</f>
        <v>7.1956627768110355</v>
      </c>
      <c r="O61" s="17">
        <f t="shared" si="7"/>
        <v>-1.8724291659711918</v>
      </c>
      <c r="P61" s="17">
        <f t="shared" si="2"/>
        <v>-44355.806253013026</v>
      </c>
      <c r="T61" s="19">
        <v>2.5716186523440001</v>
      </c>
      <c r="U61" s="19">
        <f t="shared" si="3"/>
        <v>5.2629372802737127</v>
      </c>
      <c r="V61" s="19">
        <f>0.9014*U61+2.3973</f>
        <v>7.1413116644387244</v>
      </c>
      <c r="W61" s="19">
        <f t="shared" si="8"/>
        <v>-1.8783743841650118</v>
      </c>
      <c r="X61" s="19">
        <f t="shared" si="4"/>
        <v>-44436.904974394929</v>
      </c>
    </row>
    <row r="62" spans="1:26">
      <c r="A62">
        <v>2010</v>
      </c>
      <c r="B62">
        <v>12</v>
      </c>
      <c r="C62" s="15">
        <v>0.93413696289062498</v>
      </c>
      <c r="D62" s="15">
        <f t="shared" si="5"/>
        <v>-3.7304394189453127</v>
      </c>
      <c r="E62" s="15">
        <f>0.7817*D62+0.2163</f>
        <v>-2.6997844937895508</v>
      </c>
      <c r="F62" s="15">
        <f t="shared" si="6"/>
        <v>-1.030654925155762</v>
      </c>
      <c r="G62" s="15">
        <f t="shared" si="0"/>
        <v>-32873.163834049745</v>
      </c>
      <c r="L62" s="17">
        <v>-5.3782104492187504</v>
      </c>
      <c r="M62" s="17">
        <f t="shared" si="1"/>
        <v>-3.2552468212890626</v>
      </c>
      <c r="N62" s="17">
        <f>0.7817*M62+0.2163</f>
        <v>-2.3283264402016601</v>
      </c>
      <c r="O62" s="17">
        <f t="shared" si="7"/>
        <v>-0.92692038108740249</v>
      </c>
      <c r="P62" s="17">
        <f t="shared" si="2"/>
        <v>-31458.120918413257</v>
      </c>
      <c r="T62" s="19">
        <v>-5.2965759277339544</v>
      </c>
      <c r="U62" s="19">
        <f t="shared" si="3"/>
        <v>-3.3763403686518827</v>
      </c>
      <c r="V62" s="19">
        <f>0.7817*U62+0.2163</f>
        <v>-2.4229852661751767</v>
      </c>
      <c r="W62" s="19">
        <f t="shared" si="8"/>
        <v>-0.95335510247670596</v>
      </c>
      <c r="X62" s="19">
        <f t="shared" si="4"/>
        <v>-31818.716952884744</v>
      </c>
    </row>
    <row r="63" spans="1:26">
      <c r="A63">
        <v>2011</v>
      </c>
      <c r="B63">
        <v>1</v>
      </c>
      <c r="C63" s="15">
        <v>-3.7839416503906249</v>
      </c>
      <c r="D63" s="15">
        <f t="shared" si="5"/>
        <v>-10.309328237304687</v>
      </c>
      <c r="E63" s="15">
        <f>0.7817*D63+0.2163</f>
        <v>-7.8425018831010735</v>
      </c>
      <c r="F63" s="15">
        <f t="shared" si="6"/>
        <v>-2.4668263542036133</v>
      </c>
      <c r="G63" s="15">
        <f t="shared" si="0"/>
        <v>-52463.978297691487</v>
      </c>
      <c r="H63" s="15">
        <f>SUM(G63:G74)</f>
        <v>-157178.04725719907</v>
      </c>
      <c r="I63" s="15">
        <f>H63*2.36386*4.4</f>
        <v>-1634806.3546733714</v>
      </c>
      <c r="L63" s="17">
        <v>-7.6892150878906254</v>
      </c>
      <c r="M63" s="17">
        <f t="shared" si="1"/>
        <v>-5.7723930737304681</v>
      </c>
      <c r="N63" s="17">
        <f>0.7817*M63+0.2163</f>
        <v>-4.2959796657351061</v>
      </c>
      <c r="O63" s="17">
        <f t="shared" si="7"/>
        <v>-1.4764134079953619</v>
      </c>
      <c r="P63" s="17">
        <f t="shared" si="2"/>
        <v>-38953.755298464734</v>
      </c>
      <c r="Q63" s="17">
        <f>SUM(P63:P74)</f>
        <v>-147038.31998018397</v>
      </c>
      <c r="R63" s="17">
        <f>Q63*2.36386*4.4</f>
        <v>-1529343.2135007738</v>
      </c>
      <c r="T63" s="19">
        <v>-7.4779724121089544</v>
      </c>
      <c r="U63" s="19">
        <f t="shared" si="3"/>
        <v>-5.7715137084956325</v>
      </c>
      <c r="V63" s="19">
        <f>0.7817*U63+0.2163</f>
        <v>-4.2952922659310353</v>
      </c>
      <c r="W63" s="19">
        <f t="shared" si="8"/>
        <v>-1.4762214425645972</v>
      </c>
      <c r="X63" s="19">
        <f t="shared" si="4"/>
        <v>-38951.136698023671</v>
      </c>
      <c r="Y63" s="19">
        <f>SUM(X63:X74)</f>
        <v>-147335.62327725557</v>
      </c>
      <c r="Z63" s="19">
        <f>Y63*2.36386*4.4</f>
        <v>-1532435.4603367627</v>
      </c>
    </row>
    <row r="64" spans="1:26">
      <c r="A64">
        <v>2011</v>
      </c>
      <c r="B64">
        <v>2</v>
      </c>
      <c r="C64" s="15">
        <v>3.2667480468750001</v>
      </c>
      <c r="D64" s="15">
        <f t="shared" si="5"/>
        <v>-0.4778465234375</v>
      </c>
      <c r="E64" s="15">
        <f>0.7817*D64+0.2163</f>
        <v>-0.15723262737109372</v>
      </c>
      <c r="F64" s="15">
        <f t="shared" si="6"/>
        <v>-0.32061389606640628</v>
      </c>
      <c r="G64" s="15">
        <f t="shared" si="0"/>
        <v>-23187.494156241846</v>
      </c>
      <c r="L64" s="17">
        <v>-3.5188964843749999</v>
      </c>
      <c r="M64" s="17">
        <f t="shared" si="1"/>
        <v>-1.2300820507812498</v>
      </c>
      <c r="N64" s="17">
        <f>0.7817*M64+0.2163</f>
        <v>-0.74525513909570296</v>
      </c>
      <c r="O64" s="17">
        <f t="shared" si="7"/>
        <v>-0.48482691168554681</v>
      </c>
      <c r="P64" s="17">
        <f t="shared" si="2"/>
        <v>-25427.523902302542</v>
      </c>
      <c r="T64" s="19">
        <v>-3.6172546386719659</v>
      </c>
      <c r="U64" s="19">
        <f t="shared" si="3"/>
        <v>-1.5324455932618193</v>
      </c>
      <c r="V64" s="19">
        <f>0.7817*U64+0.2163</f>
        <v>-0.98161272025276403</v>
      </c>
      <c r="W64" s="19">
        <f t="shared" si="8"/>
        <v>-0.55083287300905526</v>
      </c>
      <c r="X64" s="19">
        <f t="shared" si="4"/>
        <v>-26327.911220716524</v>
      </c>
    </row>
    <row r="65" spans="1:26">
      <c r="A65">
        <v>2011</v>
      </c>
      <c r="B65">
        <v>3</v>
      </c>
      <c r="C65" s="15">
        <v>9.4924560546874996</v>
      </c>
      <c r="D65" s="15">
        <f t="shared" si="5"/>
        <v>8.203280722656249</v>
      </c>
      <c r="E65" s="15">
        <f>0.9534*D65-0.7929</f>
        <v>7.0281078409804678</v>
      </c>
      <c r="F65" s="15">
        <f t="shared" si="6"/>
        <v>1.1751728816757812</v>
      </c>
      <c r="G65" s="15">
        <f t="shared" si="0"/>
        <v>-2783.4667210606694</v>
      </c>
      <c r="L65" s="17">
        <v>3.6423278808593751</v>
      </c>
      <c r="M65" s="17">
        <f t="shared" si="1"/>
        <v>6.5699235278320316</v>
      </c>
      <c r="N65" s="17">
        <f>0.9534*M65-0.7929</f>
        <v>5.4708650914350585</v>
      </c>
      <c r="O65" s="17">
        <f t="shared" si="7"/>
        <v>1.0990584363969731</v>
      </c>
      <c r="P65" s="17">
        <f t="shared" si="2"/>
        <v>-3821.7438691088901</v>
      </c>
      <c r="T65" s="19">
        <v>3.6746765136720114</v>
      </c>
      <c r="U65" s="19">
        <f t="shared" si="3"/>
        <v>6.4740948120118684</v>
      </c>
      <c r="V65" s="19">
        <f>0.9534*U65-0.7929</f>
        <v>5.3795019937721156</v>
      </c>
      <c r="W65" s="19">
        <f t="shared" si="8"/>
        <v>1.0945928182397529</v>
      </c>
      <c r="X65" s="19">
        <f t="shared" si="4"/>
        <v>-3882.6593663915319</v>
      </c>
    </row>
    <row r="66" spans="1:26">
      <c r="A66">
        <v>2011</v>
      </c>
      <c r="B66">
        <v>4</v>
      </c>
      <c r="C66" s="15">
        <v>16.040185546875001</v>
      </c>
      <c r="D66" s="15">
        <f t="shared" si="5"/>
        <v>17.333434726562501</v>
      </c>
      <c r="E66" s="15">
        <f>0.9534*D66-0.7929</f>
        <v>15.73279666830469</v>
      </c>
      <c r="F66" s="15">
        <f t="shared" si="6"/>
        <v>1.600638058257811</v>
      </c>
      <c r="G66" s="15">
        <f t="shared" si="0"/>
        <v>3020.3037526947992</v>
      </c>
      <c r="L66" s="17">
        <v>16.051843261718751</v>
      </c>
      <c r="M66" s="17">
        <f t="shared" si="1"/>
        <v>20.086367680664061</v>
      </c>
      <c r="N66" s="17">
        <f>0.9534*M66-0.7929</f>
        <v>18.357442946745117</v>
      </c>
      <c r="O66" s="17">
        <f t="shared" si="7"/>
        <v>1.7289247339189444</v>
      </c>
      <c r="P66" s="17">
        <f t="shared" si="2"/>
        <v>4770.2622953883219</v>
      </c>
      <c r="T66" s="19">
        <v>15.894067382813034</v>
      </c>
      <c r="U66" s="19">
        <f t="shared" si="3"/>
        <v>19.890985986328712</v>
      </c>
      <c r="V66" s="19">
        <f>0.9534*U66-0.7929</f>
        <v>18.171166039365794</v>
      </c>
      <c r="W66" s="19">
        <f t="shared" si="8"/>
        <v>1.7198199469629181</v>
      </c>
      <c r="X66" s="19">
        <f t="shared" si="4"/>
        <v>4646.0638965211656</v>
      </c>
    </row>
    <row r="67" spans="1:26">
      <c r="A67">
        <v>2011</v>
      </c>
      <c r="B67">
        <v>5</v>
      </c>
      <c r="C67" s="15">
        <v>22.588067626953126</v>
      </c>
      <c r="D67" s="15">
        <f t="shared" si="5"/>
        <v>26.46380149902344</v>
      </c>
      <c r="E67" s="15">
        <f>0.9534*D67-0.7929</f>
        <v>24.437688349168948</v>
      </c>
      <c r="F67" s="15">
        <f t="shared" si="6"/>
        <v>2.026113149854492</v>
      </c>
      <c r="G67" s="15">
        <f t="shared" si="0"/>
        <v>8824.2094771651246</v>
      </c>
      <c r="L67" s="17">
        <v>21.515863037109376</v>
      </c>
      <c r="M67" s="17">
        <f t="shared" si="1"/>
        <v>26.03777802001953</v>
      </c>
      <c r="N67" s="17">
        <f>0.9534*M67-0.7929</f>
        <v>24.03151756428662</v>
      </c>
      <c r="O67" s="17">
        <f t="shared" si="7"/>
        <v>2.0062604557329102</v>
      </c>
      <c r="P67" s="17">
        <f t="shared" si="2"/>
        <v>8553.3988766526272</v>
      </c>
      <c r="T67" s="19">
        <v>21.397424316406045</v>
      </c>
      <c r="U67" s="19">
        <f t="shared" si="3"/>
        <v>25.933671899413838</v>
      </c>
      <c r="V67" s="19">
        <f>0.9534*U67-0.7929</f>
        <v>23.932262788901156</v>
      </c>
      <c r="W67" s="19">
        <f t="shared" si="8"/>
        <v>2.0014091105126823</v>
      </c>
      <c r="X67" s="19">
        <f t="shared" si="4"/>
        <v>8487.2216765035009</v>
      </c>
    </row>
    <row r="68" spans="1:26">
      <c r="A68">
        <v>2011</v>
      </c>
      <c r="B68">
        <v>6</v>
      </c>
      <c r="C68" s="15">
        <v>29.344232177734376</v>
      </c>
      <c r="D68" s="15">
        <f t="shared" ref="D68:D131" si="9">C68*1.3944-5.033</f>
        <v>35.884597348632816</v>
      </c>
      <c r="E68" s="15">
        <f>0.814*D68+4.4613</f>
        <v>33.671362241787108</v>
      </c>
      <c r="F68" s="15">
        <f t="shared" si="6"/>
        <v>2.2132351068457083</v>
      </c>
      <c r="G68" s="15">
        <f t="shared" ref="G68:G131" si="10">13641*F68-18814</f>
        <v>11376.740092482309</v>
      </c>
      <c r="L68" s="17">
        <v>30.296197509765626</v>
      </c>
      <c r="M68" s="17">
        <f t="shared" ref="M68:M131" si="11">L68*1.0892+2.6027</f>
        <v>35.601318327636719</v>
      </c>
      <c r="N68" s="17">
        <f>0.814*M68+4.4613</f>
        <v>33.440773118696285</v>
      </c>
      <c r="O68" s="17">
        <f t="shared" si="7"/>
        <v>2.1605452089404338</v>
      </c>
      <c r="P68" s="17">
        <f t="shared" ref="P68:P131" si="12">13641*O68-18814</f>
        <v>10657.997195156458</v>
      </c>
      <c r="T68" s="19">
        <v>30.349237060547011</v>
      </c>
      <c r="U68" s="19">
        <f t="shared" ref="U68:U131" si="13">T68*1.098+2.4393</f>
        <v>35.762762292480623</v>
      </c>
      <c r="V68" s="19">
        <f>0.814*U68+4.4613</f>
        <v>33.572188506079222</v>
      </c>
      <c r="W68" s="19">
        <f t="shared" si="8"/>
        <v>2.1905737864014014</v>
      </c>
      <c r="X68" s="19">
        <f t="shared" ref="X68:X131" si="14">13641*W68-18814</f>
        <v>11067.617020301517</v>
      </c>
    </row>
    <row r="69" spans="1:26">
      <c r="A69">
        <v>2011</v>
      </c>
      <c r="B69">
        <v>7</v>
      </c>
      <c r="C69" s="15">
        <v>30.554437255859376</v>
      </c>
      <c r="D69" s="15">
        <f t="shared" si="9"/>
        <v>37.572107309570313</v>
      </c>
      <c r="E69" s="15">
        <f>0.814*D69+4.4613</f>
        <v>35.044995349990231</v>
      </c>
      <c r="F69" s="15">
        <f t="shared" ref="F69:F132" si="15">D69-E69</f>
        <v>2.5271119595800826</v>
      </c>
      <c r="G69" s="15">
        <f t="shared" si="10"/>
        <v>15658.334240631906</v>
      </c>
      <c r="L69" s="17">
        <v>33.110925292968751</v>
      </c>
      <c r="M69" s="17">
        <f t="shared" si="11"/>
        <v>38.667119829101559</v>
      </c>
      <c r="N69" s="17">
        <f>0.814*M69+4.4613</f>
        <v>35.936335540888663</v>
      </c>
      <c r="O69" s="17">
        <f t="shared" ref="O69:O132" si="16">M69-N69</f>
        <v>2.7307842882128952</v>
      </c>
      <c r="P69" s="17">
        <f t="shared" si="12"/>
        <v>18436.628475512101</v>
      </c>
      <c r="T69" s="19">
        <v>33.133447265625023</v>
      </c>
      <c r="U69" s="19">
        <f t="shared" si="13"/>
        <v>38.819825097656278</v>
      </c>
      <c r="V69" s="19">
        <f>0.814*U69+4.4613</f>
        <v>36.060637629492206</v>
      </c>
      <c r="W69" s="19">
        <f t="shared" ref="W69:W132" si="17">U69-V69</f>
        <v>2.7591874681640718</v>
      </c>
      <c r="X69" s="19">
        <f t="shared" si="14"/>
        <v>18824.0762532261</v>
      </c>
    </row>
    <row r="70" spans="1:26">
      <c r="A70">
        <v>2011</v>
      </c>
      <c r="B70">
        <v>8</v>
      </c>
      <c r="C70" s="15">
        <v>27.889031982421876</v>
      </c>
      <c r="D70" s="15">
        <f t="shared" si="9"/>
        <v>33.855466196289065</v>
      </c>
      <c r="E70" s="15">
        <f>0.814*D70+4.4613</f>
        <v>32.019649483779297</v>
      </c>
      <c r="F70" s="15">
        <f t="shared" si="15"/>
        <v>1.835816712509768</v>
      </c>
      <c r="G70" s="15">
        <f t="shared" si="10"/>
        <v>6228.3757753457467</v>
      </c>
      <c r="L70" s="17">
        <v>29.788812255859376</v>
      </c>
      <c r="M70" s="17">
        <f t="shared" si="11"/>
        <v>35.048674309082031</v>
      </c>
      <c r="N70" s="17">
        <f>0.814*M70+4.4613</f>
        <v>32.990920887592772</v>
      </c>
      <c r="O70" s="17">
        <f t="shared" si="16"/>
        <v>2.0577534214892594</v>
      </c>
      <c r="P70" s="17">
        <f t="shared" si="12"/>
        <v>9255.8144225349897</v>
      </c>
      <c r="T70" s="19">
        <v>29.557458496094</v>
      </c>
      <c r="U70" s="19">
        <f t="shared" si="13"/>
        <v>34.893389428711217</v>
      </c>
      <c r="V70" s="19">
        <f>0.814*U70+4.4613</f>
        <v>32.864518994970929</v>
      </c>
      <c r="W70" s="19">
        <f t="shared" si="17"/>
        <v>2.0288704337402876</v>
      </c>
      <c r="X70" s="19">
        <f t="shared" si="14"/>
        <v>8861.8215866512619</v>
      </c>
    </row>
    <row r="71" spans="1:26">
      <c r="A71">
        <v>2011</v>
      </c>
      <c r="B71">
        <v>9</v>
      </c>
      <c r="C71" s="15">
        <v>23.089715576171876</v>
      </c>
      <c r="D71" s="15">
        <f t="shared" si="9"/>
        <v>27.163299399414065</v>
      </c>
      <c r="E71" s="15">
        <f>0.9014*D71+2.3973</f>
        <v>26.882298078631838</v>
      </c>
      <c r="F71" s="15">
        <f t="shared" si="15"/>
        <v>0.28100132078222728</v>
      </c>
      <c r="G71" s="15">
        <f t="shared" si="10"/>
        <v>-14980.860983209637</v>
      </c>
      <c r="L71" s="17">
        <v>19.269433593750001</v>
      </c>
      <c r="M71" s="17">
        <f t="shared" si="11"/>
        <v>23.590967070312498</v>
      </c>
      <c r="N71" s="17">
        <f>0.9014*M71+2.3973</f>
        <v>23.662197717179687</v>
      </c>
      <c r="O71" s="17">
        <f t="shared" si="16"/>
        <v>-7.1230646867189051E-2</v>
      </c>
      <c r="P71" s="17">
        <f t="shared" si="12"/>
        <v>-19785.657253915328</v>
      </c>
      <c r="T71" s="19">
        <v>19.394097900391046</v>
      </c>
      <c r="U71" s="19">
        <f t="shared" si="13"/>
        <v>23.734019494629369</v>
      </c>
      <c r="V71" s="19">
        <f>0.9014*U71+2.3973</f>
        <v>23.791145172458915</v>
      </c>
      <c r="W71" s="19">
        <f t="shared" si="17"/>
        <v>-5.7125677829546362E-2</v>
      </c>
      <c r="X71" s="19">
        <f t="shared" si="14"/>
        <v>-19593.251371272843</v>
      </c>
    </row>
    <row r="72" spans="1:26">
      <c r="A72">
        <v>2011</v>
      </c>
      <c r="B72">
        <v>10</v>
      </c>
      <c r="C72" s="15">
        <v>12.4099365234375</v>
      </c>
      <c r="D72" s="15">
        <f t="shared" si="9"/>
        <v>12.271415488281249</v>
      </c>
      <c r="E72" s="15">
        <f>0.9014*D72+2.3973</f>
        <v>13.458753921136717</v>
      </c>
      <c r="F72" s="15">
        <f t="shared" si="15"/>
        <v>-1.1873384328554675</v>
      </c>
      <c r="G72" s="15">
        <f t="shared" si="10"/>
        <v>-35010.48356258143</v>
      </c>
      <c r="L72" s="17">
        <v>11.762322998046875</v>
      </c>
      <c r="M72" s="17">
        <f t="shared" si="11"/>
        <v>15.414222209472655</v>
      </c>
      <c r="N72" s="17">
        <f>0.9014*M72+2.3973</f>
        <v>16.29167989961865</v>
      </c>
      <c r="O72" s="17">
        <f t="shared" si="16"/>
        <v>-0.87745769014599517</v>
      </c>
      <c r="P72" s="17">
        <f t="shared" si="12"/>
        <v>-30783.400351281518</v>
      </c>
      <c r="T72" s="19">
        <v>11.813806152344</v>
      </c>
      <c r="U72" s="19">
        <f t="shared" si="13"/>
        <v>15.410859155273712</v>
      </c>
      <c r="V72" s="19">
        <f>0.9014*U72+2.3973</f>
        <v>16.288648442563723</v>
      </c>
      <c r="W72" s="19">
        <f t="shared" si="17"/>
        <v>-0.87778928729001038</v>
      </c>
      <c r="X72" s="19">
        <f t="shared" si="14"/>
        <v>-30787.923667923031</v>
      </c>
    </row>
    <row r="73" spans="1:26">
      <c r="A73">
        <v>2011</v>
      </c>
      <c r="B73">
        <v>11</v>
      </c>
      <c r="C73" s="15">
        <v>6.5398498535156246</v>
      </c>
      <c r="D73" s="15">
        <f t="shared" si="9"/>
        <v>4.0861666357421873</v>
      </c>
      <c r="E73" s="15">
        <f>0.9014*D73+2.3973</f>
        <v>6.0805706054580071</v>
      </c>
      <c r="F73" s="15">
        <f t="shared" si="15"/>
        <v>-1.9944039697158198</v>
      </c>
      <c r="G73" s="15">
        <f t="shared" si="10"/>
        <v>-46019.664550893496</v>
      </c>
      <c r="L73" s="17">
        <v>1.5817199707031251</v>
      </c>
      <c r="M73" s="17">
        <f t="shared" si="11"/>
        <v>4.3255093920898435</v>
      </c>
      <c r="N73" s="17">
        <f>0.9014*M73+2.3973</f>
        <v>6.2963141660297843</v>
      </c>
      <c r="O73" s="17">
        <f t="shared" si="16"/>
        <v>-1.9708047739399408</v>
      </c>
      <c r="P73" s="17">
        <f t="shared" si="12"/>
        <v>-45697.747921314731</v>
      </c>
      <c r="T73" s="19">
        <v>1.8618408203130343</v>
      </c>
      <c r="U73" s="19">
        <f t="shared" si="13"/>
        <v>4.4836012207037115</v>
      </c>
      <c r="V73" s="19">
        <f>0.9014*U73+2.3973</f>
        <v>6.4388181403423257</v>
      </c>
      <c r="W73" s="19">
        <f t="shared" si="17"/>
        <v>-1.9552169196386142</v>
      </c>
      <c r="X73" s="19">
        <f t="shared" si="14"/>
        <v>-45485.114000790338</v>
      </c>
    </row>
    <row r="74" spans="1:26">
      <c r="A74">
        <v>2011</v>
      </c>
      <c r="B74">
        <v>12</v>
      </c>
      <c r="C74" s="15">
        <v>2.1462646484375001</v>
      </c>
      <c r="D74" s="15">
        <f t="shared" si="9"/>
        <v>-2.0402485742187499</v>
      </c>
      <c r="E74" s="15">
        <f>0.7817*D74+0.2163</f>
        <v>-1.3785623104667968</v>
      </c>
      <c r="F74" s="15">
        <f t="shared" si="15"/>
        <v>-0.66168626375195316</v>
      </c>
      <c r="G74" s="15">
        <f t="shared" si="10"/>
        <v>-27840.062323840393</v>
      </c>
      <c r="L74" s="17">
        <v>-6.2367004394531254</v>
      </c>
      <c r="M74" s="17">
        <f t="shared" si="11"/>
        <v>-4.1903141186523438</v>
      </c>
      <c r="N74" s="17">
        <f>0.7817*M74+0.2163</f>
        <v>-3.0592685465505371</v>
      </c>
      <c r="O74" s="17">
        <f t="shared" si="16"/>
        <v>-1.1310455721018067</v>
      </c>
      <c r="P74" s="17">
        <f t="shared" si="12"/>
        <v>-34242.592649040744</v>
      </c>
      <c r="T74" s="19">
        <v>-6.0231689453119657</v>
      </c>
      <c r="U74" s="19">
        <f t="shared" si="13"/>
        <v>-4.1741395019525385</v>
      </c>
      <c r="V74" s="19">
        <f>0.7817*U74+0.2163</f>
        <v>-3.046624848676299</v>
      </c>
      <c r="W74" s="19">
        <f t="shared" si="17"/>
        <v>-1.1275146532762395</v>
      </c>
      <c r="X74" s="19">
        <f t="shared" si="14"/>
        <v>-34194.427385341187</v>
      </c>
    </row>
    <row r="75" spans="1:26">
      <c r="A75">
        <v>2012</v>
      </c>
      <c r="B75">
        <v>1</v>
      </c>
      <c r="C75" s="15">
        <v>2.4245544433593751</v>
      </c>
      <c r="D75" s="15">
        <f t="shared" si="9"/>
        <v>-1.6522012841796876</v>
      </c>
      <c r="E75" s="15">
        <f>0.7817*D75+0.2163</f>
        <v>-1.0752257438432617</v>
      </c>
      <c r="F75" s="15">
        <f t="shared" si="15"/>
        <v>-0.57697554033642584</v>
      </c>
      <c r="G75" s="15">
        <f t="shared" si="10"/>
        <v>-26684.523345729183</v>
      </c>
      <c r="H75" s="15">
        <f>SUM(G75:G86)</f>
        <v>-121658.19333860606</v>
      </c>
      <c r="I75" s="15">
        <f>H75*2.36386*4.4</f>
        <v>-1265364.9223837482</v>
      </c>
      <c r="L75" s="17">
        <v>-7.5974182128906254</v>
      </c>
      <c r="M75" s="17">
        <f t="shared" si="11"/>
        <v>-5.6724079174804682</v>
      </c>
      <c r="N75" s="17">
        <f>0.7817*M75+0.2163</f>
        <v>-4.2178212690944816</v>
      </c>
      <c r="O75" s="17">
        <f t="shared" si="16"/>
        <v>-1.4545866483859866</v>
      </c>
      <c r="P75" s="17">
        <f t="shared" si="12"/>
        <v>-38656.016470633243</v>
      </c>
      <c r="Q75" s="17">
        <f>SUM(P75:P86)</f>
        <v>-149898.62949106551</v>
      </c>
      <c r="R75" s="17">
        <f>Q75*2.36386*4.4</f>
        <v>-1559093.2469585005</v>
      </c>
      <c r="T75" s="19">
        <v>-7.9317993164059999</v>
      </c>
      <c r="U75" s="19">
        <f t="shared" si="13"/>
        <v>-6.2698156494137898</v>
      </c>
      <c r="V75" s="19">
        <f>0.7817*U75+0.2163</f>
        <v>-4.6848148931467586</v>
      </c>
      <c r="W75" s="19">
        <f t="shared" si="17"/>
        <v>-1.5850007562670312</v>
      </c>
      <c r="X75" s="19">
        <f t="shared" si="14"/>
        <v>-40434.995316238572</v>
      </c>
      <c r="Y75" s="19">
        <f>SUM(X75:X86)</f>
        <v>-151877.97408840217</v>
      </c>
      <c r="Z75" s="19">
        <f>Y75*2.36386*4.4</f>
        <v>-1579680.3784458856</v>
      </c>
    </row>
    <row r="76" spans="1:26">
      <c r="A76">
        <v>2012</v>
      </c>
      <c r="B76">
        <v>2</v>
      </c>
      <c r="C76" s="15">
        <v>4.7198425292968746</v>
      </c>
      <c r="D76" s="15">
        <f t="shared" si="9"/>
        <v>1.5483484228515616</v>
      </c>
      <c r="E76" s="15">
        <f>0.7817*D76+0.2163</f>
        <v>1.4266439621430655</v>
      </c>
      <c r="F76" s="15">
        <f t="shared" si="15"/>
        <v>0.12170446070849605</v>
      </c>
      <c r="G76" s="15">
        <f t="shared" si="10"/>
        <v>-17153.829451475405</v>
      </c>
      <c r="L76" s="17">
        <v>-7.0207580566406254</v>
      </c>
      <c r="M76" s="17">
        <f t="shared" si="11"/>
        <v>-5.0443096752929684</v>
      </c>
      <c r="N76" s="17">
        <f>0.7817*M76+0.2163</f>
        <v>-3.7268368731765134</v>
      </c>
      <c r="O76" s="17">
        <f t="shared" si="16"/>
        <v>-1.317472802116455</v>
      </c>
      <c r="P76" s="17">
        <f t="shared" si="12"/>
        <v>-36785.64649367056</v>
      </c>
      <c r="T76" s="19">
        <v>-7.1147521972660002</v>
      </c>
      <c r="U76" s="19">
        <f t="shared" si="13"/>
        <v>-5.3726979125980687</v>
      </c>
      <c r="V76" s="19">
        <f>0.7817*U76+0.2163</f>
        <v>-3.98353795827791</v>
      </c>
      <c r="W76" s="19">
        <f t="shared" si="17"/>
        <v>-1.3891599543201587</v>
      </c>
      <c r="X76" s="19">
        <f t="shared" si="14"/>
        <v>-37763.530936881289</v>
      </c>
    </row>
    <row r="77" spans="1:26">
      <c r="A77">
        <v>2012</v>
      </c>
      <c r="B77">
        <v>3</v>
      </c>
      <c r="C77" s="15">
        <v>11.327203369140625</v>
      </c>
      <c r="D77" s="15">
        <f t="shared" si="9"/>
        <v>10.761652377929689</v>
      </c>
      <c r="E77" s="15">
        <f>0.9534*D77-0.7929</f>
        <v>9.4672593771181663</v>
      </c>
      <c r="F77" s="15">
        <f t="shared" si="15"/>
        <v>1.2943930008115228</v>
      </c>
      <c r="G77" s="15">
        <f t="shared" si="10"/>
        <v>-1157.1850759300178</v>
      </c>
      <c r="L77" s="17">
        <v>3.9943481445312501</v>
      </c>
      <c r="M77" s="17">
        <f t="shared" si="11"/>
        <v>6.9533439990234367</v>
      </c>
      <c r="N77" s="17">
        <f>0.9534*M77-0.7929</f>
        <v>5.8364181686689447</v>
      </c>
      <c r="O77" s="17">
        <f t="shared" si="16"/>
        <v>1.116925830354492</v>
      </c>
      <c r="P77" s="17">
        <f t="shared" si="12"/>
        <v>-3578.0147481343738</v>
      </c>
      <c r="T77" s="19">
        <v>4.1218811035160456</v>
      </c>
      <c r="U77" s="19">
        <f t="shared" si="13"/>
        <v>6.9651254516606187</v>
      </c>
      <c r="V77" s="19">
        <f>0.9534*U77-0.7929</f>
        <v>5.847650605613234</v>
      </c>
      <c r="W77" s="19">
        <f t="shared" si="17"/>
        <v>1.1174748460473847</v>
      </c>
      <c r="X77" s="19">
        <f t="shared" si="14"/>
        <v>-3570.5256250676248</v>
      </c>
    </row>
    <row r="78" spans="1:26">
      <c r="A78">
        <v>2012</v>
      </c>
      <c r="B78">
        <v>4</v>
      </c>
      <c r="C78" s="15">
        <v>17.473352050781251</v>
      </c>
      <c r="D78" s="15">
        <f t="shared" si="9"/>
        <v>19.331842099609378</v>
      </c>
      <c r="E78" s="15">
        <f>0.9534*D78-0.7929</f>
        <v>17.638078257767582</v>
      </c>
      <c r="F78" s="15">
        <f t="shared" si="15"/>
        <v>1.6937638418417968</v>
      </c>
      <c r="G78" s="15">
        <f t="shared" si="10"/>
        <v>4290.6325665639524</v>
      </c>
      <c r="L78" s="17">
        <v>16.830651855468751</v>
      </c>
      <c r="M78" s="17">
        <f t="shared" si="11"/>
        <v>20.934646000976564</v>
      </c>
      <c r="N78" s="17">
        <f>0.9534*M78-0.7929</f>
        <v>19.166191497331056</v>
      </c>
      <c r="O78" s="17">
        <f t="shared" si="16"/>
        <v>1.7684545036455077</v>
      </c>
      <c r="P78" s="17">
        <f t="shared" si="12"/>
        <v>5309.4878842283724</v>
      </c>
      <c r="T78" s="19">
        <v>16.782037353516046</v>
      </c>
      <c r="U78" s="19">
        <f t="shared" si="13"/>
        <v>20.86597701416062</v>
      </c>
      <c r="V78" s="19">
        <f>0.9534*U78-0.7929</f>
        <v>19.100722485300736</v>
      </c>
      <c r="W78" s="19">
        <f t="shared" si="17"/>
        <v>1.7652545288598844</v>
      </c>
      <c r="X78" s="19">
        <f t="shared" si="14"/>
        <v>5265.8370281776843</v>
      </c>
    </row>
    <row r="79" spans="1:26">
      <c r="A79">
        <v>2012</v>
      </c>
      <c r="B79">
        <v>5</v>
      </c>
      <c r="C79" s="15">
        <v>22.938653564453126</v>
      </c>
      <c r="D79" s="15">
        <f t="shared" si="9"/>
        <v>26.952658530273439</v>
      </c>
      <c r="E79" s="15">
        <f>0.9534*D79-0.7929</f>
        <v>24.903764642762699</v>
      </c>
      <c r="F79" s="15">
        <f t="shared" si="15"/>
        <v>2.0488938875107401</v>
      </c>
      <c r="G79" s="15">
        <f t="shared" si="10"/>
        <v>9134.9615195340048</v>
      </c>
      <c r="L79" s="17">
        <v>24.310357666015626</v>
      </c>
      <c r="M79" s="17">
        <f t="shared" si="11"/>
        <v>29.081541569824218</v>
      </c>
      <c r="N79" s="17">
        <f>0.9534*M79-0.7929</f>
        <v>26.93344173267041</v>
      </c>
      <c r="O79" s="17">
        <f t="shared" si="16"/>
        <v>2.1480998371538078</v>
      </c>
      <c r="P79" s="17">
        <f t="shared" si="12"/>
        <v>10488.229878615093</v>
      </c>
      <c r="T79" s="19">
        <v>24.415582275391046</v>
      </c>
      <c r="U79" s="19">
        <f t="shared" si="13"/>
        <v>29.24760933837937</v>
      </c>
      <c r="V79" s="19">
        <f>0.9534*U79-0.7929</f>
        <v>27.091770743210891</v>
      </c>
      <c r="W79" s="19">
        <f t="shared" si="17"/>
        <v>2.1558385951684791</v>
      </c>
      <c r="X79" s="19">
        <f t="shared" si="14"/>
        <v>10593.794276693225</v>
      </c>
    </row>
    <row r="80" spans="1:26">
      <c r="A80">
        <v>2012</v>
      </c>
      <c r="B80">
        <v>6</v>
      </c>
      <c r="C80" s="15">
        <v>31.060845947265626</v>
      </c>
      <c r="D80" s="15">
        <f t="shared" si="9"/>
        <v>38.278243588867191</v>
      </c>
      <c r="E80" s="15">
        <f>0.814*D80+4.4613</f>
        <v>35.619790281337892</v>
      </c>
      <c r="F80" s="15">
        <f t="shared" si="15"/>
        <v>2.6584533075292995</v>
      </c>
      <c r="G80" s="15">
        <f t="shared" si="10"/>
        <v>17449.961568007173</v>
      </c>
      <c r="L80" s="17">
        <v>31.287286376953126</v>
      </c>
      <c r="M80" s="17">
        <f t="shared" si="11"/>
        <v>36.680812321777346</v>
      </c>
      <c r="N80" s="17">
        <f>0.814*M80+4.4613</f>
        <v>34.319481229926758</v>
      </c>
      <c r="O80" s="17">
        <f t="shared" si="16"/>
        <v>2.3613310918505874</v>
      </c>
      <c r="P80" s="17">
        <f t="shared" si="12"/>
        <v>13396.917423933864</v>
      </c>
      <c r="T80" s="19">
        <v>31.148400878906045</v>
      </c>
      <c r="U80" s="19">
        <f t="shared" si="13"/>
        <v>36.640244165038844</v>
      </c>
      <c r="V80" s="19">
        <f>0.814*U80+4.4613</f>
        <v>34.286458750341616</v>
      </c>
      <c r="W80" s="19">
        <f t="shared" si="17"/>
        <v>2.3537854146972279</v>
      </c>
      <c r="X80" s="19">
        <f t="shared" si="14"/>
        <v>13293.986841884886</v>
      </c>
    </row>
    <row r="81" spans="1:26">
      <c r="A81">
        <v>2012</v>
      </c>
      <c r="B81">
        <v>7</v>
      </c>
      <c r="C81" s="15">
        <v>32.166436767578126</v>
      </c>
      <c r="D81" s="15">
        <f t="shared" si="9"/>
        <v>39.819879428710941</v>
      </c>
      <c r="E81" s="15">
        <f>0.814*D81+4.4613</f>
        <v>36.874681854970703</v>
      </c>
      <c r="F81" s="15">
        <f t="shared" si="15"/>
        <v>2.9451975737402378</v>
      </c>
      <c r="G81" s="15">
        <f t="shared" si="10"/>
        <v>21361.440103390581</v>
      </c>
      <c r="L81" s="17">
        <v>33.201135253906251</v>
      </c>
      <c r="M81" s="17">
        <f t="shared" si="11"/>
        <v>38.765376518554689</v>
      </c>
      <c r="N81" s="17">
        <f>0.814*M81+4.4613</f>
        <v>36.016316486103513</v>
      </c>
      <c r="O81" s="17">
        <f t="shared" si="16"/>
        <v>2.749060032451176</v>
      </c>
      <c r="P81" s="17">
        <f t="shared" si="12"/>
        <v>18685.927902666495</v>
      </c>
      <c r="T81" s="19">
        <v>33.112359619141046</v>
      </c>
      <c r="U81" s="19">
        <f t="shared" si="13"/>
        <v>38.796670861816871</v>
      </c>
      <c r="V81" s="19">
        <f>0.814*U81+4.4613</f>
        <v>36.041790081518933</v>
      </c>
      <c r="W81" s="19">
        <f t="shared" si="17"/>
        <v>2.7548807802979383</v>
      </c>
      <c r="X81" s="19">
        <f t="shared" si="14"/>
        <v>18765.328724044179</v>
      </c>
    </row>
    <row r="82" spans="1:26">
      <c r="A82">
        <v>2012</v>
      </c>
      <c r="B82">
        <v>8</v>
      </c>
      <c r="C82" s="15">
        <v>27.536370849609376</v>
      </c>
      <c r="D82" s="15">
        <f t="shared" si="9"/>
        <v>33.363715512695315</v>
      </c>
      <c r="E82" s="15">
        <f>0.814*D82+4.4613</f>
        <v>31.619364427333984</v>
      </c>
      <c r="F82" s="15">
        <f t="shared" si="15"/>
        <v>1.7443510853613304</v>
      </c>
      <c r="G82" s="15">
        <f t="shared" si="10"/>
        <v>4980.6931554139082</v>
      </c>
      <c r="L82" s="17">
        <v>29.027124023437501</v>
      </c>
      <c r="M82" s="17">
        <f t="shared" si="11"/>
        <v>34.219043486328125</v>
      </c>
      <c r="N82" s="17">
        <f>0.814*M82+4.4613</f>
        <v>32.315601397871092</v>
      </c>
      <c r="O82" s="17">
        <f t="shared" si="16"/>
        <v>1.9034420884570338</v>
      </c>
      <c r="P82" s="17">
        <f t="shared" si="12"/>
        <v>7150.8535286423976</v>
      </c>
      <c r="T82" s="19">
        <v>28.870233154297011</v>
      </c>
      <c r="U82" s="19">
        <f t="shared" si="13"/>
        <v>34.138816003418121</v>
      </c>
      <c r="V82" s="19">
        <f>0.814*U82+4.4613</f>
        <v>32.250296226782346</v>
      </c>
      <c r="W82" s="19">
        <f t="shared" si="17"/>
        <v>1.8885197766357749</v>
      </c>
      <c r="X82" s="19">
        <f t="shared" si="14"/>
        <v>6947.2982730886033</v>
      </c>
    </row>
    <row r="83" spans="1:26">
      <c r="A83">
        <v>2012</v>
      </c>
      <c r="B83">
        <v>9</v>
      </c>
      <c r="C83" s="15">
        <v>22.915155029296876</v>
      </c>
      <c r="D83" s="15">
        <f t="shared" si="9"/>
        <v>26.919892172851565</v>
      </c>
      <c r="E83" s="15">
        <f>0.9014*D83+2.3973</f>
        <v>26.662890804608402</v>
      </c>
      <c r="F83" s="15">
        <f t="shared" si="15"/>
        <v>0.25700136824316289</v>
      </c>
      <c r="G83" s="15">
        <f t="shared" si="10"/>
        <v>-15308.244335795014</v>
      </c>
      <c r="L83" s="17">
        <v>21.339532470703126</v>
      </c>
      <c r="M83" s="17">
        <f t="shared" si="11"/>
        <v>25.845718767089842</v>
      </c>
      <c r="N83" s="17">
        <f>0.9014*M83+2.3973</f>
        <v>25.694630896654786</v>
      </c>
      <c r="O83" s="17">
        <f t="shared" si="16"/>
        <v>0.151087870435056</v>
      </c>
      <c r="P83" s="17">
        <f t="shared" si="12"/>
        <v>-16753.010359395401</v>
      </c>
      <c r="T83" s="19">
        <v>21.419549560547011</v>
      </c>
      <c r="U83" s="19">
        <f t="shared" si="13"/>
        <v>25.957965417480619</v>
      </c>
      <c r="V83" s="19">
        <f>0.9014*U83+2.3973</f>
        <v>25.795810027317032</v>
      </c>
      <c r="W83" s="19">
        <f t="shared" si="17"/>
        <v>0.16215539016358704</v>
      </c>
      <c r="X83" s="19">
        <f t="shared" si="14"/>
        <v>-16602.03832277851</v>
      </c>
    </row>
    <row r="84" spans="1:26">
      <c r="A84">
        <v>2012</v>
      </c>
      <c r="B84">
        <v>10</v>
      </c>
      <c r="C84" s="15">
        <v>13.34078369140625</v>
      </c>
      <c r="D84" s="15">
        <f t="shared" si="9"/>
        <v>13.569388779296876</v>
      </c>
      <c r="E84" s="15">
        <f>0.9014*D84+2.3973</f>
        <v>14.628747045658203</v>
      </c>
      <c r="F84" s="15">
        <f t="shared" si="15"/>
        <v>-1.0593582663613272</v>
      </c>
      <c r="G84" s="15">
        <f t="shared" si="10"/>
        <v>-33264.706111434862</v>
      </c>
      <c r="L84" s="17">
        <v>11.261041259765625</v>
      </c>
      <c r="M84" s="17">
        <f t="shared" si="11"/>
        <v>14.868226140136718</v>
      </c>
      <c r="N84" s="17">
        <f>0.9014*M84+2.3973</f>
        <v>15.799519042719236</v>
      </c>
      <c r="O84" s="17">
        <f t="shared" si="16"/>
        <v>-0.93129290258251807</v>
      </c>
      <c r="P84" s="17">
        <f t="shared" si="12"/>
        <v>-31517.766484128129</v>
      </c>
      <c r="T84" s="19">
        <v>11.326959228516046</v>
      </c>
      <c r="U84" s="19">
        <f t="shared" si="13"/>
        <v>14.876301232910619</v>
      </c>
      <c r="V84" s="19">
        <f>0.9014*U84+2.3973</f>
        <v>15.806797931345631</v>
      </c>
      <c r="W84" s="19">
        <f t="shared" si="17"/>
        <v>-0.9304966984350127</v>
      </c>
      <c r="X84" s="19">
        <f t="shared" si="14"/>
        <v>-31506.905463352006</v>
      </c>
    </row>
    <row r="85" spans="1:26">
      <c r="A85">
        <v>2012</v>
      </c>
      <c r="B85">
        <v>11</v>
      </c>
      <c r="C85" s="15">
        <v>5.8919006347656246</v>
      </c>
      <c r="D85" s="15">
        <f t="shared" si="9"/>
        <v>3.1826662451171872</v>
      </c>
      <c r="E85" s="15">
        <f>0.9014*D85+2.3973</f>
        <v>5.2661553533486325</v>
      </c>
      <c r="F85" s="15">
        <f t="shared" si="15"/>
        <v>-2.0834891082314453</v>
      </c>
      <c r="G85" s="15">
        <f t="shared" si="10"/>
        <v>-47234.874925385142</v>
      </c>
      <c r="L85" s="17">
        <v>-1.1626647949218749</v>
      </c>
      <c r="M85" s="17">
        <f t="shared" si="11"/>
        <v>1.3363255053710938</v>
      </c>
      <c r="N85" s="17">
        <f>0.9014*M85+2.3973</f>
        <v>3.601863810541504</v>
      </c>
      <c r="O85" s="17">
        <f t="shared" si="16"/>
        <v>-2.2655383051704101</v>
      </c>
      <c r="P85" s="17">
        <f t="shared" si="12"/>
        <v>-49718.208020829567</v>
      </c>
      <c r="T85" s="19">
        <v>-0.90912475585895436</v>
      </c>
      <c r="U85" s="19">
        <f t="shared" si="13"/>
        <v>1.4410810180668678</v>
      </c>
      <c r="V85" s="19">
        <f>0.9014*U85+2.3973</f>
        <v>3.6962904296854746</v>
      </c>
      <c r="W85" s="19">
        <f t="shared" si="17"/>
        <v>-2.2552094116186066</v>
      </c>
      <c r="X85" s="19">
        <f t="shared" si="14"/>
        <v>-49577.311583889415</v>
      </c>
    </row>
    <row r="86" spans="1:26">
      <c r="A86">
        <v>2012</v>
      </c>
      <c r="B86">
        <v>12</v>
      </c>
      <c r="C86" s="15">
        <v>-0.31802978515625002</v>
      </c>
      <c r="D86" s="15">
        <f t="shared" si="9"/>
        <v>-5.4764607324218755</v>
      </c>
      <c r="E86" s="15">
        <f>0.7817*D86+0.2163</f>
        <v>-4.0646493545341791</v>
      </c>
      <c r="F86" s="15">
        <f t="shared" si="15"/>
        <v>-1.4118113778876964</v>
      </c>
      <c r="G86" s="15">
        <f t="shared" si="10"/>
        <v>-38072.519005766066</v>
      </c>
      <c r="L86" s="17">
        <v>-4.2877868652343754</v>
      </c>
      <c r="M86" s="17">
        <f t="shared" si="11"/>
        <v>-2.0675574536132815</v>
      </c>
      <c r="N86" s="17">
        <f>0.7817*M86+0.2163</f>
        <v>-1.3999096614895021</v>
      </c>
      <c r="O86" s="17">
        <f t="shared" si="16"/>
        <v>-0.66764779212377934</v>
      </c>
      <c r="P86" s="17">
        <f t="shared" si="12"/>
        <v>-27921.383532360473</v>
      </c>
      <c r="T86" s="19">
        <v>-3.9111694335939546</v>
      </c>
      <c r="U86" s="19">
        <f t="shared" si="13"/>
        <v>-1.8551640380861625</v>
      </c>
      <c r="V86" s="19">
        <f>0.7817*U86+0.2163</f>
        <v>-1.2338817285719532</v>
      </c>
      <c r="W86" s="19">
        <f t="shared" si="17"/>
        <v>-0.62128230951420926</v>
      </c>
      <c r="X86" s="19">
        <f t="shared" si="14"/>
        <v>-27288.91198408333</v>
      </c>
    </row>
    <row r="87" spans="1:26">
      <c r="A87">
        <v>2013</v>
      </c>
      <c r="B87">
        <v>1</v>
      </c>
      <c r="C87" s="15">
        <v>1.2931152343750001</v>
      </c>
      <c r="D87" s="15">
        <f t="shared" si="9"/>
        <v>-3.2298801171875002</v>
      </c>
      <c r="E87" s="15">
        <f>0.7817*D87+0.2163</f>
        <v>-2.3084972876054688</v>
      </c>
      <c r="F87" s="15">
        <f t="shared" si="15"/>
        <v>-0.92138282958203144</v>
      </c>
      <c r="G87" s="15">
        <f t="shared" si="10"/>
        <v>-31382.583178328488</v>
      </c>
      <c r="H87" s="15">
        <f>SUM(G87:G98)</f>
        <v>-136787.149934104</v>
      </c>
      <c r="I87" s="15">
        <f>H87*2.36386*4.4</f>
        <v>-1422720.9578702168</v>
      </c>
      <c r="L87" s="17">
        <v>-7.3931945800781254</v>
      </c>
      <c r="M87" s="17">
        <f t="shared" si="11"/>
        <v>-5.4499675366210933</v>
      </c>
      <c r="N87" s="17">
        <f>0.7817*M87+0.2163</f>
        <v>-4.0439396233767084</v>
      </c>
      <c r="O87" s="17">
        <f t="shared" si="16"/>
        <v>-1.4060279132443849</v>
      </c>
      <c r="P87" s="17">
        <f t="shared" si="12"/>
        <v>-37993.626764566652</v>
      </c>
      <c r="Q87" s="17">
        <f>SUM(P87:P98)</f>
        <v>-134941.26605338819</v>
      </c>
      <c r="R87" s="17">
        <f>Q87*2.36386*4.4</f>
        <v>-1403521.9491610338</v>
      </c>
      <c r="T87" s="19">
        <v>-7.3925537109369657</v>
      </c>
      <c r="U87" s="19">
        <f t="shared" si="13"/>
        <v>-5.6777239746087904</v>
      </c>
      <c r="V87" s="19">
        <f>0.7817*U87+0.2163</f>
        <v>-4.2219768309516912</v>
      </c>
      <c r="W87" s="19">
        <f t="shared" si="17"/>
        <v>-1.4557471436570992</v>
      </c>
      <c r="X87" s="19">
        <f t="shared" si="14"/>
        <v>-38671.846786626491</v>
      </c>
      <c r="Y87" s="19">
        <f>SUM(X87:X98)</f>
        <v>-135369.90792069805</v>
      </c>
      <c r="Z87" s="19">
        <f>Y87*2.36386*4.4</f>
        <v>-1407980.2463646538</v>
      </c>
    </row>
    <row r="88" spans="1:26">
      <c r="A88">
        <v>2013</v>
      </c>
      <c r="B88">
        <v>2</v>
      </c>
      <c r="C88" s="15">
        <v>5.3803344726562496</v>
      </c>
      <c r="D88" s="15">
        <f t="shared" si="9"/>
        <v>2.4693383886718747</v>
      </c>
      <c r="E88" s="15">
        <f>0.7817*D88+0.2163</f>
        <v>2.1465818184248042</v>
      </c>
      <c r="F88" s="15">
        <f t="shared" si="15"/>
        <v>0.3227565702470705</v>
      </c>
      <c r="G88" s="15">
        <f t="shared" si="10"/>
        <v>-14411.27762525971</v>
      </c>
      <c r="L88" s="17">
        <v>0.43279418945312498</v>
      </c>
      <c r="M88" s="17">
        <f t="shared" si="11"/>
        <v>3.0740994311523435</v>
      </c>
      <c r="N88" s="17">
        <f>0.7817*M88+0.2163</f>
        <v>2.6193235253317866</v>
      </c>
      <c r="O88" s="17">
        <f t="shared" si="16"/>
        <v>0.45477590582055694</v>
      </c>
      <c r="P88" s="17">
        <f t="shared" si="12"/>
        <v>-12610.401868701781</v>
      </c>
      <c r="T88" s="19">
        <v>0.76949462890604536</v>
      </c>
      <c r="U88" s="19">
        <f t="shared" si="13"/>
        <v>3.2842051025388379</v>
      </c>
      <c r="V88" s="19">
        <f>0.7817*U88+0.2163</f>
        <v>2.7835631286546092</v>
      </c>
      <c r="W88" s="19">
        <f t="shared" si="17"/>
        <v>0.50064197388422871</v>
      </c>
      <c r="X88" s="19">
        <f t="shared" si="14"/>
        <v>-11984.742834245237</v>
      </c>
    </row>
    <row r="89" spans="1:26">
      <c r="A89">
        <v>2013</v>
      </c>
      <c r="B89">
        <v>3</v>
      </c>
      <c r="C89" s="15">
        <v>7.9922729492187496</v>
      </c>
      <c r="D89" s="15">
        <f t="shared" si="9"/>
        <v>6.1114254003906252</v>
      </c>
      <c r="E89" s="15">
        <f>0.9534*D89-0.7929</f>
        <v>5.0337329767324217</v>
      </c>
      <c r="F89" s="15">
        <f t="shared" si="15"/>
        <v>1.0776924236582035</v>
      </c>
      <c r="G89" s="15">
        <f t="shared" si="10"/>
        <v>-4113.1976488784458</v>
      </c>
      <c r="L89" s="17">
        <v>12.65419921875</v>
      </c>
      <c r="M89" s="17">
        <f t="shared" si="11"/>
        <v>16.385653789062498</v>
      </c>
      <c r="N89" s="17">
        <f>0.9534*M89-0.7929</f>
        <v>14.829182322492187</v>
      </c>
      <c r="O89" s="17">
        <f t="shared" si="16"/>
        <v>1.5564714665703114</v>
      </c>
      <c r="P89" s="17">
        <f t="shared" si="12"/>
        <v>2417.8272754856189</v>
      </c>
      <c r="T89" s="19">
        <v>12.657189941406045</v>
      </c>
      <c r="U89" s="19">
        <f t="shared" si="13"/>
        <v>16.336894555663839</v>
      </c>
      <c r="V89" s="19">
        <f>0.9534*U89-0.7929</f>
        <v>14.782695269369906</v>
      </c>
      <c r="W89" s="19">
        <f t="shared" si="17"/>
        <v>1.5541992862939331</v>
      </c>
      <c r="X89" s="19">
        <f t="shared" si="14"/>
        <v>2386.8324643355409</v>
      </c>
    </row>
    <row r="90" spans="1:26">
      <c r="A90">
        <v>2013</v>
      </c>
      <c r="B90">
        <v>4</v>
      </c>
      <c r="C90" s="15">
        <v>18.815576171875001</v>
      </c>
      <c r="D90" s="15">
        <f t="shared" si="9"/>
        <v>21.203439414062501</v>
      </c>
      <c r="E90" s="15">
        <f>0.9534*D90-0.7929</f>
        <v>19.422459137367191</v>
      </c>
      <c r="F90" s="15">
        <f t="shared" si="15"/>
        <v>1.7809802766953098</v>
      </c>
      <c r="G90" s="15">
        <f t="shared" si="10"/>
        <v>5480.3519544007213</v>
      </c>
      <c r="L90" s="17">
        <v>17.643823242187501</v>
      </c>
      <c r="M90" s="17">
        <f t="shared" si="11"/>
        <v>21.820352275390626</v>
      </c>
      <c r="N90" s="17">
        <f>0.9534*M90-0.7929</f>
        <v>20.010623859357423</v>
      </c>
      <c r="O90" s="17">
        <f t="shared" si="16"/>
        <v>1.8097284160332023</v>
      </c>
      <c r="P90" s="17">
        <f t="shared" si="12"/>
        <v>5872.5053231089114</v>
      </c>
      <c r="T90" s="19">
        <v>17.648614501953034</v>
      </c>
      <c r="U90" s="19">
        <f t="shared" si="13"/>
        <v>21.817478723144433</v>
      </c>
      <c r="V90" s="19">
        <f>0.9534*U90-0.7929</f>
        <v>20.007884214645902</v>
      </c>
      <c r="W90" s="19">
        <f t="shared" si="17"/>
        <v>1.809594508498531</v>
      </c>
      <c r="X90" s="19">
        <f t="shared" si="14"/>
        <v>5870.67869042846</v>
      </c>
    </row>
    <row r="91" spans="1:26">
      <c r="A91">
        <v>2013</v>
      </c>
      <c r="B91">
        <v>5</v>
      </c>
      <c r="C91" s="15">
        <v>23.835412597656251</v>
      </c>
      <c r="D91" s="15">
        <f t="shared" si="9"/>
        <v>28.203099326171881</v>
      </c>
      <c r="E91" s="15">
        <f>0.9534*D91-0.7929</f>
        <v>26.09593489757227</v>
      </c>
      <c r="F91" s="15">
        <f t="shared" si="15"/>
        <v>2.1071644285996101</v>
      </c>
      <c r="G91" s="15">
        <f t="shared" si="10"/>
        <v>9929.8299705272802</v>
      </c>
      <c r="L91" s="17">
        <v>24.165612792968751</v>
      </c>
      <c r="M91" s="17">
        <f t="shared" si="11"/>
        <v>28.923885454101562</v>
      </c>
      <c r="N91" s="17">
        <f>0.9534*M91-0.7929</f>
        <v>26.78313239194043</v>
      </c>
      <c r="O91" s="17">
        <f t="shared" si="16"/>
        <v>2.1407530621611315</v>
      </c>
      <c r="P91" s="17">
        <f t="shared" si="12"/>
        <v>10388.012520939996</v>
      </c>
      <c r="T91" s="19">
        <v>23.837884521484</v>
      </c>
      <c r="U91" s="19">
        <f t="shared" si="13"/>
        <v>28.613297204589433</v>
      </c>
      <c r="V91" s="19">
        <f>0.9534*U91-0.7929</f>
        <v>26.487017554855566</v>
      </c>
      <c r="W91" s="19">
        <f t="shared" si="17"/>
        <v>2.126279649733867</v>
      </c>
      <c r="X91" s="19">
        <f t="shared" si="14"/>
        <v>10190.580702019681</v>
      </c>
    </row>
    <row r="92" spans="1:26">
      <c r="A92">
        <v>2013</v>
      </c>
      <c r="B92">
        <v>6</v>
      </c>
      <c r="C92" s="15">
        <v>28.032800292968751</v>
      </c>
      <c r="D92" s="15">
        <f t="shared" si="9"/>
        <v>34.055936728515626</v>
      </c>
      <c r="E92" s="15">
        <f>0.814*D92+4.4613</f>
        <v>32.182832497011717</v>
      </c>
      <c r="F92" s="15">
        <f t="shared" si="15"/>
        <v>1.873104231503909</v>
      </c>
      <c r="G92" s="15">
        <f t="shared" si="10"/>
        <v>6737.0148219448238</v>
      </c>
      <c r="L92" s="17">
        <v>30.165521240234376</v>
      </c>
      <c r="M92" s="17">
        <f t="shared" si="11"/>
        <v>35.458985734863283</v>
      </c>
      <c r="N92" s="17">
        <f>0.814*M92+4.4613</f>
        <v>33.324914388178712</v>
      </c>
      <c r="O92" s="17">
        <f t="shared" si="16"/>
        <v>2.1340713466845713</v>
      </c>
      <c r="P92" s="17">
        <f t="shared" si="12"/>
        <v>10296.867240124237</v>
      </c>
      <c r="T92" s="19">
        <v>30.004846191406045</v>
      </c>
      <c r="U92" s="19">
        <f t="shared" si="13"/>
        <v>35.384621118163842</v>
      </c>
      <c r="V92" s="19">
        <f>0.814*U92+4.4613</f>
        <v>33.264381590185366</v>
      </c>
      <c r="W92" s="19">
        <f t="shared" si="17"/>
        <v>2.1202395279784767</v>
      </c>
      <c r="X92" s="19">
        <f t="shared" si="14"/>
        <v>10108.187401154402</v>
      </c>
    </row>
    <row r="93" spans="1:26">
      <c r="A93">
        <v>2013</v>
      </c>
      <c r="B93">
        <v>7</v>
      </c>
      <c r="C93" s="15">
        <v>31.449975585937501</v>
      </c>
      <c r="D93" s="15">
        <f t="shared" si="9"/>
        <v>38.820845957031253</v>
      </c>
      <c r="E93" s="15">
        <f>0.814*D93+4.4613</f>
        <v>36.061468609023436</v>
      </c>
      <c r="F93" s="15">
        <f t="shared" si="15"/>
        <v>2.759377348007817</v>
      </c>
      <c r="G93" s="15">
        <f t="shared" si="10"/>
        <v>18826.666404174633</v>
      </c>
      <c r="L93" s="17">
        <v>33.775079345703126</v>
      </c>
      <c r="M93" s="17">
        <f t="shared" si="11"/>
        <v>39.390516423339839</v>
      </c>
      <c r="N93" s="17">
        <f>0.814*M93+4.4613</f>
        <v>36.525180368598626</v>
      </c>
      <c r="O93" s="17">
        <f t="shared" si="16"/>
        <v>2.8653360547412134</v>
      </c>
      <c r="P93" s="17">
        <f t="shared" si="12"/>
        <v>20272.049122724893</v>
      </c>
      <c r="T93" s="19">
        <v>33.762689208984</v>
      </c>
      <c r="U93" s="19">
        <f t="shared" si="13"/>
        <v>39.510732751464438</v>
      </c>
      <c r="V93" s="19">
        <f>0.814*U93+4.4613</f>
        <v>36.623036459692052</v>
      </c>
      <c r="W93" s="19">
        <f t="shared" si="17"/>
        <v>2.8876962917723858</v>
      </c>
      <c r="X93" s="19">
        <f t="shared" si="14"/>
        <v>20577.065116067119</v>
      </c>
    </row>
    <row r="94" spans="1:26">
      <c r="A94">
        <v>2013</v>
      </c>
      <c r="B94">
        <v>8</v>
      </c>
      <c r="C94" s="15">
        <v>28.052636718750001</v>
      </c>
      <c r="D94" s="15">
        <f t="shared" si="9"/>
        <v>34.083596640625004</v>
      </c>
      <c r="E94" s="15">
        <f>0.814*D94+4.4613</f>
        <v>32.20534766546875</v>
      </c>
      <c r="F94" s="15">
        <f t="shared" si="15"/>
        <v>1.8782489751562537</v>
      </c>
      <c r="G94" s="15">
        <f t="shared" si="10"/>
        <v>6807.1942701064545</v>
      </c>
      <c r="L94" s="17">
        <v>27.503167724609376</v>
      </c>
      <c r="M94" s="17">
        <f t="shared" si="11"/>
        <v>32.559150285644535</v>
      </c>
      <c r="N94" s="17">
        <f>0.814*M94+4.4613</f>
        <v>30.96444833251465</v>
      </c>
      <c r="O94" s="17">
        <f t="shared" si="16"/>
        <v>1.5947019531298849</v>
      </c>
      <c r="P94" s="17">
        <f t="shared" si="12"/>
        <v>2939.3293426447599</v>
      </c>
      <c r="T94" s="19">
        <v>27.440698242188034</v>
      </c>
      <c r="U94" s="19">
        <f t="shared" si="13"/>
        <v>32.569186669922466</v>
      </c>
      <c r="V94" s="19">
        <f>0.814*U94+4.4613</f>
        <v>30.972617949316884</v>
      </c>
      <c r="W94" s="19">
        <f t="shared" si="17"/>
        <v>1.5965687206055819</v>
      </c>
      <c r="X94" s="19">
        <f t="shared" si="14"/>
        <v>2964.793917780742</v>
      </c>
    </row>
    <row r="95" spans="1:26">
      <c r="A95">
        <v>2013</v>
      </c>
      <c r="B95">
        <v>9</v>
      </c>
      <c r="C95" s="15">
        <v>21.477258300781251</v>
      </c>
      <c r="D95" s="15">
        <f t="shared" si="9"/>
        <v>24.914888974609376</v>
      </c>
      <c r="E95" s="15">
        <f>0.9014*D95+2.3973</f>
        <v>24.855580921712892</v>
      </c>
      <c r="F95" s="15">
        <f t="shared" si="15"/>
        <v>5.9308052896483332E-2</v>
      </c>
      <c r="G95" s="15">
        <f t="shared" si="10"/>
        <v>-18004.978850439071</v>
      </c>
      <c r="L95" s="17">
        <v>18.152093505859376</v>
      </c>
      <c r="M95" s="17">
        <f t="shared" si="11"/>
        <v>22.37396024658203</v>
      </c>
      <c r="N95" s="17">
        <f>0.9014*M95+2.3973</f>
        <v>22.565187766269041</v>
      </c>
      <c r="O95" s="17">
        <f t="shared" si="16"/>
        <v>-0.19122751968701124</v>
      </c>
      <c r="P95" s="17">
        <f t="shared" si="12"/>
        <v>-21422.534596050522</v>
      </c>
      <c r="T95" s="19">
        <v>18.171746826172011</v>
      </c>
      <c r="U95" s="19">
        <f t="shared" si="13"/>
        <v>22.391878015136868</v>
      </c>
      <c r="V95" s="19">
        <f>0.9014*U95+2.3973</f>
        <v>22.581338842844374</v>
      </c>
      <c r="W95" s="19">
        <f t="shared" si="17"/>
        <v>-0.1894608277075065</v>
      </c>
      <c r="X95" s="19">
        <f t="shared" si="14"/>
        <v>-21398.435150758094</v>
      </c>
    </row>
    <row r="96" spans="1:26">
      <c r="A96">
        <v>2013</v>
      </c>
      <c r="B96">
        <v>10</v>
      </c>
      <c r="C96" s="15">
        <v>11.91488037109375</v>
      </c>
      <c r="D96" s="15">
        <f t="shared" si="9"/>
        <v>11.581109189453123</v>
      </c>
      <c r="E96" s="15">
        <f>0.9014*D96+2.3973</f>
        <v>12.836511823373044</v>
      </c>
      <c r="F96" s="15">
        <f t="shared" si="15"/>
        <v>-1.2554026339199211</v>
      </c>
      <c r="G96" s="15">
        <f t="shared" si="10"/>
        <v>-35938.947329301649</v>
      </c>
      <c r="L96" s="17">
        <v>12.34139404296875</v>
      </c>
      <c r="M96" s="17">
        <f t="shared" si="11"/>
        <v>16.04494639160156</v>
      </c>
      <c r="N96" s="17">
        <f>0.9014*M96+2.3973</f>
        <v>16.860214677389646</v>
      </c>
      <c r="O96" s="17">
        <f t="shared" si="16"/>
        <v>-0.81526828578808619</v>
      </c>
      <c r="P96" s="17">
        <f t="shared" si="12"/>
        <v>-29935.074686435284</v>
      </c>
      <c r="T96" s="19">
        <v>12.319665527344</v>
      </c>
      <c r="U96" s="19">
        <f t="shared" si="13"/>
        <v>15.966292749023713</v>
      </c>
      <c r="V96" s="19">
        <f>0.9014*U96+2.3973</f>
        <v>16.789316283969974</v>
      </c>
      <c r="W96" s="19">
        <f t="shared" si="17"/>
        <v>-0.82302353494626068</v>
      </c>
      <c r="X96" s="19">
        <f t="shared" si="14"/>
        <v>-30040.864040201945</v>
      </c>
    </row>
    <row r="97" spans="1:26">
      <c r="A97">
        <v>2013</v>
      </c>
      <c r="B97">
        <v>11</v>
      </c>
      <c r="C97" s="15">
        <v>6.4967895507812496</v>
      </c>
      <c r="D97" s="15">
        <f t="shared" si="9"/>
        <v>4.0261233496093753</v>
      </c>
      <c r="E97" s="15">
        <f>0.9014*D97+2.3973</f>
        <v>6.0264475873378913</v>
      </c>
      <c r="F97" s="15">
        <f t="shared" si="15"/>
        <v>-2.000324237728516</v>
      </c>
      <c r="G97" s="15">
        <f t="shared" si="10"/>
        <v>-46100.422926854691</v>
      </c>
      <c r="L97" s="17">
        <v>1.0920654296875001</v>
      </c>
      <c r="M97" s="17">
        <f t="shared" si="11"/>
        <v>3.792177666015625</v>
      </c>
      <c r="N97" s="17">
        <f>0.9014*M97+2.3973</f>
        <v>5.8155689481464847</v>
      </c>
      <c r="O97" s="17">
        <f t="shared" si="16"/>
        <v>-2.0233912821308597</v>
      </c>
      <c r="P97" s="17">
        <f t="shared" si="12"/>
        <v>-46415.080479547061</v>
      </c>
      <c r="T97" s="19">
        <v>1.2647949218750227</v>
      </c>
      <c r="U97" s="19">
        <f t="shared" si="13"/>
        <v>3.8280448242187748</v>
      </c>
      <c r="V97" s="19">
        <f>0.9014*U97+2.3973</f>
        <v>5.847899604550804</v>
      </c>
      <c r="W97" s="19">
        <f t="shared" si="17"/>
        <v>-2.0198547803320293</v>
      </c>
      <c r="X97" s="19">
        <f t="shared" si="14"/>
        <v>-46366.839058509213</v>
      </c>
    </row>
    <row r="98" spans="1:26">
      <c r="A98">
        <v>2013</v>
      </c>
      <c r="B98">
        <v>12</v>
      </c>
      <c r="C98" s="15">
        <v>0.51421508789062498</v>
      </c>
      <c r="D98" s="15">
        <f t="shared" si="9"/>
        <v>-4.3159784814453133</v>
      </c>
      <c r="E98" s="15">
        <f>0.7817*D98+0.2163</f>
        <v>-3.1575003789458012</v>
      </c>
      <c r="F98" s="15">
        <f t="shared" si="15"/>
        <v>-1.1584781024995121</v>
      </c>
      <c r="G98" s="15">
        <f t="shared" si="10"/>
        <v>-34616.799796195846</v>
      </c>
      <c r="L98" s="17">
        <v>-7.6267456054687504</v>
      </c>
      <c r="M98" s="17">
        <f t="shared" si="11"/>
        <v>-5.7043513134765629</v>
      </c>
      <c r="N98" s="17">
        <f>0.7817*M98+0.2163</f>
        <v>-4.242791421744629</v>
      </c>
      <c r="O98" s="17">
        <f t="shared" si="16"/>
        <v>-1.4615598917319339</v>
      </c>
      <c r="P98" s="17">
        <f t="shared" si="12"/>
        <v>-38751.138483115312</v>
      </c>
      <c r="T98" s="19">
        <v>-7.4945434570309999</v>
      </c>
      <c r="U98" s="19">
        <f t="shared" si="13"/>
        <v>-5.7897087158200389</v>
      </c>
      <c r="V98" s="19">
        <f>0.7817*U98+0.2163</f>
        <v>-4.3095153031565241</v>
      </c>
      <c r="W98" s="19">
        <f t="shared" si="17"/>
        <v>-1.4801934126635148</v>
      </c>
      <c r="X98" s="19">
        <f t="shared" si="14"/>
        <v>-39005.318342143</v>
      </c>
    </row>
    <row r="99" spans="1:26">
      <c r="A99">
        <v>2014</v>
      </c>
      <c r="B99">
        <v>1</v>
      </c>
      <c r="C99" s="15">
        <v>-1.9093688964843749</v>
      </c>
      <c r="D99" s="15">
        <f t="shared" si="9"/>
        <v>-7.6954239892578133</v>
      </c>
      <c r="E99" s="15">
        <f>0.7817*D99+0.2163</f>
        <v>-5.7992129324028321</v>
      </c>
      <c r="F99" s="15">
        <f t="shared" si="15"/>
        <v>-1.8962110568549813</v>
      </c>
      <c r="G99" s="15">
        <f t="shared" si="10"/>
        <v>-44680.215026558799</v>
      </c>
      <c r="H99" s="15">
        <f>SUM(G99:G110)</f>
        <v>-171677.82513158227</v>
      </c>
      <c r="I99" s="15">
        <f>H99*2.36386*4.4</f>
        <v>-1785618.3123483851</v>
      </c>
      <c r="L99" s="17">
        <v>-7.9704650878906254</v>
      </c>
      <c r="M99" s="17">
        <f t="shared" si="11"/>
        <v>-6.0787305737304678</v>
      </c>
      <c r="N99" s="17">
        <f>0.7817*M99+0.2163</f>
        <v>-4.5354436894851062</v>
      </c>
      <c r="O99" s="17">
        <f t="shared" si="16"/>
        <v>-1.5432868842453615</v>
      </c>
      <c r="P99" s="17">
        <f t="shared" si="12"/>
        <v>-39865.976387990973</v>
      </c>
      <c r="Q99" s="17">
        <f>SUM(P99:P110)</f>
        <v>-133004.15913812985</v>
      </c>
      <c r="R99" s="17">
        <f>Q99*2.36386*4.4</f>
        <v>-1383374.1311291424</v>
      </c>
      <c r="T99" s="19">
        <v>-8.0417236328119657</v>
      </c>
      <c r="U99" s="19">
        <f t="shared" si="13"/>
        <v>-6.3905125488275392</v>
      </c>
      <c r="V99" s="19">
        <f>0.7817*U99+0.2163</f>
        <v>-4.7791636594184865</v>
      </c>
      <c r="W99" s="19">
        <f t="shared" si="17"/>
        <v>-1.6113488894090526</v>
      </c>
      <c r="X99" s="19">
        <f t="shared" si="14"/>
        <v>-40794.410200428887</v>
      </c>
      <c r="Y99" s="19">
        <f>SUM(X99:X110)</f>
        <v>-136110.74815209961</v>
      </c>
      <c r="Z99" s="19">
        <f>Y99*2.36386*4.4</f>
        <v>-1415685.7137580176</v>
      </c>
    </row>
    <row r="100" spans="1:26">
      <c r="A100">
        <v>2014</v>
      </c>
      <c r="B100">
        <v>2</v>
      </c>
      <c r="C100" s="15">
        <v>5.0010925292968746</v>
      </c>
      <c r="D100" s="15">
        <f t="shared" si="9"/>
        <v>1.9405234228515624</v>
      </c>
      <c r="E100" s="15">
        <f>0.7817*D100+0.2163</f>
        <v>1.7332071596430663</v>
      </c>
      <c r="F100" s="15">
        <f t="shared" si="15"/>
        <v>0.20731626320849617</v>
      </c>
      <c r="G100" s="15">
        <f t="shared" si="10"/>
        <v>-15985.998853572904</v>
      </c>
      <c r="L100" s="17">
        <v>-1.1774353027343749</v>
      </c>
      <c r="M100" s="17">
        <f t="shared" si="11"/>
        <v>1.3202374682617188</v>
      </c>
      <c r="N100" s="17">
        <f>0.7817*M100+0.2163</f>
        <v>1.2483296289401855</v>
      </c>
      <c r="O100" s="17">
        <f t="shared" si="16"/>
        <v>7.1907839321533329E-2</v>
      </c>
      <c r="P100" s="17">
        <f t="shared" si="12"/>
        <v>-17833.105163814966</v>
      </c>
      <c r="T100" s="19">
        <v>-1.1847290039059999</v>
      </c>
      <c r="U100" s="19">
        <f t="shared" si="13"/>
        <v>1.1384675537112119</v>
      </c>
      <c r="V100" s="19">
        <f>0.7817*U100+0.2163</f>
        <v>1.1062400867360542</v>
      </c>
      <c r="W100" s="19">
        <f t="shared" si="17"/>
        <v>3.2227466975157659E-2</v>
      </c>
      <c r="X100" s="19">
        <f t="shared" si="14"/>
        <v>-18374.385122991873</v>
      </c>
    </row>
    <row r="101" spans="1:26">
      <c r="A101">
        <v>2014</v>
      </c>
      <c r="B101">
        <v>3</v>
      </c>
      <c r="C101" s="15">
        <v>11.280908203125</v>
      </c>
      <c r="D101" s="15">
        <f t="shared" si="9"/>
        <v>10.6970983984375</v>
      </c>
      <c r="E101" s="15">
        <f>0.9534*D101-0.7929</f>
        <v>9.4057136130703132</v>
      </c>
      <c r="F101" s="15">
        <f t="shared" si="15"/>
        <v>1.2913847853671871</v>
      </c>
      <c r="G101" s="15">
        <f t="shared" si="10"/>
        <v>-1198.2201428061999</v>
      </c>
      <c r="L101" s="17">
        <v>7.7324768066406246</v>
      </c>
      <c r="M101" s="17">
        <f t="shared" si="11"/>
        <v>11.024913737792968</v>
      </c>
      <c r="N101" s="17">
        <f>0.9534*M101-0.7929</f>
        <v>9.7182527576118165</v>
      </c>
      <c r="O101" s="17">
        <f t="shared" si="16"/>
        <v>1.3066609801811513</v>
      </c>
      <c r="P101" s="17">
        <f t="shared" si="12"/>
        <v>-989.83756934891426</v>
      </c>
      <c r="T101" s="19">
        <v>7.6512084960940001</v>
      </c>
      <c r="U101" s="19">
        <f t="shared" si="13"/>
        <v>10.840326928711212</v>
      </c>
      <c r="V101" s="19">
        <f>0.9534*U101-0.7929</f>
        <v>9.5422676938332707</v>
      </c>
      <c r="W101" s="19">
        <f t="shared" si="17"/>
        <v>1.2980592348779414</v>
      </c>
      <c r="X101" s="19">
        <f t="shared" si="14"/>
        <v>-1107.173977030001</v>
      </c>
    </row>
    <row r="102" spans="1:26">
      <c r="A102">
        <v>2014</v>
      </c>
      <c r="B102">
        <v>4</v>
      </c>
      <c r="C102" s="15">
        <v>17.473809814453126</v>
      </c>
      <c r="D102" s="15">
        <f t="shared" si="9"/>
        <v>19.33248040527344</v>
      </c>
      <c r="E102" s="15">
        <f>0.9534*D102-0.7929</f>
        <v>17.638686818387697</v>
      </c>
      <c r="F102" s="15">
        <f t="shared" si="15"/>
        <v>1.693793586885743</v>
      </c>
      <c r="G102" s="15">
        <f t="shared" si="10"/>
        <v>4291.038318708419</v>
      </c>
      <c r="L102" s="17">
        <v>14.379052734375</v>
      </c>
      <c r="M102" s="17">
        <f t="shared" si="11"/>
        <v>18.264364238281249</v>
      </c>
      <c r="N102" s="17">
        <f>0.9534*M102-0.7929</f>
        <v>16.620344864777344</v>
      </c>
      <c r="O102" s="17">
        <f t="shared" si="16"/>
        <v>1.6440193735039053</v>
      </c>
      <c r="P102" s="17">
        <f t="shared" si="12"/>
        <v>3612.0682739667718</v>
      </c>
      <c r="T102" s="19">
        <v>14.442742919922011</v>
      </c>
      <c r="U102" s="19">
        <f t="shared" si="13"/>
        <v>18.297431726074372</v>
      </c>
      <c r="V102" s="19">
        <f>0.9534*U102-0.7929</f>
        <v>16.651871407639305</v>
      </c>
      <c r="W102" s="19">
        <f t="shared" si="17"/>
        <v>1.6455603184350664</v>
      </c>
      <c r="X102" s="19">
        <f t="shared" si="14"/>
        <v>3633.0883037727399</v>
      </c>
    </row>
    <row r="103" spans="1:26">
      <c r="A103">
        <v>2014</v>
      </c>
      <c r="B103">
        <v>5</v>
      </c>
      <c r="C103" s="15">
        <v>25.363732910156251</v>
      </c>
      <c r="D103" s="15">
        <f t="shared" si="9"/>
        <v>30.334189169921878</v>
      </c>
      <c r="E103" s="15">
        <f>0.9534*D103-0.7929</f>
        <v>28.12771595460352</v>
      </c>
      <c r="F103" s="15">
        <f t="shared" si="15"/>
        <v>2.2064732153183577</v>
      </c>
      <c r="G103" s="15">
        <f t="shared" si="10"/>
        <v>11284.501130157718</v>
      </c>
      <c r="L103" s="17">
        <v>21.740533447265626</v>
      </c>
      <c r="M103" s="17">
        <f t="shared" si="11"/>
        <v>26.282489030761717</v>
      </c>
      <c r="N103" s="17">
        <f>0.9534*M103-0.7929</f>
        <v>24.264825041928223</v>
      </c>
      <c r="O103" s="17">
        <f t="shared" si="16"/>
        <v>2.017663988833494</v>
      </c>
      <c r="P103" s="17">
        <f t="shared" si="12"/>
        <v>8708.9544716776909</v>
      </c>
      <c r="T103" s="19">
        <v>21.675012207031045</v>
      </c>
      <c r="U103" s="19">
        <f t="shared" si="13"/>
        <v>26.23846340332009</v>
      </c>
      <c r="V103" s="19">
        <f>0.9534*U103-0.7929</f>
        <v>24.222851008725375</v>
      </c>
      <c r="W103" s="19">
        <f t="shared" si="17"/>
        <v>2.0156123945947151</v>
      </c>
      <c r="X103" s="19">
        <f t="shared" si="14"/>
        <v>8680.9686746665102</v>
      </c>
    </row>
    <row r="104" spans="1:26">
      <c r="A104">
        <v>2014</v>
      </c>
      <c r="B104">
        <v>6</v>
      </c>
      <c r="C104" s="15">
        <v>27.784082031250001</v>
      </c>
      <c r="D104" s="15">
        <f t="shared" si="9"/>
        <v>33.709123984375005</v>
      </c>
      <c r="E104" s="15">
        <f>0.814*D104+4.4613</f>
        <v>31.900526923281248</v>
      </c>
      <c r="F104" s="15">
        <f t="shared" si="15"/>
        <v>1.8085970610937565</v>
      </c>
      <c r="G104" s="15">
        <f t="shared" si="10"/>
        <v>5857.0725103799341</v>
      </c>
      <c r="L104" s="17">
        <v>32.295190429687501</v>
      </c>
      <c r="M104" s="17">
        <f t="shared" si="11"/>
        <v>37.778621416015625</v>
      </c>
      <c r="N104" s="17">
        <f>0.814*M104+4.4613</f>
        <v>35.213097832636713</v>
      </c>
      <c r="O104" s="17">
        <f t="shared" si="16"/>
        <v>2.5655235833789121</v>
      </c>
      <c r="P104" s="17">
        <f t="shared" si="12"/>
        <v>16182.307200871743</v>
      </c>
      <c r="T104" s="19">
        <v>31.670007324219</v>
      </c>
      <c r="U104" s="19">
        <f t="shared" si="13"/>
        <v>37.212968041992468</v>
      </c>
      <c r="V104" s="19">
        <f>0.814*U104+4.4613</f>
        <v>34.752655986181864</v>
      </c>
      <c r="W104" s="19">
        <f t="shared" si="17"/>
        <v>2.4603120558106042</v>
      </c>
      <c r="X104" s="19">
        <f t="shared" si="14"/>
        <v>14747.116753312454</v>
      </c>
    </row>
    <row r="105" spans="1:26">
      <c r="A105">
        <v>2014</v>
      </c>
      <c r="B105">
        <v>7</v>
      </c>
      <c r="C105" s="15">
        <v>30.218713378906251</v>
      </c>
      <c r="D105" s="15">
        <f t="shared" si="9"/>
        <v>37.103973935546875</v>
      </c>
      <c r="E105" s="15">
        <f>0.814*D105+4.4613</f>
        <v>34.663934783535154</v>
      </c>
      <c r="F105" s="15">
        <f t="shared" si="15"/>
        <v>2.4400391520117211</v>
      </c>
      <c r="G105" s="15">
        <f t="shared" si="10"/>
        <v>14470.574072591888</v>
      </c>
      <c r="L105" s="17">
        <v>34.826409912109376</v>
      </c>
      <c r="M105" s="17">
        <f t="shared" si="11"/>
        <v>40.535625676269532</v>
      </c>
      <c r="N105" s="17">
        <f>0.814*M105+4.4613</f>
        <v>37.457299300483399</v>
      </c>
      <c r="O105" s="17">
        <f t="shared" si="16"/>
        <v>3.0783263757861334</v>
      </c>
      <c r="P105" s="17">
        <f t="shared" si="12"/>
        <v>23177.450092098647</v>
      </c>
      <c r="T105" s="19">
        <v>34.571099853516046</v>
      </c>
      <c r="U105" s="19">
        <f t="shared" si="13"/>
        <v>40.398367639160625</v>
      </c>
      <c r="V105" s="19">
        <f>0.814*U105+4.4613</f>
        <v>37.345571258276749</v>
      </c>
      <c r="W105" s="19">
        <f t="shared" si="17"/>
        <v>3.0527963808838763</v>
      </c>
      <c r="X105" s="19">
        <f t="shared" si="14"/>
        <v>22829.195431636959</v>
      </c>
    </row>
    <row r="106" spans="1:26">
      <c r="A106">
        <v>2014</v>
      </c>
      <c r="B106">
        <v>8</v>
      </c>
      <c r="C106" s="15">
        <v>28.708673095703126</v>
      </c>
      <c r="D106" s="15">
        <f t="shared" si="9"/>
        <v>34.998373764648441</v>
      </c>
      <c r="E106" s="15">
        <f>0.814*D106+4.4613</f>
        <v>32.94997624442383</v>
      </c>
      <c r="F106" s="15">
        <f t="shared" si="15"/>
        <v>2.0483975202246114</v>
      </c>
      <c r="G106" s="15">
        <f t="shared" si="10"/>
        <v>9128.190573383923</v>
      </c>
      <c r="L106" s="17">
        <v>30.039208984375001</v>
      </c>
      <c r="M106" s="17">
        <f t="shared" si="11"/>
        <v>35.321406425781248</v>
      </c>
      <c r="N106" s="17">
        <f>0.814*M106+4.4613</f>
        <v>33.212924830585933</v>
      </c>
      <c r="O106" s="17">
        <f t="shared" si="16"/>
        <v>2.1084815951953146</v>
      </c>
      <c r="P106" s="17">
        <f t="shared" si="12"/>
        <v>9947.7974400592866</v>
      </c>
      <c r="T106" s="19">
        <v>29.827508544922011</v>
      </c>
      <c r="U106" s="19">
        <f t="shared" si="13"/>
        <v>35.189904382324372</v>
      </c>
      <c r="V106" s="19">
        <f>0.814*U106+4.4613</f>
        <v>33.105882167212037</v>
      </c>
      <c r="W106" s="19">
        <f t="shared" si="17"/>
        <v>2.0840222151123342</v>
      </c>
      <c r="X106" s="19">
        <f t="shared" si="14"/>
        <v>9614.1470363473527</v>
      </c>
    </row>
    <row r="107" spans="1:26">
      <c r="A107">
        <v>2014</v>
      </c>
      <c r="B107">
        <v>9</v>
      </c>
      <c r="C107" s="15">
        <v>21.146356201171876</v>
      </c>
      <c r="D107" s="15">
        <f t="shared" si="9"/>
        <v>24.453479086914065</v>
      </c>
      <c r="E107" s="15">
        <f>0.9014*D107+2.3973</f>
        <v>24.439666048944339</v>
      </c>
      <c r="F107" s="15">
        <f t="shared" si="15"/>
        <v>1.3813037969725883E-2</v>
      </c>
      <c r="G107" s="15">
        <f t="shared" si="10"/>
        <v>-18625.576349054969</v>
      </c>
      <c r="L107" s="17">
        <v>19.547113037109376</v>
      </c>
      <c r="M107" s="17">
        <f t="shared" si="11"/>
        <v>23.893415520019531</v>
      </c>
      <c r="N107" s="17">
        <f>0.9014*M107+2.3973</f>
        <v>23.934824749745605</v>
      </c>
      <c r="O107" s="17">
        <f t="shared" si="16"/>
        <v>-4.1409229726074415E-2</v>
      </c>
      <c r="P107" s="17">
        <f t="shared" si="12"/>
        <v>-19378.863302693382</v>
      </c>
      <c r="T107" s="19">
        <v>19.541314697266046</v>
      </c>
      <c r="U107" s="19">
        <f t="shared" si="13"/>
        <v>23.895663537598118</v>
      </c>
      <c r="V107" s="19">
        <f>0.9014*U107+2.3973</f>
        <v>23.936851112790944</v>
      </c>
      <c r="W107" s="19">
        <f t="shared" si="17"/>
        <v>-4.1187575192825676E-2</v>
      </c>
      <c r="X107" s="19">
        <f t="shared" si="14"/>
        <v>-19375.839713205336</v>
      </c>
    </row>
    <row r="108" spans="1:26">
      <c r="A108">
        <v>2014</v>
      </c>
      <c r="B108">
        <v>10</v>
      </c>
      <c r="C108" s="15">
        <v>12.369073486328125</v>
      </c>
      <c r="D108" s="15">
        <f t="shared" si="9"/>
        <v>12.214436069335935</v>
      </c>
      <c r="E108" s="15">
        <f>0.9014*D108+2.3973</f>
        <v>13.407392672899411</v>
      </c>
      <c r="F108" s="15">
        <f t="shared" si="15"/>
        <v>-1.1929566035634753</v>
      </c>
      <c r="G108" s="15">
        <f t="shared" si="10"/>
        <v>-35087.121029209367</v>
      </c>
      <c r="L108" s="17">
        <v>12.5644775390625</v>
      </c>
      <c r="M108" s="17">
        <f t="shared" si="11"/>
        <v>16.287928935546873</v>
      </c>
      <c r="N108" s="17">
        <f>0.9014*M108+2.3973</f>
        <v>17.079239142501951</v>
      </c>
      <c r="O108" s="17">
        <f t="shared" si="16"/>
        <v>-0.79131020695507814</v>
      </c>
      <c r="P108" s="17">
        <f t="shared" si="12"/>
        <v>-29608.262533074223</v>
      </c>
      <c r="T108" s="19">
        <v>12.569604492188034</v>
      </c>
      <c r="U108" s="19">
        <f t="shared" si="13"/>
        <v>16.240725732422462</v>
      </c>
      <c r="V108" s="19">
        <f>0.9014*U108+2.3973</f>
        <v>17.036690175205607</v>
      </c>
      <c r="W108" s="19">
        <f t="shared" si="17"/>
        <v>-0.79596444278314493</v>
      </c>
      <c r="X108" s="19">
        <f t="shared" si="14"/>
        <v>-29671.750964004881</v>
      </c>
    </row>
    <row r="109" spans="1:26">
      <c r="A109">
        <v>2014</v>
      </c>
      <c r="B109">
        <v>11</v>
      </c>
      <c r="C109" s="15">
        <v>5.5640502929687496</v>
      </c>
      <c r="D109" s="15">
        <f t="shared" si="9"/>
        <v>2.7255117285156247</v>
      </c>
      <c r="E109" s="15">
        <f>0.9014*D109+2.3973</f>
        <v>4.8540762720839838</v>
      </c>
      <c r="F109" s="15">
        <f t="shared" si="15"/>
        <v>-2.1285645435683591</v>
      </c>
      <c r="G109" s="15">
        <f t="shared" si="10"/>
        <v>-47849.748938815988</v>
      </c>
      <c r="L109" s="17">
        <v>0.97228393554687498</v>
      </c>
      <c r="M109" s="17">
        <f t="shared" si="11"/>
        <v>3.6617116625976562</v>
      </c>
      <c r="N109" s="17">
        <f>0.9014*M109+2.3973</f>
        <v>5.6979668926655274</v>
      </c>
      <c r="O109" s="17">
        <f t="shared" si="16"/>
        <v>-2.0362552300678711</v>
      </c>
      <c r="P109" s="17">
        <f t="shared" si="12"/>
        <v>-46590.557593355828</v>
      </c>
      <c r="T109" s="19">
        <v>1.0940185546880343</v>
      </c>
      <c r="U109" s="19">
        <f t="shared" si="13"/>
        <v>3.6405323730474617</v>
      </c>
      <c r="V109" s="19">
        <f>0.9014*U109+2.3973</f>
        <v>5.6788758810649824</v>
      </c>
      <c r="W109" s="19">
        <f t="shared" si="17"/>
        <v>-2.0383435080175207</v>
      </c>
      <c r="X109" s="19">
        <f t="shared" si="14"/>
        <v>-46619.043792867</v>
      </c>
    </row>
    <row r="110" spans="1:26">
      <c r="A110">
        <v>2014</v>
      </c>
      <c r="B110">
        <v>12</v>
      </c>
      <c r="C110" s="15">
        <v>-3.9810241699218749</v>
      </c>
      <c r="D110" s="15">
        <f t="shared" si="9"/>
        <v>-10.584140102539063</v>
      </c>
      <c r="E110" s="15">
        <f>0.7817*D110+0.2163</f>
        <v>-8.0573223181547853</v>
      </c>
      <c r="F110" s="15">
        <f t="shared" si="15"/>
        <v>-2.5268177843842778</v>
      </c>
      <c r="G110" s="15">
        <f t="shared" si="10"/>
        <v>-53282.321396785934</v>
      </c>
      <c r="L110" s="17">
        <v>-8.1246704101562504</v>
      </c>
      <c r="M110" s="17">
        <f t="shared" si="11"/>
        <v>-6.2466910107421878</v>
      </c>
      <c r="N110" s="17">
        <f>0.7817*M110+0.2163</f>
        <v>-4.6667383630971679</v>
      </c>
      <c r="O110" s="17">
        <f t="shared" si="16"/>
        <v>-1.5799526476450199</v>
      </c>
      <c r="P110" s="17">
        <f t="shared" si="12"/>
        <v>-40366.134066525716</v>
      </c>
      <c r="T110" s="19">
        <v>-7.6986450195309999</v>
      </c>
      <c r="U110" s="19">
        <f t="shared" si="13"/>
        <v>-6.0138122314450388</v>
      </c>
      <c r="V110" s="19">
        <f>0.7817*U110+0.2163</f>
        <v>-4.4846970213205859</v>
      </c>
      <c r="W110" s="19">
        <f t="shared" si="17"/>
        <v>-1.529115210124453</v>
      </c>
      <c r="X110" s="19">
        <f t="shared" si="14"/>
        <v>-39672.66058130766</v>
      </c>
    </row>
    <row r="111" spans="1:26">
      <c r="A111">
        <v>2015</v>
      </c>
      <c r="B111">
        <v>1</v>
      </c>
      <c r="C111" s="15">
        <v>-2.5319885253906249</v>
      </c>
      <c r="D111" s="15">
        <f t="shared" si="9"/>
        <v>-8.563604799804688</v>
      </c>
      <c r="E111" s="15">
        <f>0.7817*D111+0.2163</f>
        <v>-6.4778698720073242</v>
      </c>
      <c r="F111" s="15">
        <f t="shared" si="15"/>
        <v>-2.0857349277973638</v>
      </c>
      <c r="G111" s="15">
        <f t="shared" si="10"/>
        <v>-47265.510150083835</v>
      </c>
      <c r="H111" s="15">
        <f>SUM(G111:G122)</f>
        <v>-138230.28980529567</v>
      </c>
      <c r="I111" s="15">
        <f>H111*2.36386*4.4</f>
        <v>-1437731.0325802434</v>
      </c>
      <c r="L111" s="17">
        <v>-10.463934326171875</v>
      </c>
      <c r="M111" s="17">
        <f t="shared" si="11"/>
        <v>-8.7946172680664052</v>
      </c>
      <c r="N111" s="17">
        <f>0.7817*M111+0.2163</f>
        <v>-6.658452318447508</v>
      </c>
      <c r="O111" s="17">
        <f t="shared" si="16"/>
        <v>-2.1361649496188972</v>
      </c>
      <c r="P111" s="17">
        <f t="shared" si="12"/>
        <v>-47953.426077751377</v>
      </c>
      <c r="Q111" s="17">
        <f>SUM(P111:P122)</f>
        <v>-125711.79577267541</v>
      </c>
      <c r="R111" s="17">
        <f>Q111*2.36386*4.4</f>
        <v>-1307526.3764428645</v>
      </c>
      <c r="T111" s="19">
        <v>-10.125433349608954</v>
      </c>
      <c r="U111" s="19">
        <f t="shared" si="13"/>
        <v>-8.6784258178706342</v>
      </c>
      <c r="V111" s="19">
        <f>0.7817*U111+0.2163</f>
        <v>-6.5676254618294738</v>
      </c>
      <c r="W111" s="19">
        <f t="shared" si="17"/>
        <v>-2.1108003560411603</v>
      </c>
      <c r="X111" s="19">
        <f t="shared" si="14"/>
        <v>-47607.427656757471</v>
      </c>
      <c r="Y111" s="19">
        <f>SUM(X111:X122)</f>
        <v>-123553.40546497592</v>
      </c>
      <c r="Z111" s="19">
        <f>Y111*2.36386*4.4</f>
        <v>-1285076.9933867271</v>
      </c>
    </row>
    <row r="112" spans="1:26">
      <c r="A112">
        <v>2015</v>
      </c>
      <c r="B112">
        <v>2</v>
      </c>
      <c r="C112" s="15">
        <v>4.1090637207031246</v>
      </c>
      <c r="D112" s="15">
        <f t="shared" si="9"/>
        <v>0.69667845214843727</v>
      </c>
      <c r="E112" s="15">
        <f>0.7817*D112+0.2163</f>
        <v>0.76089354604443327</v>
      </c>
      <c r="F112" s="15">
        <f t="shared" si="15"/>
        <v>-6.4215093895996E-2</v>
      </c>
      <c r="G112" s="15">
        <f t="shared" si="10"/>
        <v>-19689.958095835282</v>
      </c>
      <c r="L112" s="17">
        <v>1.1723876953125001</v>
      </c>
      <c r="M112" s="17">
        <f t="shared" si="11"/>
        <v>3.8796646777343753</v>
      </c>
      <c r="N112" s="17">
        <f>0.7817*M112+0.2163</f>
        <v>3.2490338785849611</v>
      </c>
      <c r="O112" s="17">
        <f t="shared" si="16"/>
        <v>0.63063079914941422</v>
      </c>
      <c r="P112" s="17">
        <f t="shared" si="12"/>
        <v>-10211.56526880284</v>
      </c>
      <c r="T112" s="19">
        <v>1.1282592773440001</v>
      </c>
      <c r="U112" s="19">
        <f t="shared" si="13"/>
        <v>3.6781286865237117</v>
      </c>
      <c r="V112" s="19">
        <f>0.7817*U112+0.2163</f>
        <v>3.0914931942555852</v>
      </c>
      <c r="W112" s="19">
        <f t="shared" si="17"/>
        <v>0.5866354922681265</v>
      </c>
      <c r="X112" s="19">
        <f t="shared" si="14"/>
        <v>-10811.705249970486</v>
      </c>
    </row>
    <row r="113" spans="1:26">
      <c r="A113">
        <v>2015</v>
      </c>
      <c r="B113">
        <v>3</v>
      </c>
      <c r="C113" s="15">
        <v>11.58468017578125</v>
      </c>
      <c r="D113" s="15">
        <f t="shared" si="9"/>
        <v>11.120678037109375</v>
      </c>
      <c r="E113" s="15">
        <f>0.9534*D113-0.7929</f>
        <v>9.8095544405800794</v>
      </c>
      <c r="F113" s="15">
        <f t="shared" si="15"/>
        <v>1.3111235965292956</v>
      </c>
      <c r="G113" s="15">
        <f t="shared" si="10"/>
        <v>-928.96301974387825</v>
      </c>
      <c r="L113" s="17">
        <v>5.7584777832031246</v>
      </c>
      <c r="M113" s="17">
        <f t="shared" si="11"/>
        <v>8.8748340014648424</v>
      </c>
      <c r="N113" s="17">
        <f>0.9534*M113-0.7929</f>
        <v>7.6683667369965809</v>
      </c>
      <c r="O113" s="17">
        <f t="shared" si="16"/>
        <v>1.2064672644682615</v>
      </c>
      <c r="P113" s="17">
        <f t="shared" si="12"/>
        <v>-2356.580045388444</v>
      </c>
      <c r="T113" s="19">
        <v>5.8735595703130343</v>
      </c>
      <c r="U113" s="19">
        <f t="shared" si="13"/>
        <v>8.8884684082037122</v>
      </c>
      <c r="V113" s="19">
        <f>0.9534*U113-0.7929</f>
        <v>7.6813657803814186</v>
      </c>
      <c r="W113" s="19">
        <f t="shared" si="17"/>
        <v>1.2071026278222936</v>
      </c>
      <c r="X113" s="19">
        <f t="shared" si="14"/>
        <v>-2347.9130538760946</v>
      </c>
    </row>
    <row r="114" spans="1:26">
      <c r="A114">
        <v>2015</v>
      </c>
      <c r="B114">
        <v>4</v>
      </c>
      <c r="C114" s="15">
        <v>21.218072509765626</v>
      </c>
      <c r="D114" s="15">
        <f t="shared" si="9"/>
        <v>24.553480307617189</v>
      </c>
      <c r="E114" s="15">
        <f>0.9534*D114-0.7929</f>
        <v>22.616388125282228</v>
      </c>
      <c r="F114" s="15">
        <f t="shared" si="15"/>
        <v>1.9370921823349612</v>
      </c>
      <c r="G114" s="15">
        <f t="shared" si="10"/>
        <v>7609.8744592312069</v>
      </c>
      <c r="L114" s="17">
        <v>15.441522216796875</v>
      </c>
      <c r="M114" s="17">
        <f t="shared" si="11"/>
        <v>19.421605998535153</v>
      </c>
      <c r="N114" s="17">
        <f>0.9534*M114-0.7929</f>
        <v>17.723659159003414</v>
      </c>
      <c r="O114" s="17">
        <f t="shared" si="16"/>
        <v>1.6979468395317383</v>
      </c>
      <c r="P114" s="17">
        <f t="shared" si="12"/>
        <v>4347.6928380524405</v>
      </c>
      <c r="T114" s="19">
        <v>15.525506591797011</v>
      </c>
      <c r="U114" s="19">
        <f t="shared" si="13"/>
        <v>19.486306237793119</v>
      </c>
      <c r="V114" s="19">
        <f>0.9534*U114-0.7929</f>
        <v>17.785344367111961</v>
      </c>
      <c r="W114" s="19">
        <f t="shared" si="17"/>
        <v>1.7009618706811587</v>
      </c>
      <c r="X114" s="19">
        <f t="shared" si="14"/>
        <v>4388.8208779616871</v>
      </c>
    </row>
    <row r="115" spans="1:26">
      <c r="A115">
        <v>2015</v>
      </c>
      <c r="B115">
        <v>5</v>
      </c>
      <c r="C115" s="15">
        <v>25.601098632812501</v>
      </c>
      <c r="D115" s="15">
        <f t="shared" si="9"/>
        <v>30.665171933593754</v>
      </c>
      <c r="E115" s="15">
        <f>0.9534*D115-0.7929</f>
        <v>28.443274921488285</v>
      </c>
      <c r="F115" s="15">
        <f t="shared" si="15"/>
        <v>2.2218970121054689</v>
      </c>
      <c r="G115" s="15">
        <f t="shared" si="10"/>
        <v>11494.8971421307</v>
      </c>
      <c r="L115" s="17">
        <v>23.738336181640626</v>
      </c>
      <c r="M115" s="17">
        <f t="shared" si="11"/>
        <v>28.458495769042969</v>
      </c>
      <c r="N115" s="17">
        <f>0.9534*M115-0.7929</f>
        <v>26.339429866205567</v>
      </c>
      <c r="O115" s="17">
        <f t="shared" si="16"/>
        <v>2.1190659028374021</v>
      </c>
      <c r="P115" s="17">
        <f t="shared" si="12"/>
        <v>10092.177980605004</v>
      </c>
      <c r="T115" s="19">
        <v>23.916528320313034</v>
      </c>
      <c r="U115" s="19">
        <f t="shared" si="13"/>
        <v>28.699648095703711</v>
      </c>
      <c r="V115" s="19">
        <f>0.9534*U115-0.7929</f>
        <v>26.569344494443921</v>
      </c>
      <c r="W115" s="19">
        <f t="shared" si="17"/>
        <v>2.13030360125979</v>
      </c>
      <c r="X115" s="19">
        <f t="shared" si="14"/>
        <v>10245.471424784795</v>
      </c>
    </row>
    <row r="116" spans="1:26">
      <c r="A116">
        <v>2015</v>
      </c>
      <c r="B116">
        <v>6</v>
      </c>
      <c r="C116" s="15">
        <v>30.151757812500001</v>
      </c>
      <c r="D116" s="15">
        <f t="shared" si="9"/>
        <v>37.010611093750001</v>
      </c>
      <c r="E116" s="15">
        <f>0.814*D116+4.4613</f>
        <v>34.5879374303125</v>
      </c>
      <c r="F116" s="15">
        <f t="shared" si="15"/>
        <v>2.4226736634375001</v>
      </c>
      <c r="G116" s="15">
        <f t="shared" si="10"/>
        <v>14233.691442950942</v>
      </c>
      <c r="L116" s="17">
        <v>29.895135498046876</v>
      </c>
      <c r="M116" s="17">
        <f t="shared" si="11"/>
        <v>35.164481584472654</v>
      </c>
      <c r="N116" s="17">
        <f>0.814*M116+4.4613</f>
        <v>33.085188009760735</v>
      </c>
      <c r="O116" s="17">
        <f t="shared" si="16"/>
        <v>2.0792935747119188</v>
      </c>
      <c r="P116" s="17">
        <f t="shared" si="12"/>
        <v>9549.6436526452853</v>
      </c>
      <c r="T116" s="19">
        <v>29.805535888672011</v>
      </c>
      <c r="U116" s="19">
        <f t="shared" si="13"/>
        <v>35.165778405761877</v>
      </c>
      <c r="V116" s="19">
        <f>0.814*U116+4.4613</f>
        <v>33.086243622290162</v>
      </c>
      <c r="W116" s="19">
        <f t="shared" si="17"/>
        <v>2.0795347834717148</v>
      </c>
      <c r="X116" s="19">
        <f t="shared" si="14"/>
        <v>9552.933981337661</v>
      </c>
    </row>
    <row r="117" spans="1:26">
      <c r="A117">
        <v>2015</v>
      </c>
      <c r="B117">
        <v>7</v>
      </c>
      <c r="C117" s="15">
        <v>31.332360839843751</v>
      </c>
      <c r="D117" s="15">
        <f t="shared" si="9"/>
        <v>38.656843955078131</v>
      </c>
      <c r="E117" s="15">
        <f>0.814*D117+4.4613</f>
        <v>35.927970979433596</v>
      </c>
      <c r="F117" s="15">
        <f t="shared" si="15"/>
        <v>2.7288729756445349</v>
      </c>
      <c r="G117" s="15">
        <f t="shared" si="10"/>
        <v>18410.556260767102</v>
      </c>
      <c r="L117" s="17">
        <v>34.286584472656251</v>
      </c>
      <c r="M117" s="17">
        <f t="shared" si="11"/>
        <v>39.947647807617187</v>
      </c>
      <c r="N117" s="17">
        <f>0.814*M117+4.4613</f>
        <v>36.978685315400391</v>
      </c>
      <c r="O117" s="17">
        <f t="shared" si="16"/>
        <v>2.9689624922167965</v>
      </c>
      <c r="P117" s="17">
        <f t="shared" si="12"/>
        <v>21685.61735632932</v>
      </c>
      <c r="T117" s="19">
        <v>34.447015380859</v>
      </c>
      <c r="U117" s="19">
        <f t="shared" si="13"/>
        <v>40.262122888183185</v>
      </c>
      <c r="V117" s="19">
        <f>0.814*U117+4.4613</f>
        <v>37.234668030981112</v>
      </c>
      <c r="W117" s="19">
        <f t="shared" si="17"/>
        <v>3.0274548572020734</v>
      </c>
      <c r="X117" s="19">
        <f t="shared" si="14"/>
        <v>22483.511707093487</v>
      </c>
    </row>
    <row r="118" spans="1:26">
      <c r="A118">
        <v>2015</v>
      </c>
      <c r="B118">
        <v>8</v>
      </c>
      <c r="C118" s="15">
        <v>27.702050781250001</v>
      </c>
      <c r="D118" s="15">
        <f t="shared" si="9"/>
        <v>33.594739609375004</v>
      </c>
      <c r="E118" s="15">
        <f>0.814*D118+4.4613</f>
        <v>31.807418042031252</v>
      </c>
      <c r="F118" s="15">
        <f t="shared" si="15"/>
        <v>1.7873215673437528</v>
      </c>
      <c r="G118" s="15">
        <f t="shared" si="10"/>
        <v>5566.8535001361306</v>
      </c>
      <c r="L118" s="17">
        <v>31.072106933593751</v>
      </c>
      <c r="M118" s="17">
        <f t="shared" si="11"/>
        <v>36.44643887207031</v>
      </c>
      <c r="N118" s="17">
        <f>0.814*M118+4.4613</f>
        <v>34.12870124186523</v>
      </c>
      <c r="O118" s="17">
        <f t="shared" si="16"/>
        <v>2.3177376302050803</v>
      </c>
      <c r="P118" s="17">
        <f t="shared" si="12"/>
        <v>12802.259013627499</v>
      </c>
      <c r="T118" s="19">
        <v>31.129083251953034</v>
      </c>
      <c r="U118" s="19">
        <f t="shared" si="13"/>
        <v>36.619033410644434</v>
      </c>
      <c r="V118" s="19">
        <f>0.814*U118+4.4613</f>
        <v>34.269193196264567</v>
      </c>
      <c r="W118" s="19">
        <f t="shared" si="17"/>
        <v>2.3498402143798671</v>
      </c>
      <c r="X118" s="19">
        <f t="shared" si="14"/>
        <v>13240.170364355767</v>
      </c>
    </row>
    <row r="119" spans="1:26">
      <c r="A119">
        <v>2015</v>
      </c>
      <c r="B119">
        <v>9</v>
      </c>
      <c r="C119" s="15">
        <v>22.382592773437501</v>
      </c>
      <c r="D119" s="15">
        <f t="shared" si="9"/>
        <v>26.177287363281252</v>
      </c>
      <c r="E119" s="15">
        <f>0.9014*D119+2.3973</f>
        <v>25.993506829261722</v>
      </c>
      <c r="F119" s="15">
        <f t="shared" si="15"/>
        <v>0.18378053401952954</v>
      </c>
      <c r="G119" s="15">
        <f t="shared" si="10"/>
        <v>-16307.049735439597</v>
      </c>
      <c r="L119" s="17">
        <v>19.863641357421876</v>
      </c>
      <c r="M119" s="17">
        <f t="shared" si="11"/>
        <v>24.238178166503907</v>
      </c>
      <c r="N119" s="17">
        <f>0.9014*M119+2.3973</f>
        <v>24.245593799286624</v>
      </c>
      <c r="O119" s="17">
        <f t="shared" si="16"/>
        <v>-7.4156327827168411E-3</v>
      </c>
      <c r="P119" s="17">
        <f t="shared" si="12"/>
        <v>-18915.156646789041</v>
      </c>
      <c r="T119" s="19">
        <v>19.872460937500023</v>
      </c>
      <c r="U119" s="19">
        <f t="shared" si="13"/>
        <v>24.259262109375026</v>
      </c>
      <c r="V119" s="19">
        <f>0.9014*U119+2.3973</f>
        <v>24.264598865390649</v>
      </c>
      <c r="W119" s="19">
        <f t="shared" si="17"/>
        <v>-5.336756015623223E-3</v>
      </c>
      <c r="X119" s="19">
        <f t="shared" si="14"/>
        <v>-18886.798688809118</v>
      </c>
    </row>
    <row r="120" spans="1:26">
      <c r="A120">
        <v>2015</v>
      </c>
      <c r="B120">
        <v>10</v>
      </c>
      <c r="C120" s="15">
        <v>14.8254638671875</v>
      </c>
      <c r="D120" s="15">
        <f t="shared" si="9"/>
        <v>15.639626816406249</v>
      </c>
      <c r="E120" s="15">
        <f>0.9014*D120+2.3973</f>
        <v>16.494859612308591</v>
      </c>
      <c r="F120" s="15">
        <f t="shared" si="15"/>
        <v>-0.85523279590234225</v>
      </c>
      <c r="G120" s="15">
        <f t="shared" si="10"/>
        <v>-30480.230568903851</v>
      </c>
      <c r="L120" s="17">
        <v>13.481500244140625</v>
      </c>
      <c r="M120" s="17">
        <f t="shared" si="11"/>
        <v>17.286750065917968</v>
      </c>
      <c r="N120" s="17">
        <f>0.9014*M120+2.3973</f>
        <v>17.979576509418457</v>
      </c>
      <c r="O120" s="17">
        <f t="shared" si="16"/>
        <v>-0.69282644350048983</v>
      </c>
      <c r="P120" s="17">
        <f t="shared" si="12"/>
        <v>-28264.845515790184</v>
      </c>
      <c r="T120" s="19">
        <v>13.531854248047011</v>
      </c>
      <c r="U120" s="19">
        <f t="shared" si="13"/>
        <v>17.29727596435562</v>
      </c>
      <c r="V120" s="19">
        <f>0.9014*U120+2.3973</f>
        <v>17.989064554270158</v>
      </c>
      <c r="W120" s="19">
        <f t="shared" si="17"/>
        <v>-0.69178858991453751</v>
      </c>
      <c r="X120" s="19">
        <f t="shared" si="14"/>
        <v>-28250.688155024207</v>
      </c>
    </row>
    <row r="121" spans="1:26">
      <c r="A121">
        <v>2015</v>
      </c>
      <c r="B121">
        <v>11</v>
      </c>
      <c r="C121" s="15">
        <v>7.1287475585937496</v>
      </c>
      <c r="D121" s="15">
        <f t="shared" si="9"/>
        <v>4.9073255957031252</v>
      </c>
      <c r="E121" s="15">
        <f>0.9014*D121+2.3973</f>
        <v>6.8207632919667969</v>
      </c>
      <c r="F121" s="15">
        <f t="shared" si="15"/>
        <v>-1.9134376962636717</v>
      </c>
      <c r="G121" s="15">
        <f t="shared" si="10"/>
        <v>-44915.203614732745</v>
      </c>
      <c r="L121" s="17">
        <v>4.8490844726562496</v>
      </c>
      <c r="M121" s="17">
        <f t="shared" si="11"/>
        <v>7.8843228076171865</v>
      </c>
      <c r="N121" s="17">
        <f>0.9014*M121+2.3973</f>
        <v>9.5042285787861314</v>
      </c>
      <c r="O121" s="17">
        <f t="shared" si="16"/>
        <v>-1.6199057711689449</v>
      </c>
      <c r="P121" s="17">
        <f t="shared" si="12"/>
        <v>-40911.134624515573</v>
      </c>
      <c r="T121" s="19">
        <v>5.2511840820310454</v>
      </c>
      <c r="U121" s="19">
        <f t="shared" si="13"/>
        <v>8.2051001220700872</v>
      </c>
      <c r="V121" s="19">
        <f>0.9014*U121+2.3973</f>
        <v>9.7933772500339771</v>
      </c>
      <c r="W121" s="19">
        <f t="shared" si="17"/>
        <v>-1.5882771279638899</v>
      </c>
      <c r="X121" s="19">
        <f t="shared" si="14"/>
        <v>-40479.688302555427</v>
      </c>
    </row>
    <row r="122" spans="1:26">
      <c r="A122">
        <v>2015</v>
      </c>
      <c r="B122">
        <v>12</v>
      </c>
      <c r="C122" s="15">
        <v>0.19091186523437501</v>
      </c>
      <c r="D122" s="15">
        <f t="shared" si="9"/>
        <v>-4.7667924951171878</v>
      </c>
      <c r="E122" s="15">
        <f>0.7817*D122+0.2163</f>
        <v>-3.5099016934331058</v>
      </c>
      <c r="F122" s="15">
        <f t="shared" si="15"/>
        <v>-1.2568908016840821</v>
      </c>
      <c r="G122" s="15">
        <f t="shared" si="10"/>
        <v>-35959.247425772563</v>
      </c>
      <c r="L122" s="17">
        <v>-6.6479553222656254</v>
      </c>
      <c r="M122" s="17">
        <f t="shared" si="11"/>
        <v>-4.6382529370117194</v>
      </c>
      <c r="N122" s="17">
        <f>0.7817*M122+0.2163</f>
        <v>-3.4094223208620607</v>
      </c>
      <c r="O122" s="17">
        <f t="shared" si="16"/>
        <v>-1.2288306161496587</v>
      </c>
      <c r="P122" s="17">
        <f t="shared" si="12"/>
        <v>-35576.478434897494</v>
      </c>
      <c r="T122" s="19">
        <v>-6.2940429687499773</v>
      </c>
      <c r="U122" s="19">
        <f t="shared" si="13"/>
        <v>-4.4715591796874765</v>
      </c>
      <c r="V122" s="19">
        <f>0.7817*U122+0.2163</f>
        <v>-3.2791178107617003</v>
      </c>
      <c r="W122" s="19">
        <f t="shared" si="17"/>
        <v>-1.1924413689257762</v>
      </c>
      <c r="X122" s="19">
        <f t="shared" si="14"/>
        <v>-35080.092713516511</v>
      </c>
    </row>
    <row r="123" spans="1:26">
      <c r="A123">
        <v>2016</v>
      </c>
      <c r="B123">
        <v>1</v>
      </c>
      <c r="C123" s="15">
        <v>-0.35846557617187502</v>
      </c>
      <c r="D123" s="15">
        <f t="shared" si="9"/>
        <v>-5.5328443994140626</v>
      </c>
      <c r="E123" s="15">
        <f>0.7817*D123+0.2163</f>
        <v>-4.1087244670219718</v>
      </c>
      <c r="F123" s="15">
        <f t="shared" si="15"/>
        <v>-1.4241199323920908</v>
      </c>
      <c r="G123" s="15">
        <f t="shared" si="10"/>
        <v>-38240.419997760509</v>
      </c>
      <c r="H123" s="15">
        <f>SUM(G123:G134)</f>
        <v>-137146.05535232229</v>
      </c>
      <c r="I123" s="15">
        <f>H123*2.36386*4.4</f>
        <v>-1426453.9273826184</v>
      </c>
      <c r="L123" s="17">
        <v>-6.0857299804687504</v>
      </c>
      <c r="M123" s="17">
        <f t="shared" si="11"/>
        <v>-4.0258770947265621</v>
      </c>
      <c r="N123" s="17">
        <f>0.7817*M123+0.2163</f>
        <v>-2.9307281249477533</v>
      </c>
      <c r="O123" s="17">
        <f t="shared" si="16"/>
        <v>-1.0951489697788088</v>
      </c>
      <c r="P123" s="17">
        <f t="shared" si="12"/>
        <v>-33752.927096752734</v>
      </c>
      <c r="Q123" s="17">
        <f>SUM(P123:P134)</f>
        <v>-137376.09476611819</v>
      </c>
      <c r="R123" s="17">
        <f>Q123*2.36386*4.4</f>
        <v>-1428846.563644879</v>
      </c>
      <c r="T123" s="19">
        <v>-5.8339904785160002</v>
      </c>
      <c r="U123" s="19">
        <f t="shared" si="13"/>
        <v>-3.9664215454105691</v>
      </c>
      <c r="V123" s="19">
        <f>0.7817*U123+0.2163</f>
        <v>-2.8842517220474417</v>
      </c>
      <c r="W123" s="19">
        <f t="shared" si="17"/>
        <v>-1.0821698233631274</v>
      </c>
      <c r="X123" s="19">
        <f t="shared" si="14"/>
        <v>-33575.878560496421</v>
      </c>
      <c r="Y123" s="19">
        <f>SUM(X123:X134)</f>
        <v>-137173.95085741027</v>
      </c>
      <c r="Z123" s="19">
        <f>Y123*2.36386*4.4</f>
        <v>-1426744.0680847105</v>
      </c>
    </row>
    <row r="124" spans="1:26">
      <c r="A124">
        <v>2016</v>
      </c>
      <c r="B124">
        <v>2</v>
      </c>
      <c r="C124" s="15">
        <v>5.9357238769531246</v>
      </c>
      <c r="D124" s="15">
        <f t="shared" si="9"/>
        <v>3.243773374023438</v>
      </c>
      <c r="E124" s="15">
        <f>0.7817*D124+0.2163</f>
        <v>2.7519576464741213</v>
      </c>
      <c r="F124" s="15">
        <f t="shared" si="15"/>
        <v>0.49181572754931668</v>
      </c>
      <c r="G124" s="15">
        <f t="shared" si="10"/>
        <v>-12105.141660499772</v>
      </c>
      <c r="L124" s="17">
        <v>-1.7214111328124999</v>
      </c>
      <c r="M124" s="17">
        <f t="shared" si="11"/>
        <v>0.72773899414062515</v>
      </c>
      <c r="N124" s="17">
        <f>0.7817*M124+0.2163</f>
        <v>0.78517357171972657</v>
      </c>
      <c r="O124" s="17">
        <f t="shared" si="16"/>
        <v>-5.743457757910142E-2</v>
      </c>
      <c r="P124" s="17">
        <f t="shared" si="12"/>
        <v>-19597.465072756524</v>
      </c>
      <c r="T124" s="19">
        <v>-1.6370910644529886</v>
      </c>
      <c r="U124" s="19">
        <f t="shared" si="13"/>
        <v>0.64177401123061828</v>
      </c>
      <c r="V124" s="19">
        <f>0.7817*U124+0.2163</f>
        <v>0.71797474457897437</v>
      </c>
      <c r="W124" s="19">
        <f t="shared" si="17"/>
        <v>-7.6200733348356087E-2</v>
      </c>
      <c r="X124" s="19">
        <f t="shared" si="14"/>
        <v>-19853.454203604924</v>
      </c>
    </row>
    <row r="125" spans="1:26">
      <c r="A125">
        <v>2016</v>
      </c>
      <c r="B125">
        <v>3</v>
      </c>
      <c r="C125" s="15">
        <v>12.98360595703125</v>
      </c>
      <c r="D125" s="15">
        <f t="shared" si="9"/>
        <v>13.071340146484374</v>
      </c>
      <c r="E125" s="15">
        <f>0.9534*D125-0.7929</f>
        <v>11.669315695658202</v>
      </c>
      <c r="F125" s="15">
        <f t="shared" si="15"/>
        <v>1.4020244508261719</v>
      </c>
      <c r="G125" s="15">
        <f t="shared" si="10"/>
        <v>311.01553371981208</v>
      </c>
      <c r="L125" s="17">
        <v>8.4709411621093746</v>
      </c>
      <c r="M125" s="17">
        <f t="shared" si="11"/>
        <v>11.829249113769531</v>
      </c>
      <c r="N125" s="17">
        <f>0.9534*M125-0.7929</f>
        <v>10.485106105067873</v>
      </c>
      <c r="O125" s="17">
        <f t="shared" si="16"/>
        <v>1.3441430087016588</v>
      </c>
      <c r="P125" s="17">
        <f t="shared" si="12"/>
        <v>-478.54521830067097</v>
      </c>
      <c r="T125" s="19">
        <v>8.6291442871089998</v>
      </c>
      <c r="U125" s="19">
        <f t="shared" si="13"/>
        <v>11.914100427245682</v>
      </c>
      <c r="V125" s="19">
        <f>0.9534*U125-0.7929</f>
        <v>10.566003347336034</v>
      </c>
      <c r="W125" s="19">
        <f t="shared" si="17"/>
        <v>1.3480970799096479</v>
      </c>
      <c r="X125" s="19">
        <f t="shared" si="14"/>
        <v>-424.60773295249237</v>
      </c>
    </row>
    <row r="126" spans="1:26">
      <c r="A126">
        <v>2016</v>
      </c>
      <c r="B126">
        <v>4</v>
      </c>
      <c r="C126" s="15">
        <v>19.571435546875001</v>
      </c>
      <c r="D126" s="15">
        <f t="shared" si="9"/>
        <v>22.257409726562503</v>
      </c>
      <c r="E126" s="15">
        <f>0.9534*D126-0.7929</f>
        <v>20.427314433304691</v>
      </c>
      <c r="F126" s="15">
        <f t="shared" si="15"/>
        <v>1.8300952932578127</v>
      </c>
      <c r="G126" s="15">
        <f t="shared" si="10"/>
        <v>6150.3298953298217</v>
      </c>
      <c r="L126" s="17">
        <v>18.578363037109376</v>
      </c>
      <c r="M126" s="17">
        <f t="shared" si="11"/>
        <v>22.838253020019529</v>
      </c>
      <c r="N126" s="17">
        <f>0.9534*M126-0.7929</f>
        <v>20.98109042928662</v>
      </c>
      <c r="O126" s="17">
        <f t="shared" si="16"/>
        <v>1.8571625907329086</v>
      </c>
      <c r="P126" s="17">
        <f t="shared" si="12"/>
        <v>6519.5549001876061</v>
      </c>
      <c r="T126" s="19">
        <v>18.524926757813034</v>
      </c>
      <c r="U126" s="19">
        <f t="shared" si="13"/>
        <v>22.779669580078714</v>
      </c>
      <c r="V126" s="19">
        <f>0.9534*U126-0.7929</f>
        <v>20.925236977647046</v>
      </c>
      <c r="W126" s="19">
        <f t="shared" si="17"/>
        <v>1.8544326024316682</v>
      </c>
      <c r="X126" s="19">
        <f t="shared" si="14"/>
        <v>6482.3151297703844</v>
      </c>
    </row>
    <row r="127" spans="1:26">
      <c r="A127">
        <v>2016</v>
      </c>
      <c r="B127">
        <v>5</v>
      </c>
      <c r="C127" s="15">
        <v>25.653924560546876</v>
      </c>
      <c r="D127" s="15">
        <f t="shared" si="9"/>
        <v>30.738832407226568</v>
      </c>
      <c r="E127" s="15">
        <f>0.9534*D127-0.7929</f>
        <v>28.513502817049812</v>
      </c>
      <c r="F127" s="15">
        <f t="shared" si="15"/>
        <v>2.2253295901767558</v>
      </c>
      <c r="G127" s="15">
        <f t="shared" si="10"/>
        <v>11541.720939601128</v>
      </c>
      <c r="L127" s="17">
        <v>26.337396240234376</v>
      </c>
      <c r="M127" s="17">
        <f t="shared" si="11"/>
        <v>31.289391984863279</v>
      </c>
      <c r="N127" s="17">
        <f>0.9534*M127-0.7929</f>
        <v>29.038406318368651</v>
      </c>
      <c r="O127" s="17">
        <f t="shared" si="16"/>
        <v>2.2509856664946284</v>
      </c>
      <c r="P127" s="17">
        <f t="shared" si="12"/>
        <v>11891.695476653225</v>
      </c>
      <c r="T127" s="19">
        <v>26.130059814453034</v>
      </c>
      <c r="U127" s="19">
        <f t="shared" si="13"/>
        <v>31.130105676269434</v>
      </c>
      <c r="V127" s="19">
        <f>0.9534*U127-0.7929</f>
        <v>28.886542751755279</v>
      </c>
      <c r="W127" s="19">
        <f t="shared" si="17"/>
        <v>2.2435629245141548</v>
      </c>
      <c r="X127" s="19">
        <f t="shared" si="14"/>
        <v>11790.441853297587</v>
      </c>
    </row>
    <row r="128" spans="1:26">
      <c r="A128">
        <v>2016</v>
      </c>
      <c r="B128">
        <v>6</v>
      </c>
      <c r="C128" s="15">
        <v>28.281335449218751</v>
      </c>
      <c r="D128" s="15">
        <f t="shared" si="9"/>
        <v>34.402494150390631</v>
      </c>
      <c r="E128" s="15">
        <f>0.814*D128+4.4613</f>
        <v>32.464930238417971</v>
      </c>
      <c r="F128" s="15">
        <f t="shared" si="15"/>
        <v>1.93756391197266</v>
      </c>
      <c r="G128" s="15">
        <f t="shared" si="10"/>
        <v>7616.3093232190549</v>
      </c>
      <c r="L128" s="17">
        <v>29.247094726562501</v>
      </c>
      <c r="M128" s="17">
        <f t="shared" si="11"/>
        <v>34.458635576171872</v>
      </c>
      <c r="N128" s="17">
        <f>0.814*M128+4.4613</f>
        <v>32.5106293590039</v>
      </c>
      <c r="O128" s="17">
        <f t="shared" si="16"/>
        <v>1.948006217167972</v>
      </c>
      <c r="P128" s="17">
        <f t="shared" si="12"/>
        <v>7758.7528083883044</v>
      </c>
      <c r="T128" s="19">
        <v>29.258599853516046</v>
      </c>
      <c r="U128" s="19">
        <f t="shared" si="13"/>
        <v>34.565242639160623</v>
      </c>
      <c r="V128" s="19">
        <f>0.814*U128+4.4613</f>
        <v>32.597407508276746</v>
      </c>
      <c r="W128" s="19">
        <f t="shared" si="17"/>
        <v>1.9678351308838771</v>
      </c>
      <c r="X128" s="19">
        <f t="shared" si="14"/>
        <v>8029.2390203869654</v>
      </c>
    </row>
    <row r="129" spans="1:26">
      <c r="A129">
        <v>2016</v>
      </c>
      <c r="B129">
        <v>7</v>
      </c>
      <c r="C129" s="15">
        <v>31.710687255859376</v>
      </c>
      <c r="D129" s="15">
        <f t="shared" si="9"/>
        <v>39.184382309570317</v>
      </c>
      <c r="E129" s="15">
        <f>0.814*D129+4.4613</f>
        <v>36.357387199990235</v>
      </c>
      <c r="F129" s="15">
        <f t="shared" si="15"/>
        <v>2.826995109580082</v>
      </c>
      <c r="G129" s="15">
        <f t="shared" si="10"/>
        <v>19749.0402897819</v>
      </c>
      <c r="L129" s="17">
        <v>32.711083984375001</v>
      </c>
      <c r="M129" s="17">
        <f t="shared" si="11"/>
        <v>38.23161267578125</v>
      </c>
      <c r="N129" s="17">
        <f>0.814*M129+4.4613</f>
        <v>35.581832718085934</v>
      </c>
      <c r="O129" s="17">
        <f t="shared" si="16"/>
        <v>2.6497799576953156</v>
      </c>
      <c r="P129" s="17">
        <f t="shared" si="12"/>
        <v>17331.648402921797</v>
      </c>
      <c r="T129" s="19">
        <v>32.510156250000023</v>
      </c>
      <c r="U129" s="19">
        <f t="shared" si="13"/>
        <v>38.13545156250003</v>
      </c>
      <c r="V129" s="19">
        <f>0.814*U129+4.4613</f>
        <v>35.503557571875021</v>
      </c>
      <c r="W129" s="19">
        <f t="shared" si="17"/>
        <v>2.6318939906250094</v>
      </c>
      <c r="X129" s="19">
        <f t="shared" si="14"/>
        <v>17087.665926115755</v>
      </c>
    </row>
    <row r="130" spans="1:26">
      <c r="A130">
        <v>2016</v>
      </c>
      <c r="B130">
        <v>8</v>
      </c>
      <c r="C130" s="15">
        <v>28.296197509765626</v>
      </c>
      <c r="D130" s="15">
        <f t="shared" si="9"/>
        <v>34.423217807617192</v>
      </c>
      <c r="E130" s="15">
        <f>0.814*D130+4.4613</f>
        <v>32.481799295400393</v>
      </c>
      <c r="F130" s="15">
        <f t="shared" si="15"/>
        <v>1.9414185122167993</v>
      </c>
      <c r="G130" s="15">
        <f t="shared" si="10"/>
        <v>7668.8899251493604</v>
      </c>
      <c r="L130" s="17">
        <v>29.675653076171876</v>
      </c>
      <c r="M130" s="17">
        <f t="shared" si="11"/>
        <v>34.925421330566408</v>
      </c>
      <c r="N130" s="17">
        <f>0.814*M130+4.4613</f>
        <v>32.890592963081055</v>
      </c>
      <c r="O130" s="17">
        <f t="shared" si="16"/>
        <v>2.0348283674853533</v>
      </c>
      <c r="P130" s="17">
        <f t="shared" si="12"/>
        <v>8943.093760867705</v>
      </c>
      <c r="T130" s="19">
        <v>29.431695556641046</v>
      </c>
      <c r="U130" s="19">
        <f t="shared" si="13"/>
        <v>34.755301721191877</v>
      </c>
      <c r="V130" s="19">
        <f>0.814*U130+4.4613</f>
        <v>32.752115601050185</v>
      </c>
      <c r="W130" s="19">
        <f t="shared" si="17"/>
        <v>2.0031861201416916</v>
      </c>
      <c r="X130" s="19">
        <f t="shared" si="14"/>
        <v>8511.4618648528158</v>
      </c>
    </row>
    <row r="131" spans="1:26">
      <c r="A131">
        <v>2016</v>
      </c>
      <c r="B131">
        <v>9</v>
      </c>
      <c r="C131" s="15">
        <v>20.513604736328126</v>
      </c>
      <c r="D131" s="15">
        <f t="shared" si="9"/>
        <v>23.571170444335941</v>
      </c>
      <c r="E131" s="15">
        <f>0.9014*D131+2.3973</f>
        <v>23.644353038524418</v>
      </c>
      <c r="F131" s="15">
        <f t="shared" si="15"/>
        <v>-7.3182594188477168E-2</v>
      </c>
      <c r="G131" s="15">
        <f t="shared" si="10"/>
        <v>-19812.283767325018</v>
      </c>
      <c r="L131" s="17">
        <v>20.927423095703126</v>
      </c>
      <c r="M131" s="17">
        <f t="shared" si="11"/>
        <v>25.396849235839841</v>
      </c>
      <c r="N131" s="17">
        <f>0.9014*M131+2.3973</f>
        <v>25.290019901186035</v>
      </c>
      <c r="O131" s="17">
        <f t="shared" si="16"/>
        <v>0.10682933465380628</v>
      </c>
      <c r="P131" s="17">
        <f t="shared" si="12"/>
        <v>-17356.74104598743</v>
      </c>
      <c r="T131" s="19">
        <v>20.864770507813034</v>
      </c>
      <c r="U131" s="19">
        <f t="shared" si="13"/>
        <v>25.348818017578711</v>
      </c>
      <c r="V131" s="19">
        <f>0.9014*U131+2.3973</f>
        <v>25.24672456104545</v>
      </c>
      <c r="W131" s="19">
        <f t="shared" si="17"/>
        <v>0.10209345653326096</v>
      </c>
      <c r="X131" s="19">
        <f t="shared" si="14"/>
        <v>-17421.343159429787</v>
      </c>
    </row>
    <row r="132" spans="1:26">
      <c r="A132">
        <v>2016</v>
      </c>
      <c r="B132">
        <v>10</v>
      </c>
      <c r="C132" s="15">
        <v>12.800592041015625</v>
      </c>
      <c r="D132" s="15">
        <f t="shared" ref="D132:D195" si="18">C132*1.3944-5.033</f>
        <v>12.816145541992189</v>
      </c>
      <c r="E132" s="15">
        <f>0.9014*D132+2.3973</f>
        <v>13.949773591551757</v>
      </c>
      <c r="F132" s="15">
        <f t="shared" si="15"/>
        <v>-1.1336280495595688</v>
      </c>
      <c r="G132" s="15">
        <f t="shared" ref="G132:G195" si="19">13641*F132-18814</f>
        <v>-34277.82022404208</v>
      </c>
      <c r="L132" s="17">
        <v>9.9217773437499996</v>
      </c>
      <c r="M132" s="17">
        <f t="shared" ref="M132:M195" si="20">L132*1.0892+2.6027</f>
        <v>13.409499882812499</v>
      </c>
      <c r="N132" s="17">
        <f>0.9014*M132+2.3973</f>
        <v>14.484623194367186</v>
      </c>
      <c r="O132" s="17">
        <f t="shared" si="16"/>
        <v>-1.0751233115546874</v>
      </c>
      <c r="P132" s="17">
        <f t="shared" ref="P132:P195" si="21">13641*O132-18814</f>
        <v>-33479.757092917491</v>
      </c>
      <c r="T132" s="19">
        <v>10.036401367188034</v>
      </c>
      <c r="U132" s="19">
        <f t="shared" ref="U132:U195" si="22">T132*1.098+2.4393</f>
        <v>13.459268701172462</v>
      </c>
      <c r="V132" s="19">
        <f>0.9014*U132+2.3973</f>
        <v>14.529484807236857</v>
      </c>
      <c r="W132" s="19">
        <f t="shared" si="17"/>
        <v>-1.0702161060643949</v>
      </c>
      <c r="X132" s="19">
        <f t="shared" ref="X132:X195" si="23">13641*W132-18814</f>
        <v>-33412.817902824412</v>
      </c>
    </row>
    <row r="133" spans="1:26">
      <c r="A133">
        <v>2016</v>
      </c>
      <c r="B133">
        <v>11</v>
      </c>
      <c r="C133" s="15">
        <v>6.1480651855468746</v>
      </c>
      <c r="D133" s="15">
        <f t="shared" si="18"/>
        <v>3.5398620947265629</v>
      </c>
      <c r="E133" s="15">
        <f>0.9014*D133+2.3973</f>
        <v>5.5881316921865238</v>
      </c>
      <c r="F133" s="15">
        <f t="shared" ref="F133:F196" si="24">D133-E133</f>
        <v>-2.048269597459961</v>
      </c>
      <c r="G133" s="15">
        <f t="shared" si="19"/>
        <v>-46754.44557895133</v>
      </c>
      <c r="L133" s="17">
        <v>-0.67462768554687502</v>
      </c>
      <c r="M133" s="17">
        <f t="shared" si="20"/>
        <v>1.8678955249023437</v>
      </c>
      <c r="N133" s="17">
        <f>0.9014*M133+2.3973</f>
        <v>4.0810210261469724</v>
      </c>
      <c r="O133" s="17">
        <f t="shared" ref="O133:O196" si="25">M133-N133</f>
        <v>-2.2131255012446287</v>
      </c>
      <c r="P133" s="17">
        <f t="shared" si="21"/>
        <v>-49003.244962477984</v>
      </c>
      <c r="T133" s="19">
        <v>-0.44608154296895464</v>
      </c>
      <c r="U133" s="19">
        <f t="shared" si="22"/>
        <v>1.9495024658200877</v>
      </c>
      <c r="V133" s="19">
        <f>0.9014*U133+2.3973</f>
        <v>4.1545815226902274</v>
      </c>
      <c r="W133" s="19">
        <f t="shared" ref="W133:W196" si="26">U133-V133</f>
        <v>-2.2050790568701397</v>
      </c>
      <c r="X133" s="19">
        <f t="shared" si="23"/>
        <v>-48893.483414765578</v>
      </c>
    </row>
    <row r="134" spans="1:26">
      <c r="A134">
        <v>2016</v>
      </c>
      <c r="B134">
        <v>12</v>
      </c>
      <c r="C134" s="15">
        <v>-0.53977050781250002</v>
      </c>
      <c r="D134" s="15">
        <f t="shared" si="18"/>
        <v>-5.7856559960937508</v>
      </c>
      <c r="E134" s="15">
        <f>0.7817*D134+0.2163</f>
        <v>-4.3063472921464845</v>
      </c>
      <c r="F134" s="15">
        <f t="shared" si="24"/>
        <v>-1.4793087039472663</v>
      </c>
      <c r="G134" s="15">
        <f t="shared" si="19"/>
        <v>-38993.250030544659</v>
      </c>
      <c r="L134" s="17">
        <v>-6.8254455566406254</v>
      </c>
      <c r="M134" s="17">
        <f t="shared" si="20"/>
        <v>-4.8315753002929682</v>
      </c>
      <c r="N134" s="17">
        <f>0.7817*M134+0.2163</f>
        <v>-3.560542412239013</v>
      </c>
      <c r="O134" s="17">
        <f t="shared" si="25"/>
        <v>-1.2710328880539552</v>
      </c>
      <c r="P134" s="17">
        <f t="shared" si="21"/>
        <v>-36152.159625943998</v>
      </c>
      <c r="T134" s="19">
        <v>-6.4204772949219659</v>
      </c>
      <c r="U134" s="19">
        <f t="shared" si="22"/>
        <v>-4.6103840698243186</v>
      </c>
      <c r="V134" s="19">
        <f>0.7817*U134+0.2163</f>
        <v>-3.3876372273816697</v>
      </c>
      <c r="W134" s="19">
        <f t="shared" si="26"/>
        <v>-1.2227468424426489</v>
      </c>
      <c r="X134" s="19">
        <f t="shared" si="23"/>
        <v>-35493.489677760168</v>
      </c>
    </row>
    <row r="135" spans="1:26">
      <c r="A135">
        <v>2017</v>
      </c>
      <c r="B135">
        <v>1</v>
      </c>
      <c r="C135" s="15">
        <v>-1.0237487792968749</v>
      </c>
      <c r="D135" s="15">
        <f t="shared" si="18"/>
        <v>-6.460515297851563</v>
      </c>
      <c r="E135" s="15">
        <f>0.7817*D135+0.2163</f>
        <v>-4.8338848083305663</v>
      </c>
      <c r="F135" s="15">
        <f t="shared" si="24"/>
        <v>-1.6266304895209966</v>
      </c>
      <c r="G135" s="15">
        <f t="shared" si="19"/>
        <v>-41002.866507555911</v>
      </c>
      <c r="H135" s="15">
        <f>SUM(G135:G146)</f>
        <v>-149787.09791944042</v>
      </c>
      <c r="I135" s="15">
        <f>H135*2.36386*4.4</f>
        <v>-1557933.2088665331</v>
      </c>
      <c r="L135" s="17">
        <v>-10.668280029296875</v>
      </c>
      <c r="M135" s="17">
        <f t="shared" si="20"/>
        <v>-9.0171906079101554</v>
      </c>
      <c r="N135" s="17">
        <f>0.7817*M135+0.2163</f>
        <v>-6.8324378982033673</v>
      </c>
      <c r="O135" s="17">
        <f t="shared" si="25"/>
        <v>-2.184752709706788</v>
      </c>
      <c r="P135" s="17">
        <f t="shared" si="21"/>
        <v>-48616.2117131103</v>
      </c>
      <c r="Q135" s="17">
        <f>SUM(P135:P146)</f>
        <v>-136569.95121401132</v>
      </c>
      <c r="R135" s="17">
        <f>Q135*2.36386*4.4</f>
        <v>-1420461.8774577123</v>
      </c>
      <c r="T135" s="19">
        <v>-10.258459472656</v>
      </c>
      <c r="U135" s="19">
        <f t="shared" si="22"/>
        <v>-8.8244885009762886</v>
      </c>
      <c r="V135" s="19">
        <f>0.7817*U135+0.2163</f>
        <v>-6.6818026612131636</v>
      </c>
      <c r="W135" s="19">
        <f t="shared" si="26"/>
        <v>-2.142685839763125</v>
      </c>
      <c r="X135" s="19">
        <f t="shared" si="23"/>
        <v>-48042.377540208792</v>
      </c>
      <c r="Y135" s="19">
        <f>SUM(X135:X146)</f>
        <v>-135349.13616271268</v>
      </c>
      <c r="Z135" s="19">
        <f>Y135*2.36386*4.4</f>
        <v>-1407764.1996421961</v>
      </c>
    </row>
    <row r="136" spans="1:26">
      <c r="A136">
        <v>2017</v>
      </c>
      <c r="B136">
        <v>2</v>
      </c>
      <c r="C136" s="15">
        <v>4.4785400390624996</v>
      </c>
      <c r="D136" s="15">
        <f t="shared" si="18"/>
        <v>1.2118762304687491</v>
      </c>
      <c r="E136" s="15">
        <f>0.7817*D136+0.2163</f>
        <v>1.1636236493574212</v>
      </c>
      <c r="F136" s="15">
        <f t="shared" si="24"/>
        <v>4.8252581111327908E-2</v>
      </c>
      <c r="G136" s="15">
        <f t="shared" si="19"/>
        <v>-18155.786541060377</v>
      </c>
      <c r="L136" s="17">
        <v>-2.8017639160156249</v>
      </c>
      <c r="M136" s="17">
        <f t="shared" si="20"/>
        <v>-0.44898125732421867</v>
      </c>
      <c r="N136" s="17">
        <f>0.7817*M136+0.2163</f>
        <v>-0.13466864885034174</v>
      </c>
      <c r="O136" s="17">
        <f t="shared" si="25"/>
        <v>-0.31431260847387693</v>
      </c>
      <c r="P136" s="17">
        <f t="shared" si="21"/>
        <v>-23101.538292192155</v>
      </c>
      <c r="T136" s="19">
        <v>-2.5802062988279886</v>
      </c>
      <c r="U136" s="19">
        <f t="shared" si="22"/>
        <v>-0.39376651611313207</v>
      </c>
      <c r="V136" s="19">
        <f>0.7817*U136+0.2163</f>
        <v>-9.1507285645635317E-2</v>
      </c>
      <c r="W136" s="19">
        <f t="shared" si="26"/>
        <v>-0.30225923046749675</v>
      </c>
      <c r="X136" s="19">
        <f t="shared" si="23"/>
        <v>-22937.118162807124</v>
      </c>
    </row>
    <row r="137" spans="1:26">
      <c r="A137">
        <v>2017</v>
      </c>
      <c r="B137">
        <v>3</v>
      </c>
      <c r="C137" s="15">
        <v>9.1063476562499996</v>
      </c>
      <c r="D137" s="15">
        <f t="shared" si="18"/>
        <v>7.6648911718749995</v>
      </c>
      <c r="E137" s="15">
        <f>0.9534*D137-0.7929</f>
        <v>6.5148072432656239</v>
      </c>
      <c r="F137" s="15">
        <f t="shared" si="24"/>
        <v>1.1500839286093756</v>
      </c>
      <c r="G137" s="15">
        <f t="shared" si="19"/>
        <v>-3125.7051298395072</v>
      </c>
      <c r="L137" s="17">
        <v>3.5457092285156251</v>
      </c>
      <c r="M137" s="17">
        <f t="shared" si="20"/>
        <v>6.4646864916992186</v>
      </c>
      <c r="N137" s="17">
        <f>0.9534*M137-0.7929</f>
        <v>5.3705321011860345</v>
      </c>
      <c r="O137" s="17">
        <f t="shared" si="25"/>
        <v>1.0941543905131841</v>
      </c>
      <c r="P137" s="17">
        <f t="shared" si="21"/>
        <v>-3888.6399590096553</v>
      </c>
      <c r="T137" s="19">
        <v>3.7323242187500227</v>
      </c>
      <c r="U137" s="19">
        <f t="shared" si="22"/>
        <v>6.5373919921875245</v>
      </c>
      <c r="V137" s="19">
        <f>0.9534*U137-0.7929</f>
        <v>5.4398495253515859</v>
      </c>
      <c r="W137" s="19">
        <f t="shared" si="26"/>
        <v>1.0975424668359386</v>
      </c>
      <c r="X137" s="19">
        <f t="shared" si="23"/>
        <v>-3842.4232098909615</v>
      </c>
    </row>
    <row r="138" spans="1:26">
      <c r="A138">
        <v>2017</v>
      </c>
      <c r="B138">
        <v>4</v>
      </c>
      <c r="C138" s="15">
        <v>16.157067871093751</v>
      </c>
      <c r="D138" s="15">
        <f t="shared" si="18"/>
        <v>17.496415439453127</v>
      </c>
      <c r="E138" s="15">
        <f>0.9534*D138-0.7929</f>
        <v>15.888182479974613</v>
      </c>
      <c r="F138" s="15">
        <f t="shared" si="24"/>
        <v>1.6082329594785136</v>
      </c>
      <c r="G138" s="15">
        <f t="shared" si="19"/>
        <v>3123.9058002464044</v>
      </c>
      <c r="L138" s="17">
        <v>12.72738037109375</v>
      </c>
      <c r="M138" s="17">
        <f t="shared" si="20"/>
        <v>16.46536270019531</v>
      </c>
      <c r="N138" s="17">
        <f>0.9534*M138-0.7929</f>
        <v>14.90517679836621</v>
      </c>
      <c r="O138" s="17">
        <f t="shared" si="25"/>
        <v>1.5601859018291009</v>
      </c>
      <c r="P138" s="17">
        <f t="shared" si="21"/>
        <v>2468.4958868507638</v>
      </c>
      <c r="T138" s="19">
        <v>12.664697265625023</v>
      </c>
      <c r="U138" s="19">
        <f t="shared" si="22"/>
        <v>16.345137597656276</v>
      </c>
      <c r="V138" s="19">
        <f>0.9534*U138-0.7929</f>
        <v>14.790554185605494</v>
      </c>
      <c r="W138" s="19">
        <f t="shared" si="26"/>
        <v>1.554583412050782</v>
      </c>
      <c r="X138" s="19">
        <f t="shared" si="23"/>
        <v>2392.072323784716</v>
      </c>
    </row>
    <row r="139" spans="1:26">
      <c r="A139">
        <v>2017</v>
      </c>
      <c r="B139">
        <v>5</v>
      </c>
      <c r="C139" s="15">
        <v>24.988610839843751</v>
      </c>
      <c r="D139" s="15">
        <f t="shared" si="18"/>
        <v>29.811118955078129</v>
      </c>
      <c r="E139" s="15">
        <f>0.9534*D139-0.7929</f>
        <v>27.62902081177149</v>
      </c>
      <c r="F139" s="15">
        <f t="shared" si="24"/>
        <v>2.1820981433066393</v>
      </c>
      <c r="G139" s="15">
        <f t="shared" si="19"/>
        <v>10952.000772845866</v>
      </c>
      <c r="L139" s="17">
        <v>23.453088378906251</v>
      </c>
      <c r="M139" s="17">
        <f t="shared" si="20"/>
        <v>28.147803862304688</v>
      </c>
      <c r="N139" s="17">
        <f>0.9534*M139-0.7929</f>
        <v>26.04321620232129</v>
      </c>
      <c r="O139" s="17">
        <f t="shared" si="25"/>
        <v>2.1045876599833981</v>
      </c>
      <c r="P139" s="17">
        <f t="shared" si="21"/>
        <v>9894.6802698335341</v>
      </c>
      <c r="T139" s="19">
        <v>23.386499023438034</v>
      </c>
      <c r="U139" s="19">
        <f t="shared" si="22"/>
        <v>28.117675927734965</v>
      </c>
      <c r="V139" s="19">
        <f>0.9534*U139-0.7929</f>
        <v>26.014492229502515</v>
      </c>
      <c r="W139" s="19">
        <f t="shared" si="26"/>
        <v>2.1031836982324492</v>
      </c>
      <c r="X139" s="19">
        <f t="shared" si="23"/>
        <v>9875.5288275888415</v>
      </c>
    </row>
    <row r="140" spans="1:26">
      <c r="A140">
        <v>2017</v>
      </c>
      <c r="B140">
        <v>6</v>
      </c>
      <c r="C140" s="15">
        <v>31.179010009765626</v>
      </c>
      <c r="D140" s="15">
        <f t="shared" si="18"/>
        <v>38.44301155761719</v>
      </c>
      <c r="E140" s="15">
        <f>0.814*D140+4.4613</f>
        <v>35.753911407900389</v>
      </c>
      <c r="F140" s="15">
        <f t="shared" si="24"/>
        <v>2.6891001497168006</v>
      </c>
      <c r="G140" s="15">
        <f t="shared" si="19"/>
        <v>17868.015142286873</v>
      </c>
      <c r="L140" s="17">
        <v>32.803216552734376</v>
      </c>
      <c r="M140" s="17">
        <f t="shared" si="20"/>
        <v>38.331963469238282</v>
      </c>
      <c r="N140" s="17">
        <f>0.814*M140+4.4613</f>
        <v>35.663518263959958</v>
      </c>
      <c r="O140" s="17">
        <f t="shared" si="25"/>
        <v>2.6684452052783243</v>
      </c>
      <c r="P140" s="17">
        <f t="shared" si="21"/>
        <v>17586.261045201623</v>
      </c>
      <c r="T140" s="19">
        <v>32.690148925781045</v>
      </c>
      <c r="U140" s="19">
        <f t="shared" si="22"/>
        <v>38.333083520507593</v>
      </c>
      <c r="V140" s="19">
        <f>0.814*U140+4.4613</f>
        <v>35.664429985693175</v>
      </c>
      <c r="W140" s="19">
        <f t="shared" si="26"/>
        <v>2.6686535348144176</v>
      </c>
      <c r="X140" s="19">
        <f t="shared" si="23"/>
        <v>17589.102868403468</v>
      </c>
    </row>
    <row r="141" spans="1:26">
      <c r="A141">
        <v>2017</v>
      </c>
      <c r="B141">
        <v>7</v>
      </c>
      <c r="C141" s="15">
        <v>30.420465087890626</v>
      </c>
      <c r="D141" s="15">
        <f t="shared" si="18"/>
        <v>37.385296518554689</v>
      </c>
      <c r="E141" s="15">
        <f>0.814*D141+4.4613</f>
        <v>34.892931366103518</v>
      </c>
      <c r="F141" s="15">
        <f t="shared" si="24"/>
        <v>2.4923651524511712</v>
      </c>
      <c r="G141" s="15">
        <f t="shared" si="19"/>
        <v>15184.353044586423</v>
      </c>
      <c r="L141" s="17">
        <v>33.651300048828126</v>
      </c>
      <c r="M141" s="17">
        <f t="shared" si="20"/>
        <v>39.255696013183595</v>
      </c>
      <c r="N141" s="17">
        <f>0.814*M141+4.4613</f>
        <v>36.415436554731443</v>
      </c>
      <c r="O141" s="17">
        <f t="shared" si="25"/>
        <v>2.8402594584521523</v>
      </c>
      <c r="P141" s="17">
        <f t="shared" si="21"/>
        <v>19929.979272745812</v>
      </c>
      <c r="T141" s="19">
        <v>33.593347167969</v>
      </c>
      <c r="U141" s="19">
        <f t="shared" si="22"/>
        <v>39.324795190429967</v>
      </c>
      <c r="V141" s="19">
        <f>0.814*U141+4.4613</f>
        <v>36.471683285009995</v>
      </c>
      <c r="W141" s="19">
        <f t="shared" si="26"/>
        <v>2.8531119054199721</v>
      </c>
      <c r="X141" s="19">
        <f t="shared" si="23"/>
        <v>20105.299501833841</v>
      </c>
    </row>
    <row r="142" spans="1:26">
      <c r="A142">
        <v>2017</v>
      </c>
      <c r="B142">
        <v>8</v>
      </c>
      <c r="C142" s="15">
        <v>28.877496337890626</v>
      </c>
      <c r="D142" s="15">
        <f t="shared" si="18"/>
        <v>35.233780893554687</v>
      </c>
      <c r="E142" s="15">
        <f>0.814*D142+4.4613</f>
        <v>33.141597647353514</v>
      </c>
      <c r="F142" s="15">
        <f t="shared" si="24"/>
        <v>2.0921832462011736</v>
      </c>
      <c r="G142" s="15">
        <f t="shared" si="19"/>
        <v>9725.4716614302088</v>
      </c>
      <c r="L142" s="17">
        <v>30.485681152343751</v>
      </c>
      <c r="M142" s="17">
        <f t="shared" si="20"/>
        <v>35.807703911132812</v>
      </c>
      <c r="N142" s="17">
        <f>0.814*M142+4.4613</f>
        <v>33.608770983662104</v>
      </c>
      <c r="O142" s="17">
        <f t="shared" si="25"/>
        <v>2.1989329274707075</v>
      </c>
      <c r="P142" s="17">
        <f t="shared" si="21"/>
        <v>11181.644063627922</v>
      </c>
      <c r="T142" s="19">
        <v>30.300622558594</v>
      </c>
      <c r="U142" s="19">
        <f t="shared" si="22"/>
        <v>35.709383569336218</v>
      </c>
      <c r="V142" s="19">
        <f>0.814*U142+4.4613</f>
        <v>33.528738225439682</v>
      </c>
      <c r="W142" s="19">
        <f t="shared" si="26"/>
        <v>2.1806453438965363</v>
      </c>
      <c r="X142" s="19">
        <f t="shared" si="23"/>
        <v>10932.183136092652</v>
      </c>
    </row>
    <row r="143" spans="1:26">
      <c r="A143">
        <v>2017</v>
      </c>
      <c r="B143">
        <v>9</v>
      </c>
      <c r="C143" s="15">
        <v>23.028497314453126</v>
      </c>
      <c r="D143" s="15">
        <f t="shared" si="18"/>
        <v>27.07793665527344</v>
      </c>
      <c r="E143" s="15">
        <f>0.9014*D143+2.3973</f>
        <v>26.80535210106348</v>
      </c>
      <c r="F143" s="15">
        <f t="shared" si="24"/>
        <v>0.27258455420995986</v>
      </c>
      <c r="G143" s="15">
        <f t="shared" si="19"/>
        <v>-15095.674096021938</v>
      </c>
      <c r="L143" s="17">
        <v>19.708123779296876</v>
      </c>
      <c r="M143" s="17">
        <f t="shared" si="20"/>
        <v>24.068788420410154</v>
      </c>
      <c r="N143" s="17">
        <f>0.9014*M143+2.3973</f>
        <v>24.092905882157712</v>
      </c>
      <c r="O143" s="17">
        <f t="shared" si="25"/>
        <v>-2.4117461747557911E-2</v>
      </c>
      <c r="P143" s="17">
        <f t="shared" si="21"/>
        <v>-19142.986295698436</v>
      </c>
      <c r="T143" s="19">
        <v>19.872460937500023</v>
      </c>
      <c r="U143" s="19">
        <f t="shared" si="22"/>
        <v>24.259262109375026</v>
      </c>
      <c r="V143" s="19">
        <f>0.9014*U143+2.3973</f>
        <v>24.264598865390649</v>
      </c>
      <c r="W143" s="19">
        <f t="shared" si="26"/>
        <v>-5.336756015623223E-3</v>
      </c>
      <c r="X143" s="19">
        <f t="shared" si="23"/>
        <v>-18886.798688809118</v>
      </c>
    </row>
    <row r="144" spans="1:26">
      <c r="A144">
        <v>2017</v>
      </c>
      <c r="B144">
        <v>10</v>
      </c>
      <c r="C144" s="15">
        <v>12.208642578125</v>
      </c>
      <c r="D144" s="15">
        <f t="shared" si="18"/>
        <v>11.990731210937501</v>
      </c>
      <c r="E144" s="15">
        <f>0.9014*D144+2.3973</f>
        <v>13.205745113539063</v>
      </c>
      <c r="F144" s="15">
        <f t="shared" si="24"/>
        <v>-1.2150139026015623</v>
      </c>
      <c r="G144" s="15">
        <f t="shared" si="19"/>
        <v>-35388.004645387911</v>
      </c>
      <c r="L144" s="17">
        <v>11.462884521484375</v>
      </c>
      <c r="M144" s="17">
        <f t="shared" si="20"/>
        <v>15.08807382080078</v>
      </c>
      <c r="N144" s="17">
        <f>0.9014*M144+2.3973</f>
        <v>15.997689742069822</v>
      </c>
      <c r="O144" s="17">
        <f t="shared" si="25"/>
        <v>-0.909615921269042</v>
      </c>
      <c r="P144" s="17">
        <f t="shared" si="21"/>
        <v>-31222.070782031002</v>
      </c>
      <c r="T144" s="19">
        <v>11.571710205078034</v>
      </c>
      <c r="U144" s="19">
        <f t="shared" si="22"/>
        <v>15.145037805175681</v>
      </c>
      <c r="V144" s="19">
        <f>0.9014*U144+2.3973</f>
        <v>16.049037077585361</v>
      </c>
      <c r="W144" s="19">
        <f t="shared" si="26"/>
        <v>-0.90399927240967948</v>
      </c>
      <c r="X144" s="19">
        <f t="shared" si="23"/>
        <v>-31145.45407494044</v>
      </c>
    </row>
    <row r="145" spans="1:26">
      <c r="A145">
        <v>2017</v>
      </c>
      <c r="B145">
        <v>11</v>
      </c>
      <c r="C145" s="15">
        <v>3.9346252441406251</v>
      </c>
      <c r="D145" s="15">
        <f t="shared" si="18"/>
        <v>0.45344144042968715</v>
      </c>
      <c r="E145" s="15">
        <f>0.9014*D145+2.3973</f>
        <v>2.8060321144033198</v>
      </c>
      <c r="F145" s="15">
        <f t="shared" si="24"/>
        <v>-2.3525906739736326</v>
      </c>
      <c r="G145" s="15">
        <f t="shared" si="19"/>
        <v>-50905.689383674326</v>
      </c>
      <c r="L145" s="17">
        <v>1.0202575683593751</v>
      </c>
      <c r="M145" s="17">
        <f t="shared" si="20"/>
        <v>3.7139645434570312</v>
      </c>
      <c r="N145" s="17">
        <f>0.9014*M145+2.3973</f>
        <v>5.7450676394721683</v>
      </c>
      <c r="O145" s="17">
        <f t="shared" si="25"/>
        <v>-2.0311030960151371</v>
      </c>
      <c r="P145" s="17">
        <f t="shared" si="21"/>
        <v>-46520.27733274248</v>
      </c>
      <c r="T145" s="19">
        <v>1.1290222167970114</v>
      </c>
      <c r="U145" s="19">
        <f t="shared" si="22"/>
        <v>3.6789663940431185</v>
      </c>
      <c r="V145" s="19">
        <f>0.9014*U145+2.3973</f>
        <v>5.7135203075904668</v>
      </c>
      <c r="W145" s="19">
        <f t="shared" si="26"/>
        <v>-2.0345539135473483</v>
      </c>
      <c r="X145" s="19">
        <f t="shared" si="23"/>
        <v>-46567.349934699378</v>
      </c>
    </row>
    <row r="146" spans="1:26">
      <c r="A146">
        <v>2017</v>
      </c>
      <c r="B146">
        <v>12</v>
      </c>
      <c r="C146" s="15">
        <v>-1.4968017578124999</v>
      </c>
      <c r="D146" s="15">
        <f t="shared" si="18"/>
        <v>-7.1201403710937505</v>
      </c>
      <c r="E146" s="15">
        <f>0.7817*D146+0.2163</f>
        <v>-5.3495137280839842</v>
      </c>
      <c r="F146" s="15">
        <f t="shared" si="24"/>
        <v>-1.7706266430097664</v>
      </c>
      <c r="G146" s="15">
        <f t="shared" si="19"/>
        <v>-42967.118037296226</v>
      </c>
      <c r="L146" s="17">
        <v>-3.4300292968749999</v>
      </c>
      <c r="M146" s="17">
        <f t="shared" si="20"/>
        <v>-1.1332879101562496</v>
      </c>
      <c r="N146" s="17">
        <f>0.7817*M146+0.2163</f>
        <v>-0.66959115936914038</v>
      </c>
      <c r="O146" s="17">
        <f t="shared" si="25"/>
        <v>-0.46369675078710926</v>
      </c>
      <c r="P146" s="17">
        <f t="shared" si="21"/>
        <v>-25139.287377486959</v>
      </c>
      <c r="T146" s="19">
        <v>-3.1566223144529886</v>
      </c>
      <c r="U146" s="19">
        <f t="shared" si="22"/>
        <v>-1.0266713012693818</v>
      </c>
      <c r="V146" s="19">
        <f>0.7817*U146+0.2163</f>
        <v>-0.58624895620227568</v>
      </c>
      <c r="W146" s="19">
        <f t="shared" si="26"/>
        <v>-0.44042234506710609</v>
      </c>
      <c r="X146" s="19">
        <f t="shared" si="23"/>
        <v>-24821.801209060395</v>
      </c>
    </row>
    <row r="147" spans="1:26">
      <c r="A147">
        <v>2018</v>
      </c>
      <c r="B147">
        <v>1</v>
      </c>
      <c r="C147" s="15">
        <v>-4.9623168945312504</v>
      </c>
      <c r="D147" s="15">
        <f t="shared" si="18"/>
        <v>-11.952454677734377</v>
      </c>
      <c r="E147" s="15">
        <f>0.7817*D147+0.2163</f>
        <v>-9.1269338215849611</v>
      </c>
      <c r="F147" s="15">
        <f t="shared" si="24"/>
        <v>-2.8255208561494154</v>
      </c>
      <c r="G147" s="15">
        <f t="shared" si="19"/>
        <v>-57356.929998734173</v>
      </c>
      <c r="H147" s="15">
        <f>SUM(G147:G158)</f>
        <v>-166435.97604279037</v>
      </c>
      <c r="I147" s="15">
        <f>H147*2.36386*4.4</f>
        <v>-1731097.923845446</v>
      </c>
      <c r="L147" s="17">
        <v>-7.2957824707031254</v>
      </c>
      <c r="M147" s="17">
        <f t="shared" si="20"/>
        <v>-5.3438662670898438</v>
      </c>
      <c r="N147" s="17">
        <f>0.7817*M147+0.2163</f>
        <v>-3.961000260984131</v>
      </c>
      <c r="O147" s="17">
        <f t="shared" si="25"/>
        <v>-1.3828660061057128</v>
      </c>
      <c r="P147" s="17">
        <f t="shared" si="21"/>
        <v>-37677.675189288027</v>
      </c>
      <c r="Q147" s="17">
        <f>SUM(P147:P158)</f>
        <v>-155482.58761400887</v>
      </c>
      <c r="R147" s="17">
        <f>Q147*2.36386*4.4</f>
        <v>-1617171.9060519044</v>
      </c>
      <c r="T147" s="19">
        <v>-7.0099853515619657</v>
      </c>
      <c r="U147" s="19">
        <f t="shared" si="22"/>
        <v>-5.2576639160150389</v>
      </c>
      <c r="V147" s="19">
        <f>0.7817*U147+0.2163</f>
        <v>-3.8936158831489558</v>
      </c>
      <c r="W147" s="19">
        <f t="shared" si="26"/>
        <v>-1.3640480328660831</v>
      </c>
      <c r="X147" s="19">
        <f t="shared" si="23"/>
        <v>-37420.979216326239</v>
      </c>
      <c r="Y147" s="19">
        <f>SUM(X147:X158)</f>
        <v>-155845.02978067065</v>
      </c>
      <c r="Z147" s="19">
        <f>Y147*2.36386*4.4</f>
        <v>-1620941.6612282791</v>
      </c>
    </row>
    <row r="148" spans="1:26">
      <c r="A148">
        <v>2018</v>
      </c>
      <c r="B148">
        <v>2</v>
      </c>
      <c r="C148" s="15">
        <v>1.3827148437500001</v>
      </c>
      <c r="D148" s="15">
        <f t="shared" si="18"/>
        <v>-3.1049424218750001</v>
      </c>
      <c r="E148" s="15">
        <f>0.7817*D148+0.2163</f>
        <v>-2.2108334911796876</v>
      </c>
      <c r="F148" s="15">
        <f t="shared" si="24"/>
        <v>-0.8941089306953125</v>
      </c>
      <c r="G148" s="15">
        <f t="shared" si="19"/>
        <v>-31010.539923614757</v>
      </c>
      <c r="L148" s="17">
        <v>-5.7068542480468754</v>
      </c>
      <c r="M148" s="17">
        <f t="shared" si="20"/>
        <v>-3.6132056469726561</v>
      </c>
      <c r="N148" s="17">
        <f>0.7817*M148+0.2163</f>
        <v>-2.6081428542385252</v>
      </c>
      <c r="O148" s="17">
        <f t="shared" si="25"/>
        <v>-1.0050627927341309</v>
      </c>
      <c r="P148" s="17">
        <f t="shared" si="21"/>
        <v>-32524.061555686279</v>
      </c>
      <c r="T148" s="19">
        <v>-5.5789550781249773</v>
      </c>
      <c r="U148" s="19">
        <f t="shared" si="22"/>
        <v>-3.6863926757812258</v>
      </c>
      <c r="V148" s="19">
        <f>0.7817*U148+0.2163</f>
        <v>-2.6653531546581841</v>
      </c>
      <c r="W148" s="19">
        <f t="shared" si="26"/>
        <v>-1.0210395211230416</v>
      </c>
      <c r="X148" s="19">
        <f t="shared" si="23"/>
        <v>-32742.000107639411</v>
      </c>
    </row>
    <row r="149" spans="1:26">
      <c r="A149">
        <v>2018</v>
      </c>
      <c r="B149">
        <v>3</v>
      </c>
      <c r="C149" s="15">
        <v>11.6338134765625</v>
      </c>
      <c r="D149" s="15">
        <f t="shared" si="18"/>
        <v>11.189189511718748</v>
      </c>
      <c r="E149" s="15">
        <f>0.9534*D149-0.7929</f>
        <v>9.8748732804726558</v>
      </c>
      <c r="F149" s="15">
        <f t="shared" si="24"/>
        <v>1.3143162312460923</v>
      </c>
      <c r="G149" s="15">
        <f t="shared" si="19"/>
        <v>-885.41228957205385</v>
      </c>
      <c r="L149" s="17">
        <v>6.3636718749999996</v>
      </c>
      <c r="M149" s="17">
        <f t="shared" si="20"/>
        <v>9.5340114062499985</v>
      </c>
      <c r="N149" s="17">
        <f>0.9534*M149-0.7929</f>
        <v>8.296826474718749</v>
      </c>
      <c r="O149" s="17">
        <f t="shared" si="25"/>
        <v>1.2371849315312495</v>
      </c>
      <c r="P149" s="17">
        <f t="shared" si="21"/>
        <v>-1937.5603489822242</v>
      </c>
      <c r="T149" s="19">
        <v>6.4354187011720114</v>
      </c>
      <c r="U149" s="19">
        <f t="shared" si="22"/>
        <v>9.5053897338868687</v>
      </c>
      <c r="V149" s="19">
        <f>0.9534*U149-0.7929</f>
        <v>8.2695385722877415</v>
      </c>
      <c r="W149" s="19">
        <f t="shared" si="26"/>
        <v>1.2358511615991272</v>
      </c>
      <c r="X149" s="19">
        <f t="shared" si="23"/>
        <v>-1955.7543046263054</v>
      </c>
    </row>
    <row r="150" spans="1:26">
      <c r="A150">
        <v>2018</v>
      </c>
      <c r="B150">
        <v>4</v>
      </c>
      <c r="C150" s="15">
        <v>19.648248291015626</v>
      </c>
      <c r="D150" s="15">
        <f t="shared" si="18"/>
        <v>22.364517416992189</v>
      </c>
      <c r="E150" s="15">
        <f>0.9534*D150-0.7929</f>
        <v>20.529430905360353</v>
      </c>
      <c r="F150" s="15">
        <f t="shared" si="24"/>
        <v>1.835086511631836</v>
      </c>
      <c r="G150" s="15">
        <f t="shared" si="19"/>
        <v>6218.4151051698755</v>
      </c>
      <c r="L150" s="17">
        <v>16.329125976562501</v>
      </c>
      <c r="M150" s="17">
        <f t="shared" si="20"/>
        <v>20.388384013671875</v>
      </c>
      <c r="N150" s="17">
        <f>0.9534*M150-0.7929</f>
        <v>18.645385318634766</v>
      </c>
      <c r="O150" s="17">
        <f t="shared" si="25"/>
        <v>1.7429986950371088</v>
      </c>
      <c r="P150" s="17">
        <f t="shared" si="21"/>
        <v>4962.2451990012014</v>
      </c>
      <c r="T150" s="19">
        <v>16.239099121094</v>
      </c>
      <c r="U150" s="19">
        <f t="shared" si="22"/>
        <v>20.269830834961212</v>
      </c>
      <c r="V150" s="19">
        <f>0.9534*U150-0.7929</f>
        <v>18.532356718052021</v>
      </c>
      <c r="W150" s="19">
        <f t="shared" si="26"/>
        <v>1.7374741169091905</v>
      </c>
      <c r="X150" s="19">
        <f t="shared" si="23"/>
        <v>4886.8844287582688</v>
      </c>
    </row>
    <row r="151" spans="1:26">
      <c r="A151">
        <v>2018</v>
      </c>
      <c r="B151">
        <v>5</v>
      </c>
      <c r="C151" s="15">
        <v>23.992852783203126</v>
      </c>
      <c r="D151" s="15">
        <f t="shared" si="18"/>
        <v>28.422633920898441</v>
      </c>
      <c r="E151" s="15">
        <f>0.9534*D151-0.7929</f>
        <v>26.305239180184575</v>
      </c>
      <c r="F151" s="15">
        <f t="shared" si="24"/>
        <v>2.1173947407138662</v>
      </c>
      <c r="G151" s="15">
        <f t="shared" si="19"/>
        <v>10069.381658077851</v>
      </c>
      <c r="L151" s="17">
        <v>22.273736572265626</v>
      </c>
      <c r="M151" s="17">
        <f t="shared" si="20"/>
        <v>26.863253874511717</v>
      </c>
      <c r="N151" s="17">
        <f>0.9534*M151-0.7929</f>
        <v>24.818526243959472</v>
      </c>
      <c r="O151" s="17">
        <f t="shared" si="25"/>
        <v>2.044727630552245</v>
      </c>
      <c r="P151" s="17">
        <f t="shared" si="21"/>
        <v>9078.1296083631751</v>
      </c>
      <c r="T151" s="19">
        <v>22.404779052734</v>
      </c>
      <c r="U151" s="19">
        <f t="shared" si="22"/>
        <v>27.039747399901934</v>
      </c>
      <c r="V151" s="19">
        <f>0.9534*U151-0.7929</f>
        <v>24.986795171066504</v>
      </c>
      <c r="W151" s="19">
        <f t="shared" si="26"/>
        <v>2.05295222883543</v>
      </c>
      <c r="X151" s="19">
        <f t="shared" si="23"/>
        <v>9190.3213535441027</v>
      </c>
    </row>
    <row r="152" spans="1:26">
      <c r="A152">
        <v>2018</v>
      </c>
      <c r="B152">
        <v>6</v>
      </c>
      <c r="C152" s="15">
        <v>29.032525634765626</v>
      </c>
      <c r="D152" s="15">
        <f t="shared" si="18"/>
        <v>35.449953745117192</v>
      </c>
      <c r="E152" s="15">
        <f>0.814*D152+4.4613</f>
        <v>33.317562348525392</v>
      </c>
      <c r="F152" s="15">
        <f t="shared" si="24"/>
        <v>2.1323913965917995</v>
      </c>
      <c r="G152" s="15">
        <f t="shared" si="19"/>
        <v>10273.951040908738</v>
      </c>
      <c r="L152" s="17">
        <v>31.254815673828126</v>
      </c>
      <c r="M152" s="17">
        <f t="shared" si="20"/>
        <v>36.645445231933593</v>
      </c>
      <c r="N152" s="17">
        <f>0.814*M152+4.4613</f>
        <v>34.290692418793945</v>
      </c>
      <c r="O152" s="17">
        <f t="shared" si="25"/>
        <v>2.3547528131396476</v>
      </c>
      <c r="P152" s="17">
        <f t="shared" si="21"/>
        <v>13307.183124037932</v>
      </c>
      <c r="T152" s="19">
        <v>31.384179687500023</v>
      </c>
      <c r="U152" s="19">
        <f t="shared" si="22"/>
        <v>36.899129296875032</v>
      </c>
      <c r="V152" s="19">
        <f>0.814*U152+4.4613</f>
        <v>34.497191247656275</v>
      </c>
      <c r="W152" s="19">
        <f t="shared" si="26"/>
        <v>2.4019380492187565</v>
      </c>
      <c r="X152" s="19">
        <f t="shared" si="23"/>
        <v>13950.836929393059</v>
      </c>
    </row>
    <row r="153" spans="1:26">
      <c r="A153">
        <v>2018</v>
      </c>
      <c r="B153">
        <v>7</v>
      </c>
      <c r="C153" s="15">
        <v>33.656579589843751</v>
      </c>
      <c r="D153" s="15">
        <f t="shared" si="18"/>
        <v>41.897734580078129</v>
      </c>
      <c r="E153" s="15">
        <f>0.814*D153+4.4613</f>
        <v>38.566055948183596</v>
      </c>
      <c r="F153" s="15">
        <f t="shared" si="24"/>
        <v>3.3316786318945333</v>
      </c>
      <c r="G153" s="15">
        <f t="shared" si="19"/>
        <v>26633.428217673325</v>
      </c>
      <c r="L153" s="17">
        <v>32.684014892578126</v>
      </c>
      <c r="M153" s="17">
        <f t="shared" si="20"/>
        <v>38.20212902099609</v>
      </c>
      <c r="N153" s="17">
        <f>0.814*M153+4.4613</f>
        <v>35.557833023090815</v>
      </c>
      <c r="O153" s="17">
        <f t="shared" si="25"/>
        <v>2.6442959979052745</v>
      </c>
      <c r="P153" s="17">
        <f t="shared" si="21"/>
        <v>17256.841707425847</v>
      </c>
      <c r="T153" s="19">
        <v>32.417901611328034</v>
      </c>
      <c r="U153" s="19">
        <f t="shared" si="22"/>
        <v>38.034155969238185</v>
      </c>
      <c r="V153" s="19">
        <f>0.814*U153+4.4613</f>
        <v>35.421102958959878</v>
      </c>
      <c r="W153" s="19">
        <f t="shared" si="26"/>
        <v>2.6130530102783069</v>
      </c>
      <c r="X153" s="19">
        <f t="shared" si="23"/>
        <v>16830.656113206387</v>
      </c>
    </row>
    <row r="154" spans="1:26">
      <c r="A154">
        <v>2018</v>
      </c>
      <c r="B154">
        <v>8</v>
      </c>
      <c r="C154" s="15">
        <v>28.498101806640626</v>
      </c>
      <c r="D154" s="15">
        <f t="shared" si="18"/>
        <v>34.704753159179688</v>
      </c>
      <c r="E154" s="15">
        <f>0.814*D154+4.4613</f>
        <v>32.710969071572265</v>
      </c>
      <c r="F154" s="15">
        <f t="shared" si="24"/>
        <v>1.9937840876074233</v>
      </c>
      <c r="G154" s="15">
        <f t="shared" si="19"/>
        <v>8383.2087390528613</v>
      </c>
      <c r="L154" s="17">
        <v>30.865167236328126</v>
      </c>
      <c r="M154" s="17">
        <f t="shared" si="20"/>
        <v>36.221040153808595</v>
      </c>
      <c r="N154" s="17">
        <f>0.814*M154+4.4613</f>
        <v>33.945226685200197</v>
      </c>
      <c r="O154" s="17">
        <f t="shared" si="25"/>
        <v>2.2758134686083977</v>
      </c>
      <c r="P154" s="17">
        <f t="shared" si="21"/>
        <v>12230.371525287152</v>
      </c>
      <c r="T154" s="19">
        <v>30.596124267578034</v>
      </c>
      <c r="U154" s="19">
        <f t="shared" si="22"/>
        <v>36.033844445800689</v>
      </c>
      <c r="V154" s="19">
        <f>0.814*U154+4.4613</f>
        <v>33.792849378881762</v>
      </c>
      <c r="W154" s="19">
        <f t="shared" si="26"/>
        <v>2.2409950669189271</v>
      </c>
      <c r="X154" s="19">
        <f t="shared" si="23"/>
        <v>11755.413707841086</v>
      </c>
    </row>
    <row r="155" spans="1:26">
      <c r="A155">
        <v>2018</v>
      </c>
      <c r="B155">
        <v>9</v>
      </c>
      <c r="C155" s="15">
        <v>22.301538085937501</v>
      </c>
      <c r="D155" s="15">
        <f t="shared" si="18"/>
        <v>26.064264707031253</v>
      </c>
      <c r="E155" s="15">
        <f>0.9014*D155+2.3973</f>
        <v>25.891628206917972</v>
      </c>
      <c r="F155" s="15">
        <f t="shared" si="24"/>
        <v>0.17263650011328124</v>
      </c>
      <c r="G155" s="15">
        <f t="shared" si="19"/>
        <v>-16459.06550195473</v>
      </c>
      <c r="L155" s="17">
        <v>18.181390380859376</v>
      </c>
      <c r="M155" s="17">
        <f t="shared" si="20"/>
        <v>22.405870402832029</v>
      </c>
      <c r="N155" s="17">
        <f>0.9014*M155+2.3973</f>
        <v>22.59395158111279</v>
      </c>
      <c r="O155" s="17">
        <f t="shared" si="25"/>
        <v>-0.18808117828076121</v>
      </c>
      <c r="P155" s="17">
        <f t="shared" si="21"/>
        <v>-21379.615352927864</v>
      </c>
      <c r="T155" s="19">
        <v>18.018609619141046</v>
      </c>
      <c r="U155" s="19">
        <f t="shared" si="22"/>
        <v>22.223733361816869</v>
      </c>
      <c r="V155" s="19">
        <f>0.9014*U155+2.3973</f>
        <v>22.429773252341725</v>
      </c>
      <c r="W155" s="19">
        <f t="shared" si="26"/>
        <v>-0.20603989052485616</v>
      </c>
      <c r="X155" s="19">
        <f t="shared" si="23"/>
        <v>-21624.590146649563</v>
      </c>
    </row>
    <row r="156" spans="1:26">
      <c r="A156">
        <v>2018</v>
      </c>
      <c r="B156">
        <v>10</v>
      </c>
      <c r="C156" s="15">
        <v>12.4463134765625</v>
      </c>
      <c r="D156" s="15">
        <f t="shared" si="18"/>
        <v>12.322139511718749</v>
      </c>
      <c r="E156" s="15">
        <f>0.9014*D156+2.3973</f>
        <v>13.504476555863279</v>
      </c>
      <c r="F156" s="15">
        <f t="shared" si="24"/>
        <v>-1.1823370441445302</v>
      </c>
      <c r="G156" s="15">
        <f t="shared" si="19"/>
        <v>-34942.259619175536</v>
      </c>
      <c r="L156" s="17">
        <v>11.956536865234375</v>
      </c>
      <c r="M156" s="17">
        <f t="shared" si="20"/>
        <v>15.625759953613281</v>
      </c>
      <c r="N156" s="17">
        <f>0.9014*M156+2.3973</f>
        <v>16.482360022187013</v>
      </c>
      <c r="O156" s="17">
        <f t="shared" si="25"/>
        <v>-0.85660006857373183</v>
      </c>
      <c r="P156" s="17">
        <f t="shared" si="21"/>
        <v>-30498.881535414275</v>
      </c>
      <c r="T156" s="19">
        <v>11.895349121094</v>
      </c>
      <c r="U156" s="19">
        <f t="shared" si="22"/>
        <v>15.500393334961213</v>
      </c>
      <c r="V156" s="19">
        <f>0.9014*U156+2.3973</f>
        <v>16.369354552134038</v>
      </c>
      <c r="W156" s="19">
        <f t="shared" si="26"/>
        <v>-0.86896121717282426</v>
      </c>
      <c r="X156" s="19">
        <f t="shared" si="23"/>
        <v>-30667.499963454495</v>
      </c>
    </row>
    <row r="157" spans="1:26">
      <c r="A157">
        <v>2018</v>
      </c>
      <c r="B157">
        <v>11</v>
      </c>
      <c r="C157" s="15">
        <v>5.4681640624999996</v>
      </c>
      <c r="D157" s="15">
        <f t="shared" si="18"/>
        <v>2.5918079687499995</v>
      </c>
      <c r="E157" s="15">
        <f>0.9014*D157+2.3973</f>
        <v>4.7335557030312501</v>
      </c>
      <c r="F157" s="15">
        <f t="shared" si="24"/>
        <v>-2.1417477342812505</v>
      </c>
      <c r="G157" s="15">
        <f t="shared" si="19"/>
        <v>-48029.580843330536</v>
      </c>
      <c r="L157" s="17">
        <v>-2.2208618164062499</v>
      </c>
      <c r="M157" s="17">
        <f t="shared" si="20"/>
        <v>0.18373730957031276</v>
      </c>
      <c r="N157" s="17">
        <f>0.9014*M157+2.3973</f>
        <v>2.5629208108466801</v>
      </c>
      <c r="O157" s="17">
        <f t="shared" si="25"/>
        <v>-2.3791835012763674</v>
      </c>
      <c r="P157" s="17">
        <f t="shared" si="21"/>
        <v>-51268.442140910927</v>
      </c>
      <c r="T157" s="19">
        <v>-2.0026916503910002</v>
      </c>
      <c r="U157" s="19">
        <f t="shared" si="22"/>
        <v>0.24034456787068148</v>
      </c>
      <c r="V157" s="19">
        <f>0.9014*U157+2.3973</f>
        <v>2.6139465934786323</v>
      </c>
      <c r="W157" s="19">
        <f t="shared" si="26"/>
        <v>-2.3736020256079509</v>
      </c>
      <c r="X157" s="19">
        <f t="shared" si="23"/>
        <v>-51192.305231318052</v>
      </c>
    </row>
    <row r="158" spans="1:26">
      <c r="A158">
        <v>2018</v>
      </c>
      <c r="B158">
        <v>12</v>
      </c>
      <c r="C158" s="15">
        <v>-0.62100830078125002</v>
      </c>
      <c r="D158" s="15">
        <f t="shared" si="18"/>
        <v>-5.8989339746093759</v>
      </c>
      <c r="E158" s="15">
        <f>0.7817*D158+0.2163</f>
        <v>-4.3948966879521487</v>
      </c>
      <c r="F158" s="15">
        <f t="shared" si="24"/>
        <v>-1.5040372866572271</v>
      </c>
      <c r="G158" s="15">
        <f t="shared" si="19"/>
        <v>-39330.572627291236</v>
      </c>
      <c r="L158" s="17">
        <v>-7.0964416503906254</v>
      </c>
      <c r="M158" s="17">
        <f t="shared" si="20"/>
        <v>-5.1267442456054688</v>
      </c>
      <c r="N158" s="17">
        <f>0.7817*M158+0.2163</f>
        <v>-3.791275976789795</v>
      </c>
      <c r="O158" s="17">
        <f t="shared" si="25"/>
        <v>-1.3354682688156738</v>
      </c>
      <c r="P158" s="17">
        <f t="shared" si="21"/>
        <v>-37031.122654914609</v>
      </c>
      <c r="T158" s="19">
        <v>-6.8371948242189546</v>
      </c>
      <c r="U158" s="19">
        <f t="shared" si="22"/>
        <v>-5.0679399169924135</v>
      </c>
      <c r="V158" s="19">
        <f>0.7817*U158+0.2163</f>
        <v>-3.7453086331129697</v>
      </c>
      <c r="W158" s="19">
        <f t="shared" si="26"/>
        <v>-1.3226312838794438</v>
      </c>
      <c r="X158" s="19">
        <f t="shared" si="23"/>
        <v>-36856.013343399492</v>
      </c>
    </row>
    <row r="159" spans="1:26">
      <c r="A159">
        <v>2019</v>
      </c>
      <c r="B159">
        <v>1</v>
      </c>
      <c r="C159" s="15">
        <v>-0.75256958007812502</v>
      </c>
      <c r="D159" s="15">
        <f t="shared" si="18"/>
        <v>-6.0823830224609381</v>
      </c>
      <c r="E159" s="15">
        <f>0.7817*D159+0.2163</f>
        <v>-4.5382988086577143</v>
      </c>
      <c r="F159" s="15">
        <f t="shared" si="24"/>
        <v>-1.5440842138032238</v>
      </c>
      <c r="G159" s="15">
        <f t="shared" si="19"/>
        <v>-39876.852760489775</v>
      </c>
      <c r="H159" s="15">
        <f>SUM(G159:G170)</f>
        <v>-158588.57643962227</v>
      </c>
      <c r="I159" s="15">
        <f>H159*2.36386*4.4</f>
        <v>-1649477.2461312881</v>
      </c>
      <c r="L159" s="17">
        <v>-5.1424011230468754</v>
      </c>
      <c r="M159" s="17">
        <f t="shared" si="20"/>
        <v>-2.998403303222656</v>
      </c>
      <c r="N159" s="17">
        <f>0.7817*M159+0.2163</f>
        <v>-2.1275518621291503</v>
      </c>
      <c r="O159" s="17">
        <f t="shared" si="25"/>
        <v>-0.87085144109350576</v>
      </c>
      <c r="P159" s="17">
        <f t="shared" si="21"/>
        <v>-30693.284507956512</v>
      </c>
      <c r="Q159" s="17">
        <f>SUM(P159:P170)</f>
        <v>-116417.09482612358</v>
      </c>
      <c r="R159" s="17">
        <f>Q159*2.36386*4.4</f>
        <v>-1210852.340612994</v>
      </c>
      <c r="T159" s="19">
        <v>-4.8100646972660002</v>
      </c>
      <c r="U159" s="19">
        <f t="shared" si="22"/>
        <v>-2.8421510375980685</v>
      </c>
      <c r="V159" s="19">
        <f>0.7817*U159+0.2163</f>
        <v>-2.00540946609041</v>
      </c>
      <c r="W159" s="19">
        <f t="shared" si="26"/>
        <v>-0.83674157150765849</v>
      </c>
      <c r="X159" s="19">
        <f t="shared" si="23"/>
        <v>-30227.991776935967</v>
      </c>
      <c r="Y159" s="19">
        <f>SUM(X159:X170)</f>
        <v>-112864.34687774774</v>
      </c>
      <c r="Z159" s="19">
        <f>Y159*2.36386*4.4</f>
        <v>-1173900.2660459043</v>
      </c>
    </row>
    <row r="160" spans="1:26">
      <c r="A160">
        <v>2019</v>
      </c>
      <c r="B160">
        <v>2</v>
      </c>
      <c r="C160" s="15">
        <v>1.6854492187500001</v>
      </c>
      <c r="D160" s="15">
        <f t="shared" si="18"/>
        <v>-2.682809609375</v>
      </c>
      <c r="E160" s="15">
        <f>0.7817*D160+0.2163</f>
        <v>-1.8808522716484375</v>
      </c>
      <c r="F160" s="15">
        <f t="shared" si="24"/>
        <v>-0.80195733772656252</v>
      </c>
      <c r="G160" s="15">
        <f t="shared" si="19"/>
        <v>-29753.500043928041</v>
      </c>
      <c r="L160" s="17">
        <v>-0.81574096679687502</v>
      </c>
      <c r="M160" s="17">
        <f t="shared" si="20"/>
        <v>1.7141949389648437</v>
      </c>
      <c r="N160" s="17">
        <f>0.7817*M160+0.2163</f>
        <v>1.5562861837888182</v>
      </c>
      <c r="O160" s="17">
        <f t="shared" si="25"/>
        <v>0.15790875517602543</v>
      </c>
      <c r="P160" s="17">
        <f t="shared" si="21"/>
        <v>-16659.966670643837</v>
      </c>
      <c r="T160" s="19">
        <v>-0.73187866210895436</v>
      </c>
      <c r="U160" s="19">
        <f t="shared" si="22"/>
        <v>1.6356972290043679</v>
      </c>
      <c r="V160" s="19">
        <f>0.7817*U160+0.2163</f>
        <v>1.4949245239127142</v>
      </c>
      <c r="W160" s="19">
        <f t="shared" si="26"/>
        <v>0.14077270509165363</v>
      </c>
      <c r="X160" s="19">
        <f t="shared" si="23"/>
        <v>-16893.719529844751</v>
      </c>
    </row>
    <row r="161" spans="1:26">
      <c r="A161">
        <v>2019</v>
      </c>
      <c r="B161">
        <v>3</v>
      </c>
      <c r="C161" s="15">
        <v>10.865625</v>
      </c>
      <c r="D161" s="15">
        <f t="shared" si="18"/>
        <v>10.1180275</v>
      </c>
      <c r="E161" s="15">
        <f>0.9534*D161-0.7929</f>
        <v>8.8536274185000003</v>
      </c>
      <c r="F161" s="15">
        <f t="shared" si="24"/>
        <v>1.2644000814999998</v>
      </c>
      <c r="G161" s="15">
        <f t="shared" si="19"/>
        <v>-1566.318488258501</v>
      </c>
      <c r="L161" s="17">
        <v>7.7246032714843746</v>
      </c>
      <c r="M161" s="17">
        <f t="shared" si="20"/>
        <v>11.01633788330078</v>
      </c>
      <c r="N161" s="17">
        <f>0.9534*M161-0.7929</f>
        <v>9.7100765379389653</v>
      </c>
      <c r="O161" s="17">
        <f t="shared" si="25"/>
        <v>1.3062613453618148</v>
      </c>
      <c r="P161" s="17">
        <f t="shared" si="21"/>
        <v>-995.2889879194845</v>
      </c>
      <c r="T161" s="19">
        <v>8.1480651855470114</v>
      </c>
      <c r="U161" s="19">
        <f t="shared" si="22"/>
        <v>11.385875573730619</v>
      </c>
      <c r="V161" s="19">
        <f>0.9534*U161-0.7929</f>
        <v>10.062393771994772</v>
      </c>
      <c r="W161" s="19">
        <f t="shared" si="26"/>
        <v>1.3234818017358467</v>
      </c>
      <c r="X161" s="19">
        <f t="shared" si="23"/>
        <v>-760.38474252131346</v>
      </c>
    </row>
    <row r="162" spans="1:26">
      <c r="A162">
        <v>2019</v>
      </c>
      <c r="B162">
        <v>4</v>
      </c>
      <c r="C162" s="15">
        <v>20.309777832031251</v>
      </c>
      <c r="D162" s="15">
        <f t="shared" si="18"/>
        <v>23.286954208984376</v>
      </c>
      <c r="E162" s="15">
        <f>0.9534*D162-0.7929</f>
        <v>21.408882142845705</v>
      </c>
      <c r="F162" s="15">
        <f t="shared" si="24"/>
        <v>1.8780720661386709</v>
      </c>
      <c r="G162" s="15">
        <f t="shared" si="19"/>
        <v>6804.7810541976105</v>
      </c>
      <c r="L162" s="17">
        <v>15.867913818359375</v>
      </c>
      <c r="M162" s="17">
        <f t="shared" si="20"/>
        <v>19.886031730957029</v>
      </c>
      <c r="N162" s="17">
        <f>0.9534*M162-0.7929</f>
        <v>18.166442652294432</v>
      </c>
      <c r="O162" s="17">
        <f t="shared" si="25"/>
        <v>1.7195890786625974</v>
      </c>
      <c r="P162" s="17">
        <f t="shared" si="21"/>
        <v>4642.9146220364892</v>
      </c>
      <c r="T162" s="19">
        <v>15.905114746094</v>
      </c>
      <c r="U162" s="19">
        <f t="shared" si="22"/>
        <v>19.903115991211212</v>
      </c>
      <c r="V162" s="19">
        <f>0.9534*U162-0.7929</f>
        <v>18.18273078602077</v>
      </c>
      <c r="W162" s="19">
        <f t="shared" si="26"/>
        <v>1.7203852051904427</v>
      </c>
      <c r="X162" s="19">
        <f t="shared" si="23"/>
        <v>4653.7745840028292</v>
      </c>
    </row>
    <row r="163" spans="1:26">
      <c r="A163">
        <v>2019</v>
      </c>
      <c r="B163">
        <v>5</v>
      </c>
      <c r="C163" s="15">
        <v>22.743035888671876</v>
      </c>
      <c r="D163" s="15">
        <f t="shared" si="18"/>
        <v>26.679889243164066</v>
      </c>
      <c r="E163" s="15">
        <f>0.9534*D163-0.7929</f>
        <v>24.643706404432621</v>
      </c>
      <c r="F163" s="15">
        <f t="shared" si="24"/>
        <v>2.0361828387314453</v>
      </c>
      <c r="G163" s="15">
        <f t="shared" si="19"/>
        <v>8961.5701031356475</v>
      </c>
      <c r="L163" s="17">
        <v>20.643792724609376</v>
      </c>
      <c r="M163" s="17">
        <f t="shared" si="20"/>
        <v>25.087919035644532</v>
      </c>
      <c r="N163" s="17">
        <f>0.9534*M163-0.7929</f>
        <v>23.125922008583498</v>
      </c>
      <c r="O163" s="17">
        <f t="shared" si="25"/>
        <v>1.9619970270610345</v>
      </c>
      <c r="P163" s="17">
        <f t="shared" si="21"/>
        <v>7949.6014461395716</v>
      </c>
      <c r="T163" s="19">
        <v>20.801599121094</v>
      </c>
      <c r="U163" s="19">
        <f t="shared" si="22"/>
        <v>25.279455834961212</v>
      </c>
      <c r="V163" s="19">
        <f>0.9534*U163-0.7929</f>
        <v>23.308533193052021</v>
      </c>
      <c r="W163" s="19">
        <f t="shared" si="26"/>
        <v>1.9709226419091905</v>
      </c>
      <c r="X163" s="19">
        <f t="shared" si="23"/>
        <v>8071.3557582832691</v>
      </c>
    </row>
    <row r="164" spans="1:26">
      <c r="A164">
        <v>2019</v>
      </c>
      <c r="B164">
        <v>6</v>
      </c>
      <c r="C164" s="15">
        <v>28.503167724609376</v>
      </c>
      <c r="D164" s="15">
        <f t="shared" si="18"/>
        <v>34.711817075195313</v>
      </c>
      <c r="E164" s="15">
        <f>0.814*D164+4.4613</f>
        <v>32.71671909920898</v>
      </c>
      <c r="F164" s="15">
        <f t="shared" si="24"/>
        <v>1.995097975986333</v>
      </c>
      <c r="G164" s="15">
        <f t="shared" si="19"/>
        <v>8401.1314904295687</v>
      </c>
      <c r="L164" s="17">
        <v>29.201898193359376</v>
      </c>
      <c r="M164" s="17">
        <f t="shared" si="20"/>
        <v>34.409407512207032</v>
      </c>
      <c r="N164" s="17">
        <f>0.814*M164+4.4613</f>
        <v>32.470557714936525</v>
      </c>
      <c r="O164" s="17">
        <f t="shared" si="25"/>
        <v>1.9388497972705068</v>
      </c>
      <c r="P164" s="17">
        <f t="shared" si="21"/>
        <v>7633.8500845669842</v>
      </c>
      <c r="T164" s="19">
        <v>29.438134765625023</v>
      </c>
      <c r="U164" s="19">
        <f t="shared" si="22"/>
        <v>34.762371972656283</v>
      </c>
      <c r="V164" s="19">
        <f>0.814*U164+4.4613</f>
        <v>32.757870785742213</v>
      </c>
      <c r="W164" s="19">
        <f t="shared" si="26"/>
        <v>2.0045011869140694</v>
      </c>
      <c r="X164" s="19">
        <f t="shared" si="23"/>
        <v>8529.4006906948198</v>
      </c>
    </row>
    <row r="165" spans="1:26">
      <c r="A165">
        <v>2019</v>
      </c>
      <c r="B165">
        <v>7</v>
      </c>
      <c r="C165" s="15">
        <v>31.489129638671876</v>
      </c>
      <c r="D165" s="15">
        <f t="shared" si="18"/>
        <v>38.875442368164066</v>
      </c>
      <c r="E165" s="15">
        <f>0.814*D165+4.4613</f>
        <v>36.105910087685544</v>
      </c>
      <c r="F165" s="15">
        <f t="shared" si="24"/>
        <v>2.7695322804785221</v>
      </c>
      <c r="G165" s="15">
        <f t="shared" si="19"/>
        <v>18965.189838007522</v>
      </c>
      <c r="L165" s="17">
        <v>33.587579345703126</v>
      </c>
      <c r="M165" s="17">
        <f t="shared" si="20"/>
        <v>39.186291423339846</v>
      </c>
      <c r="N165" s="17">
        <f>0.814*M165+4.4613</f>
        <v>36.35894121859863</v>
      </c>
      <c r="O165" s="17">
        <f t="shared" si="25"/>
        <v>2.8273502047412151</v>
      </c>
      <c r="P165" s="17">
        <f t="shared" si="21"/>
        <v>19753.884142874915</v>
      </c>
      <c r="T165" s="19">
        <v>33.671044921875023</v>
      </c>
      <c r="U165" s="19">
        <f t="shared" si="22"/>
        <v>39.410107324218778</v>
      </c>
      <c r="V165" s="19">
        <f>0.814*U165+4.4613</f>
        <v>36.541127361914086</v>
      </c>
      <c r="W165" s="19">
        <f t="shared" si="26"/>
        <v>2.8689799623046923</v>
      </c>
      <c r="X165" s="19">
        <f t="shared" si="23"/>
        <v>20321.755665798308</v>
      </c>
    </row>
    <row r="166" spans="1:26">
      <c r="A166">
        <v>2019</v>
      </c>
      <c r="B166">
        <v>8</v>
      </c>
      <c r="C166" s="15">
        <v>28.793878173828126</v>
      </c>
      <c r="D166" s="15">
        <f t="shared" si="18"/>
        <v>35.117183725585939</v>
      </c>
      <c r="E166" s="15">
        <f>0.814*D166+4.4613</f>
        <v>33.046687552626949</v>
      </c>
      <c r="F166" s="15">
        <f t="shared" si="24"/>
        <v>2.0704961729589897</v>
      </c>
      <c r="G166" s="15">
        <f t="shared" si="19"/>
        <v>9429.6382953335778</v>
      </c>
      <c r="L166" s="17">
        <v>30.298669433593751</v>
      </c>
      <c r="M166" s="17">
        <f t="shared" si="20"/>
        <v>35.604010747070312</v>
      </c>
      <c r="N166" s="17">
        <f>0.814*M166+4.4613</f>
        <v>33.44296474811523</v>
      </c>
      <c r="O166" s="17">
        <f t="shared" si="25"/>
        <v>2.1610459989550819</v>
      </c>
      <c r="P166" s="17">
        <f t="shared" si="21"/>
        <v>10664.82847174627</v>
      </c>
      <c r="T166" s="19">
        <v>30.628900146484</v>
      </c>
      <c r="U166" s="19">
        <f t="shared" si="22"/>
        <v>36.069832360839435</v>
      </c>
      <c r="V166" s="19">
        <f>0.814*U166+4.4613</f>
        <v>33.8221435417233</v>
      </c>
      <c r="W166" s="19">
        <f t="shared" si="26"/>
        <v>2.2476888191161351</v>
      </c>
      <c r="X166" s="19">
        <f t="shared" si="23"/>
        <v>11846.723181563197</v>
      </c>
    </row>
    <row r="167" spans="1:26">
      <c r="A167">
        <v>2019</v>
      </c>
      <c r="B167">
        <v>9</v>
      </c>
      <c r="C167" s="15">
        <v>21.003198242187501</v>
      </c>
      <c r="D167" s="15">
        <f t="shared" si="18"/>
        <v>24.253859628906252</v>
      </c>
      <c r="E167" s="15">
        <f>0.9014*D167+2.3973</f>
        <v>24.259729069496096</v>
      </c>
      <c r="F167" s="15">
        <f t="shared" si="24"/>
        <v>-5.8694405898442881E-3</v>
      </c>
      <c r="G167" s="15">
        <f t="shared" si="19"/>
        <v>-18894.065039086065</v>
      </c>
      <c r="L167" s="17">
        <v>21.069329833984376</v>
      </c>
      <c r="M167" s="17">
        <f t="shared" si="20"/>
        <v>25.55141405517578</v>
      </c>
      <c r="N167" s="17">
        <f>0.9014*M167+2.3973</f>
        <v>25.42934462933545</v>
      </c>
      <c r="O167" s="17">
        <f t="shared" si="25"/>
        <v>0.12206942584032987</v>
      </c>
      <c r="P167" s="17">
        <f t="shared" si="21"/>
        <v>-17148.850962112061</v>
      </c>
      <c r="T167" s="19">
        <v>21.117608642578034</v>
      </c>
      <c r="U167" s="19">
        <f t="shared" si="22"/>
        <v>25.626434289550684</v>
      </c>
      <c r="V167" s="19">
        <f>0.9014*U167+2.3973</f>
        <v>25.496967868600986</v>
      </c>
      <c r="W167" s="19">
        <f t="shared" si="26"/>
        <v>0.12946642094969718</v>
      </c>
      <c r="X167" s="19">
        <f t="shared" si="23"/>
        <v>-17047.948551825182</v>
      </c>
    </row>
    <row r="168" spans="1:26">
      <c r="A168">
        <v>2019</v>
      </c>
      <c r="B168">
        <v>10</v>
      </c>
      <c r="C168" s="15">
        <v>14.358453369140625</v>
      </c>
      <c r="D168" s="15">
        <f t="shared" si="18"/>
        <v>14.988427377929685</v>
      </c>
      <c r="E168" s="15">
        <f>0.9014*D168+2.3973</f>
        <v>15.907868438465817</v>
      </c>
      <c r="F168" s="15">
        <f t="shared" si="24"/>
        <v>-0.91944106053613162</v>
      </c>
      <c r="G168" s="15">
        <f t="shared" si="19"/>
        <v>-31356.095506773374</v>
      </c>
      <c r="L168" s="17">
        <v>9.2852722167968746</v>
      </c>
      <c r="M168" s="17">
        <f t="shared" si="20"/>
        <v>12.716218498535156</v>
      </c>
      <c r="N168" s="17">
        <f>0.9014*M168+2.3973</f>
        <v>13.859699354579588</v>
      </c>
      <c r="O168" s="17">
        <f t="shared" si="25"/>
        <v>-1.1434808560444321</v>
      </c>
      <c r="P168" s="17">
        <f t="shared" si="21"/>
        <v>-34412.222357302096</v>
      </c>
      <c r="T168" s="19">
        <v>9.5732666015630343</v>
      </c>
      <c r="U168" s="19">
        <f t="shared" si="22"/>
        <v>12.950746728516211</v>
      </c>
      <c r="V168" s="19">
        <f>0.9014*U168+2.3973</f>
        <v>14.071103101084512</v>
      </c>
      <c r="W168" s="19">
        <f t="shared" si="26"/>
        <v>-1.1203563725683008</v>
      </c>
      <c r="X168" s="19">
        <f t="shared" si="23"/>
        <v>-34096.781278204187</v>
      </c>
    </row>
    <row r="169" spans="1:26">
      <c r="A169">
        <v>2019</v>
      </c>
      <c r="B169">
        <v>11</v>
      </c>
      <c r="C169" s="15">
        <v>5.4849182128906246</v>
      </c>
      <c r="D169" s="15">
        <f t="shared" si="18"/>
        <v>2.6151699560546868</v>
      </c>
      <c r="E169" s="15">
        <f>0.9014*D169+2.3973</f>
        <v>4.7546141983876948</v>
      </c>
      <c r="F169" s="15">
        <f t="shared" si="24"/>
        <v>-2.139444242333008</v>
      </c>
      <c r="G169" s="15">
        <f t="shared" si="19"/>
        <v>-47998.158909664562</v>
      </c>
      <c r="L169" s="17">
        <v>2.0912719726562501</v>
      </c>
      <c r="M169" s="17">
        <f t="shared" si="20"/>
        <v>4.8805134326171871</v>
      </c>
      <c r="N169" s="17">
        <f>0.9014*M169+2.3973</f>
        <v>6.7965948081611316</v>
      </c>
      <c r="O169" s="17">
        <f t="shared" si="25"/>
        <v>-1.9160813755439445</v>
      </c>
      <c r="P169" s="17">
        <f t="shared" si="21"/>
        <v>-44951.266043794953</v>
      </c>
      <c r="T169" s="19">
        <v>2.1628051757810454</v>
      </c>
      <c r="U169" s="19">
        <f t="shared" si="22"/>
        <v>4.8140600830075879</v>
      </c>
      <c r="V169" s="19">
        <f>0.9014*U169+2.3973</f>
        <v>6.7366937588230389</v>
      </c>
      <c r="W169" s="19">
        <f t="shared" si="26"/>
        <v>-1.922633675815451</v>
      </c>
      <c r="X169" s="19">
        <f t="shared" si="23"/>
        <v>-45040.645971798571</v>
      </c>
    </row>
    <row r="170" spans="1:26">
      <c r="A170">
        <v>2019</v>
      </c>
      <c r="B170">
        <v>12</v>
      </c>
      <c r="C170" s="15">
        <v>-1.1930603027343749</v>
      </c>
      <c r="D170" s="15">
        <f t="shared" si="18"/>
        <v>-6.6966032861328131</v>
      </c>
      <c r="E170" s="15">
        <f>0.7817*D170+0.2163</f>
        <v>-5.0184347887700191</v>
      </c>
      <c r="F170" s="15">
        <f t="shared" si="24"/>
        <v>-1.6781684973627939</v>
      </c>
      <c r="G170" s="15">
        <f t="shared" si="19"/>
        <v>-41705.89647252587</v>
      </c>
      <c r="L170" s="17">
        <v>-2.5242065429687499</v>
      </c>
      <c r="M170" s="17">
        <f t="shared" si="20"/>
        <v>-0.14666576660156228</v>
      </c>
      <c r="N170" s="17">
        <f>0.7817*M170+0.2163</f>
        <v>0.10165137024755877</v>
      </c>
      <c r="O170" s="17">
        <f t="shared" si="25"/>
        <v>-0.24831713684912105</v>
      </c>
      <c r="P170" s="17">
        <f t="shared" si="21"/>
        <v>-22201.294063758862</v>
      </c>
      <c r="T170" s="19">
        <v>-2.3608459472660002</v>
      </c>
      <c r="U170" s="19">
        <f t="shared" si="22"/>
        <v>-0.15290885009806843</v>
      </c>
      <c r="V170" s="19">
        <f>0.7817*U170+0.2163</f>
        <v>9.6771151878339914E-2</v>
      </c>
      <c r="W170" s="19">
        <f t="shared" si="26"/>
        <v>-0.24968000197640833</v>
      </c>
      <c r="X170" s="19">
        <f t="shared" si="23"/>
        <v>-22219.884906960186</v>
      </c>
    </row>
    <row r="171" spans="1:26">
      <c r="A171">
        <v>2020</v>
      </c>
      <c r="B171">
        <v>1</v>
      </c>
      <c r="C171" s="15">
        <v>-4.0633605957031254</v>
      </c>
      <c r="D171" s="15">
        <f t="shared" si="18"/>
        <v>-10.698950014648439</v>
      </c>
      <c r="E171" s="15">
        <f>0.7817*D171+0.2163</f>
        <v>-8.1470692264506841</v>
      </c>
      <c r="F171" s="15">
        <f t="shared" si="24"/>
        <v>-2.5518807881977548</v>
      </c>
      <c r="G171" s="15">
        <f t="shared" si="19"/>
        <v>-53624.205831805572</v>
      </c>
      <c r="H171" s="15">
        <f>SUM(G171:G182)</f>
        <v>-156910.01702645802</v>
      </c>
      <c r="I171" s="15">
        <f>H171*2.36386*4.4</f>
        <v>-1632018.5765319173</v>
      </c>
      <c r="L171" s="17">
        <v>-5.6806701660156254</v>
      </c>
      <c r="M171" s="17">
        <f t="shared" si="20"/>
        <v>-3.5846859448242188</v>
      </c>
      <c r="N171" s="17">
        <f>0.7817*M171+0.2163</f>
        <v>-2.5858490030690917</v>
      </c>
      <c r="O171" s="17">
        <f t="shared" si="25"/>
        <v>-0.99883694175512705</v>
      </c>
      <c r="P171" s="17">
        <f t="shared" si="21"/>
        <v>-32439.134722481685</v>
      </c>
      <c r="Q171" s="17">
        <f>SUM(P171:P182)</f>
        <v>-117226.11729927457</v>
      </c>
      <c r="R171" s="17">
        <f>Q171*2.36386*4.4</f>
        <v>-1219266.9704118778</v>
      </c>
      <c r="T171" s="19">
        <v>-5.4342712402339544</v>
      </c>
      <c r="U171" s="19">
        <f t="shared" si="22"/>
        <v>-3.5275298217768829</v>
      </c>
      <c r="V171" s="19">
        <f>0.7817*U171+0.2163</f>
        <v>-2.5411700616829891</v>
      </c>
      <c r="W171" s="19">
        <f t="shared" si="26"/>
        <v>-0.98635976009389381</v>
      </c>
      <c r="X171" s="19">
        <f t="shared" si="23"/>
        <v>-32268.933487440805</v>
      </c>
      <c r="Y171" s="19">
        <f>SUM(X171:X182)</f>
        <v>-118144.92553250065</v>
      </c>
      <c r="Z171" s="19">
        <f>Y171*2.36386*4.4</f>
        <v>-1228823.4801447308</v>
      </c>
    </row>
    <row r="172" spans="1:26">
      <c r="A172">
        <v>2020</v>
      </c>
      <c r="B172">
        <v>2</v>
      </c>
      <c r="C172" s="15">
        <v>2.4941345214843751</v>
      </c>
      <c r="D172" s="15">
        <f t="shared" si="18"/>
        <v>-1.5551788232421875</v>
      </c>
      <c r="E172" s="15">
        <f>0.7817*D172+0.2163</f>
        <v>-0.99938328612841798</v>
      </c>
      <c r="F172" s="15">
        <f t="shared" si="24"/>
        <v>-0.5557955371137695</v>
      </c>
      <c r="G172" s="15">
        <f t="shared" si="19"/>
        <v>-26395.606921768929</v>
      </c>
      <c r="L172" s="17">
        <v>-1.5131286621093749</v>
      </c>
      <c r="M172" s="17">
        <f t="shared" si="20"/>
        <v>0.95460026123046893</v>
      </c>
      <c r="N172" s="17">
        <f>0.7817*M172+0.2163</f>
        <v>0.96251102420385748</v>
      </c>
      <c r="O172" s="17">
        <f t="shared" si="25"/>
        <v>-7.9107629733885521E-3</v>
      </c>
      <c r="P172" s="17">
        <f t="shared" si="21"/>
        <v>-18921.910717719995</v>
      </c>
      <c r="T172" s="19">
        <v>-1.3671936035160002</v>
      </c>
      <c r="U172" s="19">
        <f t="shared" si="22"/>
        <v>0.93812142333943149</v>
      </c>
      <c r="V172" s="19">
        <f>0.7817*U172+0.2163</f>
        <v>0.94962951662443351</v>
      </c>
      <c r="W172" s="19">
        <f t="shared" si="26"/>
        <v>-1.1508093285002019E-2</v>
      </c>
      <c r="X172" s="19">
        <f t="shared" si="23"/>
        <v>-18970.981900500712</v>
      </c>
    </row>
    <row r="173" spans="1:26">
      <c r="A173">
        <v>2020</v>
      </c>
      <c r="B173">
        <v>3</v>
      </c>
      <c r="C173" s="15">
        <v>7.0169921874999996</v>
      </c>
      <c r="D173" s="15">
        <f t="shared" si="18"/>
        <v>4.7514939062500003</v>
      </c>
      <c r="E173" s="15">
        <f>0.9534*D173-0.7929</f>
        <v>3.7371742902187504</v>
      </c>
      <c r="F173" s="15">
        <f t="shared" si="24"/>
        <v>1.01431961603125</v>
      </c>
      <c r="G173" s="15">
        <f t="shared" si="19"/>
        <v>-4977.6661177177193</v>
      </c>
      <c r="L173" s="17">
        <v>8.1132141113281246</v>
      </c>
      <c r="M173" s="17">
        <f t="shared" si="20"/>
        <v>11.439612810058593</v>
      </c>
      <c r="N173" s="17">
        <f>0.9534*M173-0.7929</f>
        <v>10.113626853109864</v>
      </c>
      <c r="O173" s="17">
        <f t="shared" si="25"/>
        <v>1.3259859569487293</v>
      </c>
      <c r="P173" s="17">
        <f t="shared" si="21"/>
        <v>-726.22556126238487</v>
      </c>
      <c r="T173" s="19">
        <v>8.1980529785160456</v>
      </c>
      <c r="U173" s="19">
        <f t="shared" si="22"/>
        <v>11.440762170410618</v>
      </c>
      <c r="V173" s="19">
        <f>0.9534*U173-0.7929</f>
        <v>10.114722653269485</v>
      </c>
      <c r="W173" s="19">
        <f t="shared" si="26"/>
        <v>1.3260395171411332</v>
      </c>
      <c r="X173" s="19">
        <f t="shared" si="23"/>
        <v>-725.49494667780164</v>
      </c>
    </row>
    <row r="174" spans="1:26">
      <c r="A174">
        <v>2020</v>
      </c>
      <c r="B174">
        <v>4</v>
      </c>
      <c r="C174" s="15">
        <v>18.372399902343751</v>
      </c>
      <c r="D174" s="15">
        <f t="shared" si="18"/>
        <v>20.585474423828128</v>
      </c>
      <c r="E174" s="15">
        <f>0.9534*D174-0.7929</f>
        <v>18.833291315677737</v>
      </c>
      <c r="F174" s="15">
        <f t="shared" si="24"/>
        <v>1.7521831081503905</v>
      </c>
      <c r="G174" s="15">
        <f t="shared" si="19"/>
        <v>5087.5297782794769</v>
      </c>
      <c r="L174" s="17">
        <v>14.080072021484375</v>
      </c>
      <c r="M174" s="17">
        <f t="shared" si="20"/>
        <v>17.93871444580078</v>
      </c>
      <c r="N174" s="17">
        <f>0.9534*M174-0.7929</f>
        <v>16.309870352626465</v>
      </c>
      <c r="O174" s="17">
        <f t="shared" si="25"/>
        <v>1.6288440931743153</v>
      </c>
      <c r="P174" s="17">
        <f t="shared" si="21"/>
        <v>3405.0622749908362</v>
      </c>
      <c r="T174" s="19">
        <v>14.258691406250023</v>
      </c>
      <c r="U174" s="19">
        <f t="shared" si="22"/>
        <v>18.095343164062527</v>
      </c>
      <c r="V174" s="19">
        <f>0.9534*U174-0.7929</f>
        <v>16.459200172617216</v>
      </c>
      <c r="W174" s="19">
        <f t="shared" si="26"/>
        <v>1.6361429914453112</v>
      </c>
      <c r="X174" s="19">
        <f t="shared" si="23"/>
        <v>3504.6265463054879</v>
      </c>
    </row>
    <row r="175" spans="1:26">
      <c r="A175">
        <v>2020</v>
      </c>
      <c r="B175">
        <v>5</v>
      </c>
      <c r="C175" s="15">
        <v>23.152764892578126</v>
      </c>
      <c r="D175" s="15">
        <f t="shared" si="18"/>
        <v>27.251215366210943</v>
      </c>
      <c r="E175" s="15">
        <f>0.9534*D175-0.7929</f>
        <v>25.188408730145515</v>
      </c>
      <c r="F175" s="15">
        <f t="shared" si="24"/>
        <v>2.062806636065428</v>
      </c>
      <c r="G175" s="15">
        <f t="shared" si="19"/>
        <v>9324.7453225685022</v>
      </c>
      <c r="L175" s="17">
        <v>23.534326171875001</v>
      </c>
      <c r="M175" s="17">
        <f t="shared" si="20"/>
        <v>28.236288066406249</v>
      </c>
      <c r="N175" s="17">
        <f>0.9534*M175-0.7929</f>
        <v>26.127577042511721</v>
      </c>
      <c r="O175" s="17">
        <f t="shared" si="25"/>
        <v>2.1087110238945286</v>
      </c>
      <c r="P175" s="17">
        <f t="shared" si="21"/>
        <v>9950.9270769452633</v>
      </c>
      <c r="T175" s="19">
        <v>23.564965820313034</v>
      </c>
      <c r="U175" s="19">
        <f t="shared" si="22"/>
        <v>28.313632470703713</v>
      </c>
      <c r="V175" s="19">
        <f>0.9534*U175-0.7929</f>
        <v>26.201317197568923</v>
      </c>
      <c r="W175" s="19">
        <f t="shared" si="26"/>
        <v>2.1123152731347901</v>
      </c>
      <c r="X175" s="19">
        <f t="shared" si="23"/>
        <v>10000.09264083167</v>
      </c>
    </row>
    <row r="176" spans="1:26">
      <c r="A176">
        <v>2020</v>
      </c>
      <c r="B176">
        <v>6</v>
      </c>
      <c r="C176" s="15">
        <v>30.388146972656251</v>
      </c>
      <c r="D176" s="15">
        <f t="shared" si="18"/>
        <v>37.34023213867188</v>
      </c>
      <c r="E176" s="15">
        <f>0.814*D176+4.4613</f>
        <v>34.856248960878908</v>
      </c>
      <c r="F176" s="15">
        <f t="shared" si="24"/>
        <v>2.4839831777929717</v>
      </c>
      <c r="G176" s="15">
        <f t="shared" si="19"/>
        <v>15070.014528273925</v>
      </c>
      <c r="L176" s="17">
        <v>31.606896972656251</v>
      </c>
      <c r="M176" s="17">
        <f t="shared" si="20"/>
        <v>37.028932182617183</v>
      </c>
      <c r="N176" s="17">
        <f>0.814*M176+4.4613</f>
        <v>34.602850796650387</v>
      </c>
      <c r="O176" s="17">
        <f t="shared" si="25"/>
        <v>2.4260813859667962</v>
      </c>
      <c r="P176" s="17">
        <f t="shared" si="21"/>
        <v>14280.176185973069</v>
      </c>
      <c r="T176" s="19">
        <v>31.341851806641046</v>
      </c>
      <c r="U176" s="19">
        <f t="shared" si="22"/>
        <v>36.852653283691872</v>
      </c>
      <c r="V176" s="19">
        <f>0.814*U176+4.4613</f>
        <v>34.459359772925183</v>
      </c>
      <c r="W176" s="19">
        <f t="shared" si="26"/>
        <v>2.3932935107666893</v>
      </c>
      <c r="X176" s="19">
        <f t="shared" si="23"/>
        <v>13832.916780368407</v>
      </c>
    </row>
    <row r="177" spans="1:26">
      <c r="A177">
        <v>2020</v>
      </c>
      <c r="B177">
        <v>7</v>
      </c>
      <c r="C177" s="15">
        <v>31.247583007812501</v>
      </c>
      <c r="D177" s="15">
        <f t="shared" si="18"/>
        <v>38.538629746093754</v>
      </c>
      <c r="E177" s="15">
        <f>0.814*D177+4.4613</f>
        <v>35.831744613320311</v>
      </c>
      <c r="F177" s="15">
        <f t="shared" si="24"/>
        <v>2.7068851327734436</v>
      </c>
      <c r="G177" s="15">
        <f t="shared" si="19"/>
        <v>18110.620096162544</v>
      </c>
      <c r="L177" s="17">
        <v>33.447351074218751</v>
      </c>
      <c r="M177" s="17">
        <f t="shared" si="20"/>
        <v>39.033554790039062</v>
      </c>
      <c r="N177" s="17">
        <f>0.814*M177+4.4613</f>
        <v>36.234613599091794</v>
      </c>
      <c r="O177" s="17">
        <f t="shared" si="25"/>
        <v>2.7989411909472679</v>
      </c>
      <c r="P177" s="17">
        <f t="shared" si="21"/>
        <v>19366.35678571168</v>
      </c>
      <c r="T177" s="19">
        <v>33.253381347656045</v>
      </c>
      <c r="U177" s="19">
        <f t="shared" si="22"/>
        <v>38.951512719726345</v>
      </c>
      <c r="V177" s="19">
        <f>0.814*U177+4.4613</f>
        <v>36.167831353857245</v>
      </c>
      <c r="W177" s="19">
        <f t="shared" si="26"/>
        <v>2.7836813658691</v>
      </c>
      <c r="X177" s="19">
        <f t="shared" si="23"/>
        <v>19158.197511820392</v>
      </c>
    </row>
    <row r="178" spans="1:26">
      <c r="A178">
        <v>2020</v>
      </c>
      <c r="B178">
        <v>8</v>
      </c>
      <c r="C178" s="15">
        <v>27.317742919921876</v>
      </c>
      <c r="D178" s="15">
        <f t="shared" si="18"/>
        <v>33.058860727539063</v>
      </c>
      <c r="E178" s="15">
        <f>0.814*D178+4.4613</f>
        <v>31.371212632216796</v>
      </c>
      <c r="F178" s="15">
        <f t="shared" si="24"/>
        <v>1.6876480953222668</v>
      </c>
      <c r="G178" s="15">
        <f t="shared" si="19"/>
        <v>4207.207668291041</v>
      </c>
      <c r="L178" s="17">
        <v>31.665002441406251</v>
      </c>
      <c r="M178" s="17">
        <f t="shared" si="20"/>
        <v>37.092220659179688</v>
      </c>
      <c r="N178" s="17">
        <f>0.814*M178+4.4613</f>
        <v>34.654367616572266</v>
      </c>
      <c r="O178" s="17">
        <f t="shared" si="25"/>
        <v>2.4378530426074221</v>
      </c>
      <c r="P178" s="17">
        <f t="shared" si="21"/>
        <v>14440.753354207845</v>
      </c>
      <c r="T178" s="19">
        <v>31.390405273438034</v>
      </c>
      <c r="U178" s="19">
        <f t="shared" si="22"/>
        <v>36.90596499023497</v>
      </c>
      <c r="V178" s="19">
        <f>0.814*U178+4.4613</f>
        <v>34.502755502051265</v>
      </c>
      <c r="W178" s="19">
        <f t="shared" si="26"/>
        <v>2.4032094881837054</v>
      </c>
      <c r="X178" s="19">
        <f t="shared" si="23"/>
        <v>13968.180628313923</v>
      </c>
    </row>
    <row r="179" spans="1:26">
      <c r="A179">
        <v>2020</v>
      </c>
      <c r="B179">
        <v>9</v>
      </c>
      <c r="C179" s="15">
        <v>21.689538574218751</v>
      </c>
      <c r="D179" s="15">
        <f t="shared" si="18"/>
        <v>25.210892587890626</v>
      </c>
      <c r="E179" s="15">
        <f>0.9014*D179+2.3973</f>
        <v>25.12239857872461</v>
      </c>
      <c r="F179" s="15">
        <f t="shared" si="24"/>
        <v>8.8494009166016241E-2</v>
      </c>
      <c r="G179" s="15">
        <f t="shared" si="19"/>
        <v>-17606.853220966372</v>
      </c>
      <c r="L179" s="17">
        <v>20.925225830078126</v>
      </c>
      <c r="M179" s="17">
        <f t="shared" si="20"/>
        <v>25.394455974121094</v>
      </c>
      <c r="N179" s="17">
        <f>0.9014*M179+2.3973</f>
        <v>25.287862615072754</v>
      </c>
      <c r="O179" s="17">
        <f t="shared" si="25"/>
        <v>0.10659335904833966</v>
      </c>
      <c r="P179" s="17">
        <f t="shared" si="21"/>
        <v>-17359.959989221599</v>
      </c>
      <c r="T179" s="19">
        <v>20.781762695313034</v>
      </c>
      <c r="U179" s="19">
        <f t="shared" si="22"/>
        <v>25.257675439453713</v>
      </c>
      <c r="V179" s="19">
        <f>0.9014*U179+2.3973</f>
        <v>25.164568641123576</v>
      </c>
      <c r="W179" s="19">
        <f t="shared" si="26"/>
        <v>9.3106798330136797E-2</v>
      </c>
      <c r="X179" s="19">
        <f t="shared" si="23"/>
        <v>-17543.930163978603</v>
      </c>
    </row>
    <row r="180" spans="1:26">
      <c r="A180">
        <v>2020</v>
      </c>
      <c r="B180">
        <v>10</v>
      </c>
      <c r="C180" s="15">
        <v>14.628839111328125</v>
      </c>
      <c r="D180" s="15">
        <f t="shared" si="18"/>
        <v>15.365453256835938</v>
      </c>
      <c r="E180" s="15">
        <f>0.9014*D180+2.3973</f>
        <v>16.247719565711915</v>
      </c>
      <c r="F180" s="15">
        <f t="shared" si="24"/>
        <v>-0.88226630887597679</v>
      </c>
      <c r="G180" s="15">
        <f t="shared" si="19"/>
        <v>-30848.994719377199</v>
      </c>
      <c r="L180" s="17">
        <v>11.64010009765625</v>
      </c>
      <c r="M180" s="17">
        <f t="shared" si="20"/>
        <v>15.281097026367187</v>
      </c>
      <c r="N180" s="17">
        <f>0.9014*M180+2.3973</f>
        <v>16.171680859567381</v>
      </c>
      <c r="O180" s="17">
        <f t="shared" si="25"/>
        <v>-0.89058383320019452</v>
      </c>
      <c r="P180" s="17">
        <f t="shared" si="21"/>
        <v>-30962.454068683852</v>
      </c>
      <c r="T180" s="19">
        <v>11.593743896484</v>
      </c>
      <c r="U180" s="19">
        <f t="shared" si="22"/>
        <v>15.169230798339433</v>
      </c>
      <c r="V180" s="19">
        <f>0.9014*U180+2.3973</f>
        <v>16.070844641623165</v>
      </c>
      <c r="W180" s="19">
        <f t="shared" si="26"/>
        <v>-0.90161384328373195</v>
      </c>
      <c r="X180" s="19">
        <f t="shared" si="23"/>
        <v>-31112.91443623339</v>
      </c>
    </row>
    <row r="181" spans="1:26">
      <c r="A181">
        <v>2020</v>
      </c>
      <c r="B181">
        <v>11</v>
      </c>
      <c r="C181" s="15">
        <v>8.7658630371093746</v>
      </c>
      <c r="D181" s="15">
        <f t="shared" si="18"/>
        <v>7.1901194189453124</v>
      </c>
      <c r="E181" s="15">
        <f>0.9014*D181+2.3973</f>
        <v>8.8784736442373049</v>
      </c>
      <c r="F181" s="15">
        <f t="shared" si="24"/>
        <v>-1.6883542252919925</v>
      </c>
      <c r="G181" s="15">
        <f t="shared" si="19"/>
        <v>-41844.83998720807</v>
      </c>
      <c r="L181" s="17">
        <v>2.1761718750000001</v>
      </c>
      <c r="M181" s="17">
        <f t="shared" si="20"/>
        <v>4.9729864062499995</v>
      </c>
      <c r="N181" s="17">
        <f>0.9014*M181+2.3973</f>
        <v>6.879949946593749</v>
      </c>
      <c r="O181" s="17">
        <f t="shared" si="25"/>
        <v>-1.9069635403437495</v>
      </c>
      <c r="P181" s="17">
        <f t="shared" si="21"/>
        <v>-44826.889653829086</v>
      </c>
      <c r="T181" s="19">
        <v>2.2770019531250227</v>
      </c>
      <c r="U181" s="19">
        <f t="shared" si="22"/>
        <v>4.9394481445312746</v>
      </c>
      <c r="V181" s="19">
        <f>0.9014*U181+2.3973</f>
        <v>6.8497185574804913</v>
      </c>
      <c r="W181" s="19">
        <f t="shared" si="26"/>
        <v>-1.9102704129492167</v>
      </c>
      <c r="X181" s="19">
        <f t="shared" si="23"/>
        <v>-44871.99870304027</v>
      </c>
    </row>
    <row r="182" spans="1:26">
      <c r="A182">
        <v>2020</v>
      </c>
      <c r="B182">
        <v>12</v>
      </c>
      <c r="C182" s="15">
        <v>0.80437622070312498</v>
      </c>
      <c r="D182" s="15">
        <f t="shared" si="18"/>
        <v>-3.9113777978515629</v>
      </c>
      <c r="E182" s="15">
        <f>0.7817*D182+0.2163</f>
        <v>-2.8412240245805664</v>
      </c>
      <c r="F182" s="15">
        <f t="shared" si="24"/>
        <v>-1.0701537732709965</v>
      </c>
      <c r="G182" s="15">
        <f t="shared" si="19"/>
        <v>-33411.967621189659</v>
      </c>
      <c r="L182" s="17">
        <v>-5.9870361328125004</v>
      </c>
      <c r="M182" s="17">
        <f t="shared" si="20"/>
        <v>-3.9183797558593754</v>
      </c>
      <c r="N182" s="17">
        <f>0.7817*M182+0.2163</f>
        <v>-2.8466974551552737</v>
      </c>
      <c r="O182" s="17">
        <f t="shared" si="25"/>
        <v>-1.0716823007041016</v>
      </c>
      <c r="P182" s="17">
        <f t="shared" si="21"/>
        <v>-33432.81826390465</v>
      </c>
      <c r="T182" s="19">
        <v>-5.6929382324219659</v>
      </c>
      <c r="U182" s="19">
        <f t="shared" si="22"/>
        <v>-3.8115461791993197</v>
      </c>
      <c r="V182" s="19">
        <f>0.7817*U182+0.2163</f>
        <v>-2.7631856482801083</v>
      </c>
      <c r="W182" s="19">
        <f t="shared" si="26"/>
        <v>-1.0483605309192114</v>
      </c>
      <c r="X182" s="19">
        <f t="shared" si="23"/>
        <v>-33114.686002268965</v>
      </c>
    </row>
    <row r="183" spans="1:26">
      <c r="A183">
        <v>2021</v>
      </c>
      <c r="B183">
        <v>1</v>
      </c>
      <c r="C183" s="15">
        <v>-1.1522583007812499</v>
      </c>
      <c r="D183" s="15">
        <f t="shared" si="18"/>
        <v>-6.6397089746093751</v>
      </c>
      <c r="E183" s="15">
        <f>0.7817*D183+0.2163</f>
        <v>-4.9739605054521476</v>
      </c>
      <c r="F183" s="15">
        <f t="shared" si="24"/>
        <v>-1.6657484691572275</v>
      </c>
      <c r="G183" s="15">
        <f t="shared" si="19"/>
        <v>-41536.474867773737</v>
      </c>
      <c r="H183" s="15">
        <f>SUM(G183:G194)</f>
        <v>-131838.88434769382</v>
      </c>
      <c r="I183" s="15">
        <f>H183*2.36386*4.4</f>
        <v>-1371254.1266782139</v>
      </c>
      <c r="L183" s="17">
        <v>-9.8024353027343754</v>
      </c>
      <c r="M183" s="17">
        <f t="shared" si="20"/>
        <v>-8.0741125317382814</v>
      </c>
      <c r="N183" s="17">
        <f>0.7817*M183+0.2163</f>
        <v>-6.0952337660598142</v>
      </c>
      <c r="O183" s="17">
        <f t="shared" si="25"/>
        <v>-1.9788787656784672</v>
      </c>
      <c r="P183" s="17">
        <f t="shared" si="21"/>
        <v>-45807.885242619974</v>
      </c>
      <c r="Q183" s="17">
        <f>SUM(P183:P194)</f>
        <v>-149555.84110106179</v>
      </c>
      <c r="R183" s="17">
        <f>Q183*2.36386*4.4</f>
        <v>-1555527.9103986861</v>
      </c>
      <c r="T183" s="19">
        <v>-9.1785034179689546</v>
      </c>
      <c r="U183" s="19">
        <f t="shared" si="22"/>
        <v>-7.6386967529299135</v>
      </c>
      <c r="V183" s="19">
        <f>0.7817*U183+0.2163</f>
        <v>-5.7548692517653128</v>
      </c>
      <c r="W183" s="19">
        <f t="shared" si="26"/>
        <v>-1.8838275011646006</v>
      </c>
      <c r="X183" s="19">
        <f t="shared" si="23"/>
        <v>-44511.290943386317</v>
      </c>
      <c r="Y183" s="19">
        <f>SUM(X183:X194)</f>
        <v>-148327.19720080242</v>
      </c>
      <c r="Z183" s="19">
        <f>Y183*2.36386*4.4</f>
        <v>-1542748.8048503906</v>
      </c>
    </row>
    <row r="184" spans="1:26">
      <c r="A184">
        <v>2021</v>
      </c>
      <c r="B184">
        <v>2</v>
      </c>
      <c r="C184" s="15">
        <v>5.3617797851562496</v>
      </c>
      <c r="D184" s="15">
        <f t="shared" si="18"/>
        <v>2.4434657324218749</v>
      </c>
      <c r="E184" s="15">
        <f>0.7817*D184+0.2163</f>
        <v>2.1263571630341795</v>
      </c>
      <c r="F184" s="15">
        <f t="shared" si="24"/>
        <v>0.31710856938769538</v>
      </c>
      <c r="G184" s="15">
        <f t="shared" si="19"/>
        <v>-14488.322004982449</v>
      </c>
      <c r="L184" s="17">
        <v>-2.9046997070312499</v>
      </c>
      <c r="M184" s="17">
        <f t="shared" si="20"/>
        <v>-0.56109892089843738</v>
      </c>
      <c r="N184" s="17">
        <f>0.7817*M184+0.2163</f>
        <v>-0.22231102646630846</v>
      </c>
      <c r="O184" s="17">
        <f t="shared" si="25"/>
        <v>-0.33878789443212892</v>
      </c>
      <c r="P184" s="17">
        <f t="shared" si="21"/>
        <v>-23435.405667948671</v>
      </c>
      <c r="T184" s="19">
        <v>-2.6096252441410002</v>
      </c>
      <c r="U184" s="19">
        <f t="shared" si="22"/>
        <v>-0.42606851806681867</v>
      </c>
      <c r="V184" s="19">
        <f>0.7817*U184+0.2163</f>
        <v>-0.11675776057283216</v>
      </c>
      <c r="W184" s="19">
        <f t="shared" si="26"/>
        <v>-0.30931075749398651</v>
      </c>
      <c r="X184" s="19">
        <f t="shared" si="23"/>
        <v>-23033.30804297547</v>
      </c>
    </row>
    <row r="185" spans="1:26">
      <c r="A185">
        <v>2021</v>
      </c>
      <c r="B185">
        <v>3</v>
      </c>
      <c r="C185" s="15">
        <v>11.124688720703125</v>
      </c>
      <c r="D185" s="15">
        <f t="shared" si="18"/>
        <v>10.479265952148438</v>
      </c>
      <c r="E185" s="15">
        <f>0.9534*D185-0.7929</f>
        <v>9.1980321587783216</v>
      </c>
      <c r="F185" s="15">
        <f t="shared" si="24"/>
        <v>1.2812337933701166</v>
      </c>
      <c r="G185" s="15">
        <f t="shared" si="19"/>
        <v>-1336.6898246382407</v>
      </c>
      <c r="L185" s="17">
        <v>6.9998413085937496</v>
      </c>
      <c r="M185" s="17">
        <f t="shared" si="20"/>
        <v>10.226927153320311</v>
      </c>
      <c r="N185" s="17">
        <f>0.9534*M185-0.7929</f>
        <v>8.9574523479755861</v>
      </c>
      <c r="O185" s="17">
        <f t="shared" si="25"/>
        <v>1.2694748053447249</v>
      </c>
      <c r="P185" s="17">
        <f t="shared" si="21"/>
        <v>-1497.0941802926063</v>
      </c>
      <c r="T185" s="19">
        <v>7.2210937500000227</v>
      </c>
      <c r="U185" s="19">
        <f t="shared" si="22"/>
        <v>10.368060937500026</v>
      </c>
      <c r="V185" s="19">
        <f>0.9534*U185-0.7929</f>
        <v>9.0920092978125258</v>
      </c>
      <c r="W185" s="19">
        <f t="shared" si="26"/>
        <v>1.2760516396875001</v>
      </c>
      <c r="X185" s="19">
        <f t="shared" si="23"/>
        <v>-1407.3795830228119</v>
      </c>
    </row>
    <row r="186" spans="1:26">
      <c r="A186">
        <v>2021</v>
      </c>
      <c r="B186">
        <v>4</v>
      </c>
      <c r="C186" s="15">
        <v>21.988763427734376</v>
      </c>
      <c r="D186" s="15">
        <f t="shared" si="18"/>
        <v>25.628131723632816</v>
      </c>
      <c r="E186" s="15">
        <f>0.9534*D186-0.7929</f>
        <v>23.640960785311528</v>
      </c>
      <c r="F186" s="15">
        <f t="shared" si="24"/>
        <v>1.9871709383212881</v>
      </c>
      <c r="G186" s="15">
        <f t="shared" si="19"/>
        <v>8292.9987696406897</v>
      </c>
      <c r="L186" s="17">
        <v>15.88228759765625</v>
      </c>
      <c r="M186" s="17">
        <f t="shared" si="20"/>
        <v>19.901687651367183</v>
      </c>
      <c r="N186" s="17">
        <f>0.9534*M186-0.7929</f>
        <v>18.181369006813473</v>
      </c>
      <c r="O186" s="17">
        <f t="shared" si="25"/>
        <v>1.7203186445537106</v>
      </c>
      <c r="P186" s="17">
        <f t="shared" si="21"/>
        <v>4652.8666303571663</v>
      </c>
      <c r="T186" s="19">
        <v>15.903466796875023</v>
      </c>
      <c r="U186" s="19">
        <f t="shared" si="22"/>
        <v>19.901306542968776</v>
      </c>
      <c r="V186" s="19">
        <f>0.9534*U186-0.7929</f>
        <v>18.181005658066432</v>
      </c>
      <c r="W186" s="19">
        <f t="shared" si="26"/>
        <v>1.7203008849023433</v>
      </c>
      <c r="X186" s="19">
        <f t="shared" si="23"/>
        <v>4652.6243709528644</v>
      </c>
    </row>
    <row r="187" spans="1:26">
      <c r="A187">
        <v>2021</v>
      </c>
      <c r="B187">
        <v>5</v>
      </c>
      <c r="C187" s="15">
        <v>22.949578857421876</v>
      </c>
      <c r="D187" s="15">
        <f t="shared" si="18"/>
        <v>26.967892758789063</v>
      </c>
      <c r="E187" s="15">
        <f>0.9534*D187-0.7929</f>
        <v>24.918288956229492</v>
      </c>
      <c r="F187" s="15">
        <f t="shared" si="24"/>
        <v>2.0496038025595702</v>
      </c>
      <c r="G187" s="15">
        <f t="shared" si="19"/>
        <v>9144.6454707150988</v>
      </c>
      <c r="L187" s="17">
        <v>23.932244873046876</v>
      </c>
      <c r="M187" s="17">
        <f t="shared" si="20"/>
        <v>28.669701115722656</v>
      </c>
      <c r="N187" s="17">
        <f>0.9534*M187-0.7929</f>
        <v>26.54079304372998</v>
      </c>
      <c r="O187" s="17">
        <f t="shared" si="25"/>
        <v>2.1289080719926758</v>
      </c>
      <c r="P187" s="17">
        <f t="shared" si="21"/>
        <v>10226.43501005209</v>
      </c>
      <c r="T187" s="19">
        <v>24.011163330078034</v>
      </c>
      <c r="U187" s="19">
        <f t="shared" si="22"/>
        <v>28.803557336425683</v>
      </c>
      <c r="V187" s="19">
        <f>0.9534*U187-0.7929</f>
        <v>26.668411564548247</v>
      </c>
      <c r="W187" s="19">
        <f t="shared" si="26"/>
        <v>2.1351457718774363</v>
      </c>
      <c r="X187" s="19">
        <f t="shared" si="23"/>
        <v>10311.523474180107</v>
      </c>
    </row>
    <row r="188" spans="1:26">
      <c r="A188">
        <v>2021</v>
      </c>
      <c r="B188">
        <v>6</v>
      </c>
      <c r="C188" s="15">
        <v>30.367456054687501</v>
      </c>
      <c r="D188" s="15">
        <f t="shared" si="18"/>
        <v>37.311380722656253</v>
      </c>
      <c r="E188" s="15">
        <f>0.814*D188+4.4613</f>
        <v>34.832763908242185</v>
      </c>
      <c r="F188" s="15">
        <f t="shared" si="24"/>
        <v>2.4786168144140674</v>
      </c>
      <c r="G188" s="15">
        <f t="shared" si="19"/>
        <v>14996.811965422297</v>
      </c>
      <c r="L188" s="17">
        <v>29.382836914062501</v>
      </c>
      <c r="M188" s="17">
        <f t="shared" si="20"/>
        <v>34.606485966796875</v>
      </c>
      <c r="N188" s="17">
        <f>0.814*M188+4.4613</f>
        <v>32.630979576972656</v>
      </c>
      <c r="O188" s="17">
        <f t="shared" si="25"/>
        <v>1.9755063898242184</v>
      </c>
      <c r="P188" s="17">
        <f t="shared" si="21"/>
        <v>8133.882663592165</v>
      </c>
      <c r="T188" s="19">
        <v>29.271783447266046</v>
      </c>
      <c r="U188" s="19">
        <f t="shared" si="22"/>
        <v>34.579718225098127</v>
      </c>
      <c r="V188" s="19">
        <f>0.814*U188+4.4613</f>
        <v>32.609190635229872</v>
      </c>
      <c r="W188" s="19">
        <f t="shared" si="26"/>
        <v>1.9705275898682544</v>
      </c>
      <c r="X188" s="19">
        <f t="shared" si="23"/>
        <v>8065.9668533928598</v>
      </c>
    </row>
    <row r="189" spans="1:26">
      <c r="A189">
        <v>2021</v>
      </c>
      <c r="B189">
        <v>7</v>
      </c>
      <c r="C189" s="15">
        <v>30.859216308593751</v>
      </c>
      <c r="D189" s="15">
        <f t="shared" si="18"/>
        <v>37.997091220703126</v>
      </c>
      <c r="E189" s="15">
        <f>0.814*D189+4.4613</f>
        <v>35.390932253652345</v>
      </c>
      <c r="F189" s="15">
        <f t="shared" si="24"/>
        <v>2.6061589670507814</v>
      </c>
      <c r="G189" s="15">
        <f t="shared" si="19"/>
        <v>16736.614469539709</v>
      </c>
      <c r="L189" s="17">
        <v>33.315087890625001</v>
      </c>
      <c r="M189" s="17">
        <f t="shared" si="20"/>
        <v>38.88949373046875</v>
      </c>
      <c r="N189" s="17">
        <f>0.814*M189+4.4613</f>
        <v>36.117347896601558</v>
      </c>
      <c r="O189" s="17">
        <f t="shared" si="25"/>
        <v>2.7721458338671923</v>
      </c>
      <c r="P189" s="17">
        <f t="shared" si="21"/>
        <v>19000.841319782368</v>
      </c>
      <c r="T189" s="19">
        <v>33.206781005859</v>
      </c>
      <c r="U189" s="19">
        <f t="shared" si="22"/>
        <v>38.900345544433186</v>
      </c>
      <c r="V189" s="19">
        <f>0.814*U189+4.4613</f>
        <v>36.126181273168612</v>
      </c>
      <c r="W189" s="19">
        <f t="shared" si="26"/>
        <v>2.7741642712645742</v>
      </c>
      <c r="X189" s="19">
        <f t="shared" si="23"/>
        <v>19028.374824320053</v>
      </c>
    </row>
    <row r="190" spans="1:26">
      <c r="A190">
        <v>2021</v>
      </c>
      <c r="B190">
        <v>8</v>
      </c>
      <c r="C190" s="15">
        <v>27.825250244140626</v>
      </c>
      <c r="D190" s="15">
        <f t="shared" si="18"/>
        <v>33.766528940429687</v>
      </c>
      <c r="E190" s="15">
        <f>0.814*D190+4.4613</f>
        <v>31.947254557509766</v>
      </c>
      <c r="F190" s="15">
        <f t="shared" si="24"/>
        <v>1.8192743829199216</v>
      </c>
      <c r="G190" s="15">
        <f t="shared" si="19"/>
        <v>6002.7218574106519</v>
      </c>
      <c r="L190" s="17">
        <v>30.009454345703126</v>
      </c>
      <c r="M190" s="17">
        <f t="shared" si="20"/>
        <v>35.288997673339843</v>
      </c>
      <c r="N190" s="17">
        <f>0.814*M190+4.4613</f>
        <v>33.18654410609863</v>
      </c>
      <c r="O190" s="17">
        <f t="shared" si="25"/>
        <v>2.1024535672412128</v>
      </c>
      <c r="P190" s="17">
        <f t="shared" si="21"/>
        <v>9865.5691107373823</v>
      </c>
      <c r="T190" s="19">
        <v>29.777551269531045</v>
      </c>
      <c r="U190" s="19">
        <f t="shared" si="22"/>
        <v>35.135051293945097</v>
      </c>
      <c r="V190" s="19">
        <f>0.814*U190+4.4613</f>
        <v>33.061231753271308</v>
      </c>
      <c r="W190" s="19">
        <f t="shared" si="26"/>
        <v>2.0738195406737887</v>
      </c>
      <c r="X190" s="19">
        <f t="shared" si="23"/>
        <v>9474.972354331152</v>
      </c>
    </row>
    <row r="191" spans="1:26">
      <c r="A191">
        <v>2021</v>
      </c>
      <c r="B191">
        <v>9</v>
      </c>
      <c r="C191" s="15">
        <v>21.440667724609376</v>
      </c>
      <c r="D191" s="15">
        <f t="shared" si="18"/>
        <v>24.863867075195316</v>
      </c>
      <c r="E191" s="15">
        <f>0.9014*D191+2.3973</f>
        <v>24.809589781581057</v>
      </c>
      <c r="F191" s="15">
        <f t="shared" si="24"/>
        <v>5.4277293614259037E-2</v>
      </c>
      <c r="G191" s="15">
        <f t="shared" si="19"/>
        <v>-18073.603437807891</v>
      </c>
      <c r="L191" s="17">
        <v>21.078454589843751</v>
      </c>
      <c r="M191" s="17">
        <f t="shared" si="20"/>
        <v>25.56135273925781</v>
      </c>
      <c r="N191" s="17">
        <f>0.9014*M191+2.3973</f>
        <v>25.438303359166991</v>
      </c>
      <c r="O191" s="17">
        <f t="shared" si="25"/>
        <v>0.12304938009081923</v>
      </c>
      <c r="P191" s="17">
        <f t="shared" si="21"/>
        <v>-17135.483406181134</v>
      </c>
      <c r="T191" s="19">
        <v>20.813378906250023</v>
      </c>
      <c r="U191" s="19">
        <f t="shared" si="22"/>
        <v>25.292390039062525</v>
      </c>
      <c r="V191" s="19">
        <f>0.9014*U191+2.3973</f>
        <v>25.195860381210959</v>
      </c>
      <c r="W191" s="19">
        <f t="shared" si="26"/>
        <v>9.6529657851565531E-2</v>
      </c>
      <c r="X191" s="19">
        <f t="shared" si="23"/>
        <v>-17497.238937246795</v>
      </c>
    </row>
    <row r="192" spans="1:26">
      <c r="A192">
        <v>2021</v>
      </c>
      <c r="B192">
        <v>10</v>
      </c>
      <c r="C192" s="15">
        <v>13.427880859375</v>
      </c>
      <c r="D192" s="15">
        <f t="shared" si="18"/>
        <v>13.690837070312501</v>
      </c>
      <c r="E192" s="15">
        <f>0.9014*D192+2.3973</f>
        <v>14.738220535179687</v>
      </c>
      <c r="F192" s="15">
        <f t="shared" si="24"/>
        <v>-1.0473834648671865</v>
      </c>
      <c r="G192" s="15">
        <f t="shared" si="19"/>
        <v>-33101.357844253289</v>
      </c>
      <c r="L192" s="17">
        <v>11.373834228515625</v>
      </c>
      <c r="M192" s="17">
        <f t="shared" si="20"/>
        <v>14.991080241699219</v>
      </c>
      <c r="N192" s="17">
        <f>0.9014*M192+2.3973</f>
        <v>15.910259729867676</v>
      </c>
      <c r="O192" s="17">
        <f t="shared" si="25"/>
        <v>-0.91917948816845652</v>
      </c>
      <c r="P192" s="17">
        <f t="shared" si="21"/>
        <v>-31352.527398105914</v>
      </c>
      <c r="T192" s="19">
        <v>11.438958740234</v>
      </c>
      <c r="U192" s="19">
        <f t="shared" si="22"/>
        <v>14.999276696776931</v>
      </c>
      <c r="V192" s="19">
        <f>0.9014*U192+2.3973</f>
        <v>15.917648014474725</v>
      </c>
      <c r="W192" s="19">
        <f t="shared" si="26"/>
        <v>-0.9183713176977939</v>
      </c>
      <c r="X192" s="19">
        <f t="shared" si="23"/>
        <v>-31341.503144715607</v>
      </c>
    </row>
    <row r="193" spans="1:26">
      <c r="A193">
        <v>2021</v>
      </c>
      <c r="B193">
        <v>11</v>
      </c>
      <c r="C193" s="15">
        <v>6.7756286621093746</v>
      </c>
      <c r="D193" s="15">
        <f t="shared" si="18"/>
        <v>4.4149366064453117</v>
      </c>
      <c r="E193" s="15">
        <f>0.9014*D193+2.3973</f>
        <v>6.3769238570498032</v>
      </c>
      <c r="F193" s="15">
        <f t="shared" si="24"/>
        <v>-1.9619872506044915</v>
      </c>
      <c r="G193" s="15">
        <f t="shared" si="19"/>
        <v>-45577.468085495871</v>
      </c>
      <c r="L193" s="17">
        <v>0.16094360351562501</v>
      </c>
      <c r="M193" s="17">
        <f t="shared" si="20"/>
        <v>2.7779997729492187</v>
      </c>
      <c r="N193" s="17">
        <f>0.9014*M193+2.3973</f>
        <v>4.9013889953364256</v>
      </c>
      <c r="O193" s="17">
        <f t="shared" si="25"/>
        <v>-2.1233892223872068</v>
      </c>
      <c r="P193" s="17">
        <f t="shared" si="21"/>
        <v>-47779.152382583889</v>
      </c>
      <c r="T193" s="19">
        <v>0.43294677734400011</v>
      </c>
      <c r="U193" s="19">
        <f t="shared" si="22"/>
        <v>2.9146755615237119</v>
      </c>
      <c r="V193" s="19">
        <f>0.9014*U193+2.3973</f>
        <v>5.0245885511574739</v>
      </c>
      <c r="W193" s="19">
        <f t="shared" si="26"/>
        <v>-2.1099129896337621</v>
      </c>
      <c r="X193" s="19">
        <f t="shared" si="23"/>
        <v>-47595.323091594153</v>
      </c>
    </row>
    <row r="194" spans="1:26">
      <c r="A194">
        <v>2021</v>
      </c>
      <c r="B194">
        <v>12</v>
      </c>
      <c r="C194" s="15">
        <v>0.92797241210937498</v>
      </c>
      <c r="D194" s="15">
        <f t="shared" si="18"/>
        <v>-3.7390352685546877</v>
      </c>
      <c r="E194" s="15">
        <f>0.7817*D194+0.2163</f>
        <v>-2.7065038694291994</v>
      </c>
      <c r="F194" s="15">
        <f t="shared" si="24"/>
        <v>-1.0325313991254883</v>
      </c>
      <c r="G194" s="15">
        <f t="shared" si="19"/>
        <v>-32898.760815470785</v>
      </c>
      <c r="L194" s="17">
        <v>-6.2938293457031254</v>
      </c>
      <c r="M194" s="17">
        <f t="shared" si="20"/>
        <v>-4.2525389233398432</v>
      </c>
      <c r="N194" s="17">
        <f>0.7817*M194+0.2163</f>
        <v>-3.1079096763747551</v>
      </c>
      <c r="O194" s="17">
        <f t="shared" si="25"/>
        <v>-1.1446292469650881</v>
      </c>
      <c r="P194" s="17">
        <f t="shared" si="21"/>
        <v>-34427.887557850765</v>
      </c>
      <c r="T194" s="19">
        <v>-6.1088623046869657</v>
      </c>
      <c r="U194" s="19">
        <f t="shared" si="22"/>
        <v>-4.2682308105462887</v>
      </c>
      <c r="V194" s="19">
        <f>0.7817*U194+0.2163</f>
        <v>-3.1201760246040338</v>
      </c>
      <c r="W194" s="19">
        <f t="shared" si="26"/>
        <v>-1.148054785942255</v>
      </c>
      <c r="X194" s="19">
        <f t="shared" si="23"/>
        <v>-34474.615335038296</v>
      </c>
    </row>
    <row r="195" spans="1:26">
      <c r="A195">
        <v>2022</v>
      </c>
      <c r="B195">
        <v>1</v>
      </c>
      <c r="C195" s="15">
        <v>-0.16458740234374999</v>
      </c>
      <c r="D195" s="15">
        <f t="shared" si="18"/>
        <v>-5.262500673828125</v>
      </c>
      <c r="E195" s="15">
        <f>0.7817*D195+0.2163</f>
        <v>-3.8973967767314455</v>
      </c>
      <c r="F195" s="15">
        <f t="shared" si="24"/>
        <v>-1.3651038970966796</v>
      </c>
      <c r="G195" s="15">
        <f t="shared" si="19"/>
        <v>-37435.38226029581</v>
      </c>
      <c r="H195" s="15">
        <f>SUM(G195:G206)</f>
        <v>-143607.04550322561</v>
      </c>
      <c r="I195" s="15">
        <f>H195*2.36386*4.4</f>
        <v>-1493654.5825663216</v>
      </c>
      <c r="L195" s="17">
        <v>-6.9818481445312504</v>
      </c>
      <c r="M195" s="17">
        <f t="shared" si="20"/>
        <v>-5.0019289990234377</v>
      </c>
      <c r="N195" s="17">
        <f>0.7817*M195+0.2163</f>
        <v>-3.693707898536621</v>
      </c>
      <c r="O195" s="17">
        <f t="shared" si="25"/>
        <v>-1.3082211004868167</v>
      </c>
      <c r="P195" s="17">
        <f t="shared" si="21"/>
        <v>-36659.44403174067</v>
      </c>
      <c r="Q195" s="17">
        <f>SUM(P195:P206)</f>
        <v>-143345.82218776713</v>
      </c>
      <c r="R195" s="17">
        <f>Q195*2.36386*4.4</f>
        <v>-1490937.6030418111</v>
      </c>
      <c r="T195" s="19">
        <v>-6.7508605957029886</v>
      </c>
      <c r="U195" s="19">
        <f t="shared" si="22"/>
        <v>-4.9731449340818816</v>
      </c>
      <c r="V195" s="19">
        <f>0.7817*U195+0.2163</f>
        <v>-3.6712073949718067</v>
      </c>
      <c r="W195" s="19">
        <f t="shared" si="26"/>
        <v>-1.3019375391100749</v>
      </c>
      <c r="X195" s="19">
        <f t="shared" si="23"/>
        <v>-36573.729971000532</v>
      </c>
      <c r="Y195" s="19">
        <f>SUM(X195:X206)</f>
        <v>-143975.6109426053</v>
      </c>
      <c r="Z195" s="19">
        <f>Y195*2.36386*4.4</f>
        <v>-1497488.0258042628</v>
      </c>
    </row>
    <row r="196" spans="1:26">
      <c r="A196">
        <v>2022</v>
      </c>
      <c r="B196">
        <v>2</v>
      </c>
      <c r="C196" s="15">
        <v>1.6856933593750001</v>
      </c>
      <c r="D196" s="15">
        <f t="shared" ref="D196:D259" si="27">C196*1.3944-5.033</f>
        <v>-2.6824691796875002</v>
      </c>
      <c r="E196" s="15">
        <f>0.7817*D196+0.2163</f>
        <v>-1.8805861577617189</v>
      </c>
      <c r="F196" s="15">
        <f t="shared" si="24"/>
        <v>-0.80188302192578131</v>
      </c>
      <c r="G196" s="15">
        <f t="shared" ref="G196:G259" si="28">13641*F196-18814</f>
        <v>-29752.486302089583</v>
      </c>
      <c r="L196" s="17">
        <v>-5.1372741699218754</v>
      </c>
      <c r="M196" s="17">
        <f t="shared" ref="M196:M259" si="29">L196*1.0892+2.6027</f>
        <v>-2.9928190258789065</v>
      </c>
      <c r="N196" s="17">
        <f>0.7817*M196+0.2163</f>
        <v>-2.1231866325295412</v>
      </c>
      <c r="O196" s="17">
        <f t="shared" si="25"/>
        <v>-0.86963239334936526</v>
      </c>
      <c r="P196" s="17">
        <f t="shared" ref="P196:P259" si="30">13641*O196-18814</f>
        <v>-30676.655477678691</v>
      </c>
      <c r="T196" s="19">
        <v>-5.1446289062499773</v>
      </c>
      <c r="U196" s="19">
        <f t="shared" ref="U196:U259" si="31">T196*1.098+2.4393</f>
        <v>-3.2095025390624756</v>
      </c>
      <c r="V196" s="19">
        <f>0.7817*U196+0.2163</f>
        <v>-2.292568134785137</v>
      </c>
      <c r="W196" s="19">
        <f t="shared" si="26"/>
        <v>-0.91693440427733863</v>
      </c>
      <c r="X196" s="19">
        <f t="shared" ref="X196:X259" si="32">13641*W196-18814</f>
        <v>-31321.902208747175</v>
      </c>
    </row>
    <row r="197" spans="1:26">
      <c r="A197">
        <v>2022</v>
      </c>
      <c r="B197">
        <v>3</v>
      </c>
      <c r="C197" s="15">
        <v>11.55513916015625</v>
      </c>
      <c r="D197" s="15">
        <f t="shared" si="27"/>
        <v>11.079486044921875</v>
      </c>
      <c r="E197" s="15">
        <f>0.9534*D197-0.7929</f>
        <v>9.7702819952285171</v>
      </c>
      <c r="F197" s="15">
        <f t="shared" ref="F197:F260" si="33">D197-E197</f>
        <v>1.3092040496933581</v>
      </c>
      <c r="G197" s="15">
        <f t="shared" si="28"/>
        <v>-955.14755813290321</v>
      </c>
      <c r="L197" s="17">
        <v>7.7868896484374996</v>
      </c>
      <c r="M197" s="17">
        <f t="shared" si="29"/>
        <v>11.084180205078125</v>
      </c>
      <c r="N197" s="17">
        <f>0.9534*M197-0.7929</f>
        <v>9.774757407521486</v>
      </c>
      <c r="O197" s="17">
        <f t="shared" ref="O197:O260" si="34">M197-N197</f>
        <v>1.309422797556639</v>
      </c>
      <c r="P197" s="17">
        <f t="shared" si="30"/>
        <v>-952.16361852988848</v>
      </c>
      <c r="T197" s="19">
        <v>7.8807006835940001</v>
      </c>
      <c r="U197" s="19">
        <f t="shared" si="31"/>
        <v>11.092309350586213</v>
      </c>
      <c r="V197" s="19">
        <f>0.9534*U197-0.7929</f>
        <v>9.7825077348488954</v>
      </c>
      <c r="W197" s="19">
        <f t="shared" ref="W197:W260" si="35">U197-V197</f>
        <v>1.3098016157373173</v>
      </c>
      <c r="X197" s="19">
        <f t="shared" si="32"/>
        <v>-946.99615972725223</v>
      </c>
    </row>
    <row r="198" spans="1:26">
      <c r="A198">
        <v>2022</v>
      </c>
      <c r="B198">
        <v>4</v>
      </c>
      <c r="C198" s="15">
        <v>21.817285156250001</v>
      </c>
      <c r="D198" s="15">
        <f t="shared" si="27"/>
        <v>25.389022421875001</v>
      </c>
      <c r="E198" s="15">
        <f>0.9534*D198-0.7929</f>
        <v>23.412993977015628</v>
      </c>
      <c r="F198" s="15">
        <f t="shared" si="33"/>
        <v>1.9760284448593737</v>
      </c>
      <c r="G198" s="15">
        <f t="shared" si="28"/>
        <v>8141.0040163267149</v>
      </c>
      <c r="L198" s="17">
        <v>18.566644287109376</v>
      </c>
      <c r="M198" s="17">
        <f t="shared" si="29"/>
        <v>22.825488957519532</v>
      </c>
      <c r="N198" s="17">
        <f>0.9534*M198-0.7929</f>
        <v>20.968921172099122</v>
      </c>
      <c r="O198" s="17">
        <f t="shared" si="34"/>
        <v>1.8565677854204097</v>
      </c>
      <c r="P198" s="17">
        <f t="shared" si="30"/>
        <v>6511.4411609198069</v>
      </c>
      <c r="T198" s="19">
        <v>18.785302734375023</v>
      </c>
      <c r="U198" s="19">
        <f t="shared" si="31"/>
        <v>23.065562402343776</v>
      </c>
      <c r="V198" s="19">
        <f>0.9534*U198-0.7929</f>
        <v>21.197807194394557</v>
      </c>
      <c r="W198" s="19">
        <f t="shared" si="35"/>
        <v>1.8677552079492195</v>
      </c>
      <c r="X198" s="19">
        <f t="shared" si="32"/>
        <v>6664.0487916353013</v>
      </c>
    </row>
    <row r="199" spans="1:26">
      <c r="A199">
        <v>2022</v>
      </c>
      <c r="B199">
        <v>5</v>
      </c>
      <c r="C199" s="15">
        <v>24.457666015625001</v>
      </c>
      <c r="D199" s="15">
        <f t="shared" si="27"/>
        <v>29.070769492187502</v>
      </c>
      <c r="E199" s="15">
        <f>0.9534*D199-0.7929</f>
        <v>26.923171633851567</v>
      </c>
      <c r="F199" s="15">
        <f t="shared" si="33"/>
        <v>2.147597858335935</v>
      </c>
      <c r="G199" s="15">
        <f t="shared" si="28"/>
        <v>10481.38238556049</v>
      </c>
      <c r="L199" s="17">
        <v>23.452508544921876</v>
      </c>
      <c r="M199" s="17">
        <f t="shared" si="29"/>
        <v>28.147172307128905</v>
      </c>
      <c r="N199" s="17">
        <f>0.9534*M199-0.7929</f>
        <v>26.042614077616697</v>
      </c>
      <c r="O199" s="17">
        <f t="shared" si="34"/>
        <v>2.1045582295122074</v>
      </c>
      <c r="P199" s="17">
        <f t="shared" si="30"/>
        <v>9894.27880877602</v>
      </c>
      <c r="T199" s="19">
        <v>23.785913085938034</v>
      </c>
      <c r="U199" s="19">
        <f t="shared" si="31"/>
        <v>28.556232568359963</v>
      </c>
      <c r="V199" s="19">
        <f>0.9534*U199-0.7929</f>
        <v>26.432612130674389</v>
      </c>
      <c r="W199" s="19">
        <f t="shared" si="35"/>
        <v>2.1236204376855738</v>
      </c>
      <c r="X199" s="19">
        <f t="shared" si="32"/>
        <v>10154.306390468912</v>
      </c>
    </row>
    <row r="200" spans="1:26">
      <c r="A200">
        <v>2022</v>
      </c>
      <c r="B200">
        <v>6</v>
      </c>
      <c r="C200" s="15">
        <v>29.937463378906251</v>
      </c>
      <c r="D200" s="15">
        <f t="shared" si="27"/>
        <v>36.711798935546881</v>
      </c>
      <c r="E200" s="15">
        <f>0.814*D200+4.4613</f>
        <v>34.344704333535155</v>
      </c>
      <c r="F200" s="15">
        <f t="shared" si="33"/>
        <v>2.3670946020117256</v>
      </c>
      <c r="G200" s="15">
        <f t="shared" si="28"/>
        <v>13475.537466041947</v>
      </c>
      <c r="L200" s="17">
        <v>30.162866210937501</v>
      </c>
      <c r="M200" s="17">
        <f t="shared" si="29"/>
        <v>35.456093876953126</v>
      </c>
      <c r="N200" s="17">
        <f>0.814*M200+4.4613</f>
        <v>33.322560415839845</v>
      </c>
      <c r="O200" s="17">
        <f t="shared" si="34"/>
        <v>2.1335334611132808</v>
      </c>
      <c r="P200" s="17">
        <f t="shared" si="30"/>
        <v>10289.529943046262</v>
      </c>
      <c r="T200" s="19">
        <v>30.102655029297011</v>
      </c>
      <c r="U200" s="19">
        <f t="shared" si="31"/>
        <v>35.492015222168121</v>
      </c>
      <c r="V200" s="19">
        <f>0.814*U200+4.4613</f>
        <v>33.351800390844851</v>
      </c>
      <c r="W200" s="19">
        <f t="shared" si="35"/>
        <v>2.1402148313232701</v>
      </c>
      <c r="X200" s="19">
        <f t="shared" si="32"/>
        <v>10380.670514080728</v>
      </c>
    </row>
    <row r="201" spans="1:26">
      <c r="A201">
        <v>2022</v>
      </c>
      <c r="B201">
        <v>7</v>
      </c>
      <c r="C201" s="15">
        <v>30.389428710937501</v>
      </c>
      <c r="D201" s="15">
        <f t="shared" si="27"/>
        <v>37.342019394531256</v>
      </c>
      <c r="E201" s="15">
        <f>0.814*D201+4.4613</f>
        <v>34.857703787148438</v>
      </c>
      <c r="F201" s="15">
        <f t="shared" si="33"/>
        <v>2.4843156073828183</v>
      </c>
      <c r="G201" s="15">
        <f t="shared" si="28"/>
        <v>15074.549200309026</v>
      </c>
      <c r="L201" s="17">
        <v>34.517907714843751</v>
      </c>
      <c r="M201" s="17">
        <f t="shared" si="29"/>
        <v>40.19960508300781</v>
      </c>
      <c r="N201" s="17">
        <f>0.814*M201+4.4613</f>
        <v>37.183778537568358</v>
      </c>
      <c r="O201" s="17">
        <f t="shared" si="34"/>
        <v>3.0158265454394524</v>
      </c>
      <c r="P201" s="17">
        <f t="shared" si="30"/>
        <v>22324.889906339573</v>
      </c>
      <c r="T201" s="19">
        <v>34.656274414063034</v>
      </c>
      <c r="U201" s="19">
        <f t="shared" si="31"/>
        <v>40.49188930664122</v>
      </c>
      <c r="V201" s="19">
        <f>0.814*U201+4.4613</f>
        <v>37.421697895605952</v>
      </c>
      <c r="W201" s="19">
        <f t="shared" si="35"/>
        <v>3.0701914110352675</v>
      </c>
      <c r="X201" s="19">
        <f t="shared" si="32"/>
        <v>23066.481037932084</v>
      </c>
    </row>
    <row r="202" spans="1:26">
      <c r="A202">
        <v>2022</v>
      </c>
      <c r="B202">
        <v>8</v>
      </c>
      <c r="C202" s="15">
        <v>31.344812011718751</v>
      </c>
      <c r="D202" s="15">
        <f t="shared" si="27"/>
        <v>38.674205869140629</v>
      </c>
      <c r="E202" s="15">
        <f>0.814*D202+4.4613</f>
        <v>35.942103577480466</v>
      </c>
      <c r="F202" s="15">
        <f t="shared" si="33"/>
        <v>2.7321022916601621</v>
      </c>
      <c r="G202" s="15">
        <f t="shared" si="28"/>
        <v>18454.607360536269</v>
      </c>
      <c r="L202" s="17">
        <v>29.385888671875001</v>
      </c>
      <c r="M202" s="17">
        <f t="shared" si="29"/>
        <v>34.609809941406247</v>
      </c>
      <c r="N202" s="17">
        <f>0.814*M202+4.4613</f>
        <v>32.633685292304683</v>
      </c>
      <c r="O202" s="17">
        <f t="shared" si="34"/>
        <v>1.976124649101564</v>
      </c>
      <c r="P202" s="17">
        <f t="shared" si="30"/>
        <v>8142.3163383944338</v>
      </c>
      <c r="T202" s="19">
        <v>29.341424560547011</v>
      </c>
      <c r="U202" s="19">
        <f t="shared" si="31"/>
        <v>34.656184167480625</v>
      </c>
      <c r="V202" s="19">
        <f>0.814*U202+4.4613</f>
        <v>32.671433912329228</v>
      </c>
      <c r="W202" s="19">
        <f t="shared" si="35"/>
        <v>1.9847502551513969</v>
      </c>
      <c r="X202" s="19">
        <f t="shared" si="32"/>
        <v>8259.9782305202061</v>
      </c>
    </row>
    <row r="203" spans="1:26">
      <c r="A203">
        <v>2022</v>
      </c>
      <c r="B203">
        <v>9</v>
      </c>
      <c r="C203" s="15">
        <v>21.889001464843751</v>
      </c>
      <c r="D203" s="15">
        <f t="shared" si="27"/>
        <v>25.489023642578129</v>
      </c>
      <c r="E203" s="15">
        <f>0.9014*D203+2.3973</f>
        <v>25.373105911419927</v>
      </c>
      <c r="F203" s="15">
        <f t="shared" si="33"/>
        <v>0.11591773115820203</v>
      </c>
      <c r="G203" s="15">
        <f t="shared" si="28"/>
        <v>-17232.766229270965</v>
      </c>
      <c r="L203" s="17">
        <v>20.841546630859376</v>
      </c>
      <c r="M203" s="17">
        <f t="shared" si="29"/>
        <v>25.30331259033203</v>
      </c>
      <c r="N203" s="17">
        <f>0.9014*M203+2.3973</f>
        <v>25.205705968925294</v>
      </c>
      <c r="O203" s="17">
        <f t="shared" si="34"/>
        <v>9.7606621406736593E-2</v>
      </c>
      <c r="P203" s="17">
        <f t="shared" si="30"/>
        <v>-17482.548077390707</v>
      </c>
      <c r="T203" s="19">
        <v>20.725915527344</v>
      </c>
      <c r="U203" s="19">
        <f t="shared" si="31"/>
        <v>25.196355249023714</v>
      </c>
      <c r="V203" s="19">
        <f>0.9014*U203+2.3973</f>
        <v>25.109294621469978</v>
      </c>
      <c r="W203" s="19">
        <f t="shared" si="35"/>
        <v>8.7060627553736225E-2</v>
      </c>
      <c r="X203" s="19">
        <f t="shared" si="32"/>
        <v>-17626.405979539486</v>
      </c>
    </row>
    <row r="204" spans="1:26">
      <c r="A204">
        <v>2022</v>
      </c>
      <c r="B204">
        <v>10</v>
      </c>
      <c r="C204" s="15">
        <v>12.974267578125</v>
      </c>
      <c r="D204" s="15">
        <f t="shared" si="27"/>
        <v>13.058318710937499</v>
      </c>
      <c r="E204" s="15">
        <f>0.9014*D204+2.3973</f>
        <v>14.168068486039061</v>
      </c>
      <c r="F204" s="15">
        <f t="shared" si="33"/>
        <v>-1.1097497751015624</v>
      </c>
      <c r="G204" s="15">
        <f t="shared" si="28"/>
        <v>-33952.096682160409</v>
      </c>
      <c r="L204" s="17">
        <v>12.4570556640625</v>
      </c>
      <c r="M204" s="17">
        <f t="shared" si="29"/>
        <v>16.170925029296875</v>
      </c>
      <c r="N204" s="17">
        <f>0.9014*M204+2.3973</f>
        <v>16.973771821408203</v>
      </c>
      <c r="O204" s="17">
        <f t="shared" si="34"/>
        <v>-0.80284679211132826</v>
      </c>
      <c r="P204" s="17">
        <f t="shared" si="30"/>
        <v>-29765.633091190626</v>
      </c>
      <c r="T204" s="19">
        <v>12.482568359375023</v>
      </c>
      <c r="U204" s="19">
        <f t="shared" si="31"/>
        <v>16.145160058593778</v>
      </c>
      <c r="V204" s="19">
        <f>0.9014*U204+2.3973</f>
        <v>16.95054727681643</v>
      </c>
      <c r="W204" s="19">
        <f t="shared" si="35"/>
        <v>-0.80538721822265202</v>
      </c>
      <c r="X204" s="19">
        <f t="shared" si="32"/>
        <v>-29800.287043775199</v>
      </c>
    </row>
    <row r="205" spans="1:26">
      <c r="A205">
        <v>2022</v>
      </c>
      <c r="B205">
        <v>11</v>
      </c>
      <c r="C205" s="15">
        <v>5.0057006835937496</v>
      </c>
      <c r="D205" s="15">
        <f t="shared" si="27"/>
        <v>1.9469490332031247</v>
      </c>
      <c r="E205" s="15">
        <f>0.9014*D205+2.3973</f>
        <v>4.1522798585292966</v>
      </c>
      <c r="F205" s="15">
        <f t="shared" si="33"/>
        <v>-2.2053308253261719</v>
      </c>
      <c r="G205" s="15">
        <f t="shared" si="28"/>
        <v>-48896.91778827431</v>
      </c>
      <c r="L205" s="17">
        <v>1.7561584472656251</v>
      </c>
      <c r="M205" s="17">
        <f t="shared" si="29"/>
        <v>4.5155077807617188</v>
      </c>
      <c r="N205" s="17">
        <f>0.9014*M205+2.3973</f>
        <v>6.4675787135786127</v>
      </c>
      <c r="O205" s="17">
        <f t="shared" si="34"/>
        <v>-1.9520709328168939</v>
      </c>
      <c r="P205" s="17">
        <f t="shared" si="30"/>
        <v>-45442.199594555248</v>
      </c>
      <c r="T205" s="19">
        <v>1.8406616210940001</v>
      </c>
      <c r="U205" s="19">
        <f t="shared" si="31"/>
        <v>4.4603464599612117</v>
      </c>
      <c r="V205" s="19">
        <f>0.9014*U205+2.3973</f>
        <v>6.4178562990090366</v>
      </c>
      <c r="W205" s="19">
        <f t="shared" si="35"/>
        <v>-1.9575098390478249</v>
      </c>
      <c r="X205" s="19">
        <f t="shared" si="32"/>
        <v>-45516.391714451383</v>
      </c>
    </row>
    <row r="206" spans="1:26">
      <c r="A206">
        <v>2022</v>
      </c>
      <c r="B206">
        <v>12</v>
      </c>
      <c r="C206" s="15">
        <v>-1.0253051757812499</v>
      </c>
      <c r="D206" s="15">
        <f t="shared" si="27"/>
        <v>-6.4626855371093752</v>
      </c>
      <c r="E206" s="15">
        <f>0.7817*D206+0.2163</f>
        <v>-4.8355812843583976</v>
      </c>
      <c r="F206" s="15">
        <f t="shared" si="33"/>
        <v>-1.6271042527509776</v>
      </c>
      <c r="G206" s="15">
        <f t="shared" si="28"/>
        <v>-41009.329111776082</v>
      </c>
      <c r="L206" s="17">
        <v>-7.8667663574218754</v>
      </c>
      <c r="M206" s="17">
        <f t="shared" si="29"/>
        <v>-5.9657819165039054</v>
      </c>
      <c r="N206" s="17">
        <f>0.7817*M206+0.2163</f>
        <v>-4.4471517241311025</v>
      </c>
      <c r="O206" s="17">
        <f t="shared" si="34"/>
        <v>-1.5186301923728029</v>
      </c>
      <c r="P206" s="17">
        <f t="shared" si="30"/>
        <v>-39529.634454157407</v>
      </c>
      <c r="T206" s="19">
        <v>-8.0175537109369657</v>
      </c>
      <c r="U206" s="19">
        <f t="shared" si="31"/>
        <v>-6.3639739746087898</v>
      </c>
      <c r="V206" s="19">
        <f>0.7817*U206+0.2163</f>
        <v>-4.7584184559516904</v>
      </c>
      <c r="W206" s="19">
        <f t="shared" si="35"/>
        <v>-1.6055555186570993</v>
      </c>
      <c r="X206" s="19">
        <f t="shared" si="32"/>
        <v>-40715.382830001487</v>
      </c>
    </row>
    <row r="207" spans="1:26">
      <c r="A207">
        <v>2023</v>
      </c>
      <c r="B207">
        <v>1</v>
      </c>
      <c r="C207" s="15">
        <v>-1.9531311035156249</v>
      </c>
      <c r="D207" s="15">
        <f t="shared" si="27"/>
        <v>-7.756446010742188</v>
      </c>
      <c r="E207" s="15">
        <f>0.7817*D207+0.2163</f>
        <v>-5.8469138465971673</v>
      </c>
      <c r="F207" s="15">
        <f t="shared" si="33"/>
        <v>-1.9095321641450207</v>
      </c>
      <c r="G207" s="15">
        <f t="shared" si="28"/>
        <v>-44861.928251102232</v>
      </c>
      <c r="H207" s="15">
        <f>SUM(G207:G218)</f>
        <v>-158861.12328962079</v>
      </c>
      <c r="I207" s="15">
        <f>H207*2.36386*4.4</f>
        <v>-1652312.0015573732</v>
      </c>
      <c r="L207" s="17">
        <v>-11.523199462890625</v>
      </c>
      <c r="M207" s="17">
        <f t="shared" si="29"/>
        <v>-9.9483688549804672</v>
      </c>
      <c r="N207" s="17">
        <f>0.7817*M207+0.2163</f>
        <v>-7.5603399339382307</v>
      </c>
      <c r="O207" s="17">
        <f t="shared" si="34"/>
        <v>-2.3880289210422365</v>
      </c>
      <c r="P207" s="17">
        <f t="shared" si="30"/>
        <v>-51389.102511937148</v>
      </c>
      <c r="Q207" s="17">
        <f>SUM(P207:P218)</f>
        <v>-149228.90747557819</v>
      </c>
      <c r="R207" s="17">
        <f>Q207*2.36386*4.4</f>
        <v>-1552127.478990969</v>
      </c>
      <c r="T207" s="19">
        <v>-11.674475097656</v>
      </c>
      <c r="U207" s="19">
        <f t="shared" si="31"/>
        <v>-10.379273657226289</v>
      </c>
      <c r="V207" s="19">
        <f>0.7817*U207+0.2163</f>
        <v>-7.8971782178537886</v>
      </c>
      <c r="W207" s="19">
        <f t="shared" si="35"/>
        <v>-2.4820954393725003</v>
      </c>
      <c r="X207" s="19">
        <f t="shared" si="32"/>
        <v>-52672.26388848028</v>
      </c>
      <c r="Y207" s="19">
        <f>SUM(X207:X218)</f>
        <v>-150794.81205106727</v>
      </c>
      <c r="Z207" s="19">
        <f>Y207*2.36386*4.4</f>
        <v>-1568414.4274261578</v>
      </c>
    </row>
    <row r="208" spans="1:26">
      <c r="A208">
        <v>2023</v>
      </c>
      <c r="B208">
        <v>2</v>
      </c>
      <c r="C208" s="15">
        <v>1.6547180175781251</v>
      </c>
      <c r="D208" s="15">
        <f t="shared" si="27"/>
        <v>-2.7256611962890624</v>
      </c>
      <c r="E208" s="15">
        <f>0.7817*D208+0.2163</f>
        <v>-1.9143493571391601</v>
      </c>
      <c r="F208" s="15">
        <f t="shared" si="33"/>
        <v>-0.81131183914990235</v>
      </c>
      <c r="G208" s="15">
        <f t="shared" si="28"/>
        <v>-29881.104797843818</v>
      </c>
      <c r="L208" s="17">
        <v>-1.8229431152343749</v>
      </c>
      <c r="M208" s="17">
        <f t="shared" si="29"/>
        <v>0.61715035888671887</v>
      </c>
      <c r="N208" s="17">
        <f>0.7817*M208+0.2163</f>
        <v>0.69872643554174818</v>
      </c>
      <c r="O208" s="17">
        <f t="shared" si="34"/>
        <v>-8.1576076655029306E-2</v>
      </c>
      <c r="P208" s="17">
        <f t="shared" si="30"/>
        <v>-19926.779261651256</v>
      </c>
      <c r="T208" s="19">
        <v>-1.9580444335939546</v>
      </c>
      <c r="U208" s="19">
        <f t="shared" si="31"/>
        <v>0.28936721191383752</v>
      </c>
      <c r="V208" s="19">
        <f>0.7817*U208+0.2163</f>
        <v>0.44249834955304679</v>
      </c>
      <c r="W208" s="19">
        <f t="shared" si="35"/>
        <v>-0.15313113763920927</v>
      </c>
      <c r="X208" s="19">
        <f t="shared" si="32"/>
        <v>-20902.861848536453</v>
      </c>
    </row>
    <row r="209" spans="1:26">
      <c r="A209">
        <v>2023</v>
      </c>
      <c r="B209">
        <v>3</v>
      </c>
      <c r="C209" s="15">
        <v>12.780023193359375</v>
      </c>
      <c r="D209" s="15">
        <f t="shared" si="27"/>
        <v>12.787464340820311</v>
      </c>
      <c r="E209" s="15">
        <f>0.9534*D209-0.7929</f>
        <v>11.398668502538085</v>
      </c>
      <c r="F209" s="15">
        <f t="shared" si="33"/>
        <v>1.3887958382822259</v>
      </c>
      <c r="G209" s="15">
        <f t="shared" si="28"/>
        <v>130.56403000784121</v>
      </c>
      <c r="L209" s="17">
        <v>6.3789001464843746</v>
      </c>
      <c r="M209" s="17">
        <f t="shared" si="29"/>
        <v>9.5505980395507812</v>
      </c>
      <c r="N209" s="17">
        <f>0.9534*M209-0.7929</f>
        <v>8.3126401709077165</v>
      </c>
      <c r="O209" s="17">
        <f t="shared" si="34"/>
        <v>1.2379578686430648</v>
      </c>
      <c r="P209" s="17">
        <f t="shared" si="30"/>
        <v>-1927.016713839952</v>
      </c>
      <c r="T209" s="19">
        <v>6.4469238281250227</v>
      </c>
      <c r="U209" s="19">
        <f t="shared" si="31"/>
        <v>9.5180223632812755</v>
      </c>
      <c r="V209" s="19">
        <f>0.9534*U209-0.7929</f>
        <v>8.2815825211523695</v>
      </c>
      <c r="W209" s="19">
        <f t="shared" si="35"/>
        <v>1.236439842128906</v>
      </c>
      <c r="X209" s="19">
        <f t="shared" si="32"/>
        <v>-1947.7241135195945</v>
      </c>
    </row>
    <row r="210" spans="1:26">
      <c r="A210">
        <v>2023</v>
      </c>
      <c r="B210">
        <v>4</v>
      </c>
      <c r="C210" s="15">
        <v>17.901025390625001</v>
      </c>
      <c r="D210" s="15">
        <f t="shared" si="27"/>
        <v>19.928189804687502</v>
      </c>
      <c r="E210" s="15">
        <f>0.9534*D210-0.7929</f>
        <v>18.206636159789067</v>
      </c>
      <c r="F210" s="15">
        <f t="shared" si="33"/>
        <v>1.7215536448984352</v>
      </c>
      <c r="G210" s="15">
        <f t="shared" si="28"/>
        <v>4669.7132700595539</v>
      </c>
      <c r="L210" s="17">
        <v>13.431024169921875</v>
      </c>
      <c r="M210" s="17">
        <f t="shared" si="29"/>
        <v>17.231771525878905</v>
      </c>
      <c r="N210" s="17">
        <f>0.9534*M210-0.7929</f>
        <v>15.635870972772949</v>
      </c>
      <c r="O210" s="17">
        <f t="shared" si="34"/>
        <v>1.595900553105956</v>
      </c>
      <c r="P210" s="17">
        <f t="shared" si="30"/>
        <v>2955.6794449183471</v>
      </c>
      <c r="T210" s="19">
        <v>13.181451416016046</v>
      </c>
      <c r="U210" s="19">
        <f t="shared" si="31"/>
        <v>16.912533654785619</v>
      </c>
      <c r="V210" s="19">
        <f>0.9534*U210-0.7929</f>
        <v>15.33150958647261</v>
      </c>
      <c r="W210" s="19">
        <f t="shared" si="35"/>
        <v>1.5810240683130097</v>
      </c>
      <c r="X210" s="19">
        <f t="shared" si="32"/>
        <v>2752.7493158577636</v>
      </c>
    </row>
    <row r="211" spans="1:26">
      <c r="A211">
        <v>2023</v>
      </c>
      <c r="B211">
        <v>5</v>
      </c>
      <c r="C211" s="15">
        <v>25.501824951171876</v>
      </c>
      <c r="D211" s="15">
        <f t="shared" si="27"/>
        <v>30.526744711914063</v>
      </c>
      <c r="E211" s="15">
        <f>0.9534*D211-0.7929</f>
        <v>28.311298408338867</v>
      </c>
      <c r="F211" s="15">
        <f t="shared" si="33"/>
        <v>2.2154463035751952</v>
      </c>
      <c r="G211" s="15">
        <f t="shared" si="28"/>
        <v>11406.903027069238</v>
      </c>
      <c r="L211" s="17">
        <v>26.627191162109376</v>
      </c>
      <c r="M211" s="17">
        <f t="shared" si="29"/>
        <v>31.605036613769531</v>
      </c>
      <c r="N211" s="17">
        <f>0.9534*M211-0.7929</f>
        <v>29.339341907567871</v>
      </c>
      <c r="O211" s="17">
        <f t="shared" si="34"/>
        <v>2.2656947062016606</v>
      </c>
      <c r="P211" s="17">
        <f t="shared" si="30"/>
        <v>12092.341487296853</v>
      </c>
      <c r="T211" s="19">
        <v>26.640161132813034</v>
      </c>
      <c r="U211" s="19">
        <f t="shared" si="31"/>
        <v>31.690196923828715</v>
      </c>
      <c r="V211" s="19">
        <f>0.9534*U211-0.7929</f>
        <v>29.420533747178297</v>
      </c>
      <c r="W211" s="19">
        <f t="shared" si="35"/>
        <v>2.2696631766504183</v>
      </c>
      <c r="X211" s="19">
        <f t="shared" si="32"/>
        <v>12146.475392688357</v>
      </c>
    </row>
    <row r="212" spans="1:26">
      <c r="A212">
        <v>2023</v>
      </c>
      <c r="B212">
        <v>6</v>
      </c>
      <c r="C212" s="15">
        <v>29.597253417968751</v>
      </c>
      <c r="D212" s="15">
        <f t="shared" si="27"/>
        <v>36.237410166015628</v>
      </c>
      <c r="E212" s="15">
        <f>0.814*D212+4.4613</f>
        <v>33.95855187513672</v>
      </c>
      <c r="F212" s="15">
        <f t="shared" si="33"/>
        <v>2.2788582908789081</v>
      </c>
      <c r="G212" s="15">
        <f t="shared" si="28"/>
        <v>12271.905945879185</v>
      </c>
      <c r="L212" s="17">
        <v>29.899285888671876</v>
      </c>
      <c r="M212" s="17">
        <f t="shared" si="29"/>
        <v>35.169002189941402</v>
      </c>
      <c r="N212" s="17">
        <f>0.814*M212+4.4613</f>
        <v>33.088867782612297</v>
      </c>
      <c r="O212" s="17">
        <f t="shared" si="34"/>
        <v>2.0801344073291048</v>
      </c>
      <c r="P212" s="17">
        <f t="shared" si="30"/>
        <v>9561.1134503763205</v>
      </c>
      <c r="T212" s="19">
        <v>30.018670654297011</v>
      </c>
      <c r="U212" s="19">
        <f t="shared" si="31"/>
        <v>35.399800378418121</v>
      </c>
      <c r="V212" s="19">
        <f>0.814*U212+4.4613</f>
        <v>33.276737508032348</v>
      </c>
      <c r="W212" s="19">
        <f t="shared" si="35"/>
        <v>2.1230628703857732</v>
      </c>
      <c r="X212" s="19">
        <f t="shared" si="32"/>
        <v>10146.700614932332</v>
      </c>
    </row>
    <row r="213" spans="1:26">
      <c r="A213">
        <v>2023</v>
      </c>
      <c r="B213">
        <v>7</v>
      </c>
      <c r="C213" s="15">
        <v>31.581811523437501</v>
      </c>
      <c r="D213" s="15">
        <f t="shared" si="27"/>
        <v>39.004677988281252</v>
      </c>
      <c r="E213" s="15">
        <f>0.814*D213+4.4613</f>
        <v>36.211107882460936</v>
      </c>
      <c r="F213" s="15">
        <f t="shared" si="33"/>
        <v>2.7935701058203151</v>
      </c>
      <c r="G213" s="15">
        <f t="shared" si="28"/>
        <v>19293.089813494917</v>
      </c>
      <c r="L213" s="17">
        <v>33.794122314453126</v>
      </c>
      <c r="M213" s="17">
        <f t="shared" si="29"/>
        <v>39.411258024902345</v>
      </c>
      <c r="N213" s="17">
        <f>0.814*M213+4.4613</f>
        <v>36.54206403227051</v>
      </c>
      <c r="O213" s="17">
        <f t="shared" si="34"/>
        <v>2.8691939926318355</v>
      </c>
      <c r="P213" s="17">
        <f t="shared" si="30"/>
        <v>20324.675253490866</v>
      </c>
      <c r="T213" s="19">
        <v>33.670922851563034</v>
      </c>
      <c r="U213" s="19">
        <f t="shared" si="31"/>
        <v>39.409973291016215</v>
      </c>
      <c r="V213" s="19">
        <f>0.814*U213+4.4613</f>
        <v>36.541018258887199</v>
      </c>
      <c r="W213" s="19">
        <f t="shared" si="35"/>
        <v>2.8689550321290156</v>
      </c>
      <c r="X213" s="19">
        <f t="shared" si="32"/>
        <v>20321.4155932719</v>
      </c>
    </row>
    <row r="214" spans="1:26">
      <c r="A214">
        <v>2023</v>
      </c>
      <c r="B214">
        <v>8</v>
      </c>
      <c r="C214" s="15">
        <v>30.736901855468751</v>
      </c>
      <c r="D214" s="15">
        <f t="shared" si="27"/>
        <v>37.826535947265626</v>
      </c>
      <c r="E214" s="15">
        <f>0.814*D214+4.4613</f>
        <v>35.252100261074219</v>
      </c>
      <c r="F214" s="15">
        <f t="shared" si="33"/>
        <v>2.5744356861914071</v>
      </c>
      <c r="G214" s="15">
        <f t="shared" si="28"/>
        <v>16303.877195336987</v>
      </c>
      <c r="L214" s="17">
        <v>29.666711425781251</v>
      </c>
      <c r="M214" s="17">
        <f t="shared" si="29"/>
        <v>34.915682084960935</v>
      </c>
      <c r="N214" s="17">
        <f>0.814*M214+4.4613</f>
        <v>32.882665217158198</v>
      </c>
      <c r="O214" s="17">
        <f t="shared" si="34"/>
        <v>2.0330168678027363</v>
      </c>
      <c r="P214" s="17">
        <f t="shared" si="30"/>
        <v>8918.3830936971244</v>
      </c>
      <c r="T214" s="19">
        <v>29.502587890625023</v>
      </c>
      <c r="U214" s="19">
        <f t="shared" si="31"/>
        <v>34.833141503906283</v>
      </c>
      <c r="V214" s="19">
        <f>0.814*U214+4.4613</f>
        <v>32.815477184179713</v>
      </c>
      <c r="W214" s="19">
        <f t="shared" si="35"/>
        <v>2.0176643197265705</v>
      </c>
      <c r="X214" s="19">
        <f t="shared" si="32"/>
        <v>8708.9589853901489</v>
      </c>
    </row>
    <row r="215" spans="1:26">
      <c r="A215">
        <v>2023</v>
      </c>
      <c r="B215">
        <v>9</v>
      </c>
      <c r="C215" s="15">
        <v>23.224816894531251</v>
      </c>
      <c r="D215" s="15">
        <f t="shared" si="27"/>
        <v>27.351684677734376</v>
      </c>
      <c r="E215" s="15">
        <f>0.9014*D215+2.3973</f>
        <v>27.052108568509766</v>
      </c>
      <c r="F215" s="15">
        <f t="shared" si="33"/>
        <v>0.29957610922460987</v>
      </c>
      <c r="G215" s="15">
        <f t="shared" si="28"/>
        <v>-14727.482294067097</v>
      </c>
      <c r="L215" s="17">
        <v>23.217248535156251</v>
      </c>
      <c r="M215" s="17">
        <f t="shared" si="29"/>
        <v>27.890927104492185</v>
      </c>
      <c r="N215" s="17">
        <f>0.9014*M215+2.3973</f>
        <v>27.538181691989255</v>
      </c>
      <c r="O215" s="17">
        <f t="shared" si="34"/>
        <v>0.35274541250293012</v>
      </c>
      <c r="P215" s="17">
        <f t="shared" si="30"/>
        <v>-14002.199828047531</v>
      </c>
      <c r="T215" s="19">
        <v>23.107598876953034</v>
      </c>
      <c r="U215" s="19">
        <f t="shared" si="31"/>
        <v>27.811443566894432</v>
      </c>
      <c r="V215" s="19">
        <f>0.9014*U215+2.3973</f>
        <v>27.466535231198641</v>
      </c>
      <c r="W215" s="19">
        <f t="shared" si="35"/>
        <v>0.34490833569579138</v>
      </c>
      <c r="X215" s="19">
        <f t="shared" si="32"/>
        <v>-14109.105392773708</v>
      </c>
    </row>
    <row r="216" spans="1:26">
      <c r="A216">
        <v>2023</v>
      </c>
      <c r="B216">
        <v>10</v>
      </c>
      <c r="C216" s="15">
        <v>12.755670166015625</v>
      </c>
      <c r="D216" s="15">
        <f t="shared" si="27"/>
        <v>12.753506479492188</v>
      </c>
      <c r="E216" s="15">
        <f>0.9014*D216+2.3973</f>
        <v>13.893310740614258</v>
      </c>
      <c r="F216" s="15">
        <f t="shared" si="33"/>
        <v>-1.1398042611220696</v>
      </c>
      <c r="G216" s="15">
        <f t="shared" si="28"/>
        <v>-34362.069925966149</v>
      </c>
      <c r="L216" s="17">
        <v>9.7623229980468746</v>
      </c>
      <c r="M216" s="17">
        <f t="shared" si="29"/>
        <v>13.235822209472655</v>
      </c>
      <c r="N216" s="17">
        <f>0.9014*M216+2.3973</f>
        <v>14.328070139618651</v>
      </c>
      <c r="O216" s="17">
        <f t="shared" si="34"/>
        <v>-1.0922479301459962</v>
      </c>
      <c r="P216" s="17">
        <f t="shared" si="30"/>
        <v>-33713.354015121535</v>
      </c>
      <c r="T216" s="19">
        <v>9.9893432617190001</v>
      </c>
      <c r="U216" s="19">
        <f t="shared" si="31"/>
        <v>13.407598901367463</v>
      </c>
      <c r="V216" s="19">
        <f>0.9014*U216+2.3973</f>
        <v>14.48290964969263</v>
      </c>
      <c r="W216" s="19">
        <f t="shared" si="35"/>
        <v>-1.0753107483251672</v>
      </c>
      <c r="X216" s="19">
        <f t="shared" si="32"/>
        <v>-33482.313917903608</v>
      </c>
    </row>
    <row r="217" spans="1:26">
      <c r="A217">
        <v>2023</v>
      </c>
      <c r="B217">
        <v>11</v>
      </c>
      <c r="C217" s="15">
        <v>6.2779479980468746</v>
      </c>
      <c r="D217" s="15">
        <f t="shared" si="27"/>
        <v>3.7209706884765614</v>
      </c>
      <c r="E217" s="15">
        <f>0.9014*D217+2.3973</f>
        <v>5.7513829785927726</v>
      </c>
      <c r="F217" s="15">
        <f t="shared" si="33"/>
        <v>-2.0304122901162112</v>
      </c>
      <c r="G217" s="15">
        <f t="shared" si="28"/>
        <v>-46510.854049475238</v>
      </c>
      <c r="L217" s="17">
        <v>0.73583374023437498</v>
      </c>
      <c r="M217" s="17">
        <f t="shared" si="29"/>
        <v>3.4041701098632813</v>
      </c>
      <c r="N217" s="17">
        <f>0.9014*M217+2.3973</f>
        <v>5.465818937030761</v>
      </c>
      <c r="O217" s="17">
        <f t="shared" si="34"/>
        <v>-2.0616488271674798</v>
      </c>
      <c r="P217" s="17">
        <f t="shared" si="30"/>
        <v>-46936.951651391588</v>
      </c>
      <c r="T217" s="19">
        <v>0.96035156250002274</v>
      </c>
      <c r="U217" s="19">
        <f t="shared" si="31"/>
        <v>3.4937660156250248</v>
      </c>
      <c r="V217" s="19">
        <f>0.9014*U217+2.3973</f>
        <v>5.5465806864843969</v>
      </c>
      <c r="W217" s="19">
        <f t="shared" si="35"/>
        <v>-2.0528146708593722</v>
      </c>
      <c r="X217" s="19">
        <f t="shared" si="32"/>
        <v>-46816.4449251927</v>
      </c>
    </row>
    <row r="218" spans="1:26">
      <c r="A218">
        <v>2023</v>
      </c>
      <c r="B218">
        <v>12</v>
      </c>
      <c r="C218" s="15">
        <v>-3.8151916503906249</v>
      </c>
      <c r="D218" s="15">
        <f t="shared" si="27"/>
        <v>-10.352903237304687</v>
      </c>
      <c r="E218" s="15">
        <f>0.7817*D218+0.2163</f>
        <v>-7.8765644606010738</v>
      </c>
      <c r="F218" s="15">
        <f t="shared" si="33"/>
        <v>-2.4763387767036136</v>
      </c>
      <c r="G218" s="15">
        <f t="shared" si="28"/>
        <v>-52593.737253013991</v>
      </c>
      <c r="L218" s="17">
        <v>-6.5274719238281254</v>
      </c>
      <c r="M218" s="17">
        <f t="shared" si="29"/>
        <v>-4.5070224194335946</v>
      </c>
      <c r="N218" s="17">
        <f>0.7817*M218+0.2163</f>
        <v>-3.3068394252712405</v>
      </c>
      <c r="O218" s="17">
        <f t="shared" si="34"/>
        <v>-1.2001829941623541</v>
      </c>
      <c r="P218" s="17">
        <f t="shared" si="30"/>
        <v>-35185.696223368672</v>
      </c>
      <c r="T218" s="19">
        <v>-6.2513183593749773</v>
      </c>
      <c r="U218" s="19">
        <f t="shared" si="31"/>
        <v>-4.4246475585937262</v>
      </c>
      <c r="V218" s="19">
        <f>0.7817*U218+0.2163</f>
        <v>-3.2424469965527156</v>
      </c>
      <c r="W218" s="19">
        <f t="shared" si="35"/>
        <v>-1.1822005620410105</v>
      </c>
      <c r="X218" s="19">
        <f t="shared" si="32"/>
        <v>-34940.397866801424</v>
      </c>
    </row>
    <row r="219" spans="1:26">
      <c r="A219">
        <v>2024</v>
      </c>
      <c r="B219">
        <v>1</v>
      </c>
      <c r="C219" s="15">
        <v>-3.1361145019531249</v>
      </c>
      <c r="D219" s="15">
        <f t="shared" si="27"/>
        <v>-9.4059980615234373</v>
      </c>
      <c r="E219" s="15">
        <f>0.7817*D219+0.2163</f>
        <v>-7.1363686846928704</v>
      </c>
      <c r="F219" s="15">
        <f t="shared" si="33"/>
        <v>-2.2696293768305669</v>
      </c>
      <c r="G219" s="15">
        <f t="shared" si="28"/>
        <v>-49774.014329345766</v>
      </c>
      <c r="H219" s="15">
        <f>SUM(G219:G230)</f>
        <v>-152278.87617103307</v>
      </c>
      <c r="I219" s="15">
        <f>H219*2.36386*4.4</f>
        <v>-1583850.1545928961</v>
      </c>
      <c r="L219" s="17">
        <v>-7.4919189453125004</v>
      </c>
      <c r="M219" s="17">
        <f t="shared" si="29"/>
        <v>-5.5574981152343739</v>
      </c>
      <c r="N219" s="17">
        <f>0.7817*M219+0.2163</f>
        <v>-4.1279962766787097</v>
      </c>
      <c r="O219" s="17">
        <f t="shared" si="34"/>
        <v>-1.4295018385556642</v>
      </c>
      <c r="P219" s="17">
        <f t="shared" si="30"/>
        <v>-38313.834579737813</v>
      </c>
      <c r="Q219" s="17">
        <f>SUM(P219:P230)</f>
        <v>-131136.20463817834</v>
      </c>
      <c r="R219" s="17">
        <f>Q219*2.36386*4.4</f>
        <v>-1363945.5662624186</v>
      </c>
      <c r="T219" s="19">
        <v>-7.5545410156249773</v>
      </c>
      <c r="U219" s="19">
        <f t="shared" si="31"/>
        <v>-5.855586035156227</v>
      </c>
      <c r="V219" s="19">
        <f>0.7817*U219+0.2163</f>
        <v>-4.3610116036816216</v>
      </c>
      <c r="W219" s="19">
        <f t="shared" si="35"/>
        <v>-1.4945744314746054</v>
      </c>
      <c r="X219" s="19">
        <f t="shared" si="32"/>
        <v>-39201.489819745097</v>
      </c>
      <c r="Y219" s="19">
        <f>SUM(X219:X230)</f>
        <v>-133085.64582491035</v>
      </c>
      <c r="Z219" s="19">
        <f>Y219*2.36386*4.4</f>
        <v>-1384221.6728545593</v>
      </c>
    </row>
    <row r="220" spans="1:26">
      <c r="A220">
        <v>2024</v>
      </c>
      <c r="B220">
        <v>2</v>
      </c>
      <c r="C220" s="15">
        <v>3.7495361328125001</v>
      </c>
      <c r="D220" s="15">
        <f t="shared" si="27"/>
        <v>0.19535318359374987</v>
      </c>
      <c r="E220" s="15">
        <f>0.7817*D220+0.2163</f>
        <v>0.36900758361523422</v>
      </c>
      <c r="F220" s="15">
        <f t="shared" si="33"/>
        <v>-0.17365440002148436</v>
      </c>
      <c r="G220" s="15">
        <f t="shared" si="28"/>
        <v>-21182.819670693068</v>
      </c>
      <c r="L220" s="17">
        <v>-1.9972900390624999</v>
      </c>
      <c r="M220" s="17">
        <f t="shared" si="29"/>
        <v>0.42725168945312531</v>
      </c>
      <c r="N220" s="17">
        <f>0.7817*M220+0.2163</f>
        <v>0.550282645645508</v>
      </c>
      <c r="O220" s="17">
        <f t="shared" si="34"/>
        <v>-0.12303095619238269</v>
      </c>
      <c r="P220" s="17">
        <f t="shared" si="30"/>
        <v>-20492.265273420293</v>
      </c>
      <c r="T220" s="19">
        <v>-2.1844848632809999</v>
      </c>
      <c r="U220" s="19">
        <f t="shared" si="31"/>
        <v>4.0735620117461568E-2</v>
      </c>
      <c r="V220" s="19">
        <f>0.7817*U220+0.2163</f>
        <v>0.24814303424581968</v>
      </c>
      <c r="W220" s="19">
        <f t="shared" si="35"/>
        <v>-0.20740741412835811</v>
      </c>
      <c r="X220" s="19">
        <f t="shared" si="32"/>
        <v>-21643.244536124934</v>
      </c>
    </row>
    <row r="221" spans="1:26">
      <c r="A221">
        <v>2024</v>
      </c>
      <c r="B221">
        <v>3</v>
      </c>
      <c r="C221" s="15">
        <v>12.203607177734375</v>
      </c>
      <c r="D221" s="15">
        <f t="shared" si="27"/>
        <v>11.983709848632813</v>
      </c>
      <c r="E221" s="15">
        <f>0.9534*D221-0.7929</f>
        <v>10.632368969686524</v>
      </c>
      <c r="F221" s="15">
        <f t="shared" si="33"/>
        <v>1.3513408789462886</v>
      </c>
      <c r="G221" s="15">
        <f t="shared" si="28"/>
        <v>-380.35907029367809</v>
      </c>
      <c r="L221" s="17">
        <v>4.7507873535156246</v>
      </c>
      <c r="M221" s="17">
        <f t="shared" si="29"/>
        <v>7.7772575854492185</v>
      </c>
      <c r="N221" s="17">
        <f>0.9534*M221-0.7929</f>
        <v>6.6219373819672844</v>
      </c>
      <c r="O221" s="17">
        <f t="shared" si="34"/>
        <v>1.1553202034819341</v>
      </c>
      <c r="P221" s="17">
        <f t="shared" si="30"/>
        <v>-3054.277104302937</v>
      </c>
      <c r="T221" s="19">
        <v>4.9247680664060454</v>
      </c>
      <c r="U221" s="19">
        <f t="shared" si="31"/>
        <v>7.8466953369138377</v>
      </c>
      <c r="V221" s="19">
        <f>0.9534*U221-0.7929</f>
        <v>6.6881393342136528</v>
      </c>
      <c r="W221" s="19">
        <f t="shared" si="35"/>
        <v>1.1585560027001849</v>
      </c>
      <c r="X221" s="19">
        <f t="shared" si="32"/>
        <v>-3010.1375671667774</v>
      </c>
    </row>
    <row r="222" spans="1:26">
      <c r="A222">
        <v>2024</v>
      </c>
      <c r="B222">
        <v>4</v>
      </c>
      <c r="C222" s="15">
        <v>17.813623046875001</v>
      </c>
      <c r="D222" s="15">
        <f t="shared" si="27"/>
        <v>19.806315976562502</v>
      </c>
      <c r="E222" s="15">
        <f>0.9534*D222-0.7929</f>
        <v>18.09044165205469</v>
      </c>
      <c r="F222" s="15">
        <f t="shared" si="33"/>
        <v>1.7158743245078121</v>
      </c>
      <c r="G222" s="15">
        <f t="shared" si="28"/>
        <v>4592.2416606110637</v>
      </c>
      <c r="L222" s="17">
        <v>14.544793701171875</v>
      </c>
      <c r="M222" s="17">
        <f t="shared" si="29"/>
        <v>18.444889299316404</v>
      </c>
      <c r="N222" s="17">
        <f>0.9534*M222-0.7929</f>
        <v>16.792457457968261</v>
      </c>
      <c r="O222" s="17">
        <f t="shared" si="34"/>
        <v>1.6524318413481431</v>
      </c>
      <c r="P222" s="17">
        <f t="shared" si="30"/>
        <v>3726.8227478300214</v>
      </c>
      <c r="T222" s="19">
        <v>14.503686523438034</v>
      </c>
      <c r="U222" s="19">
        <f t="shared" si="31"/>
        <v>18.364347802734962</v>
      </c>
      <c r="V222" s="19">
        <f>0.9534*U222-0.7929</f>
        <v>16.715669195127514</v>
      </c>
      <c r="W222" s="19">
        <f t="shared" si="35"/>
        <v>1.6486786076074473</v>
      </c>
      <c r="X222" s="19">
        <f t="shared" si="32"/>
        <v>3675.6248863731889</v>
      </c>
    </row>
    <row r="223" spans="1:26">
      <c r="A223">
        <v>2024</v>
      </c>
      <c r="B223">
        <v>5</v>
      </c>
      <c r="C223" s="15">
        <v>23.507043457031251</v>
      </c>
      <c r="D223" s="15">
        <f t="shared" si="27"/>
        <v>27.745221396484375</v>
      </c>
      <c r="E223" s="15">
        <f>0.9534*D223-0.7929</f>
        <v>25.659394079408205</v>
      </c>
      <c r="F223" s="15">
        <f t="shared" si="33"/>
        <v>2.0858273170761699</v>
      </c>
      <c r="G223" s="15">
        <f t="shared" si="28"/>
        <v>9638.7704322360332</v>
      </c>
      <c r="L223" s="17">
        <v>23.948541259765626</v>
      </c>
      <c r="M223" s="17">
        <f t="shared" si="29"/>
        <v>28.687451140136719</v>
      </c>
      <c r="N223" s="17">
        <f>0.9534*M223-0.7929</f>
        <v>26.557715917006348</v>
      </c>
      <c r="O223" s="17">
        <f t="shared" si="34"/>
        <v>2.1297352231303712</v>
      </c>
      <c r="P223" s="17">
        <f t="shared" si="30"/>
        <v>10237.718178721392</v>
      </c>
      <c r="T223" s="19">
        <v>23.827325439453034</v>
      </c>
      <c r="U223" s="19">
        <f t="shared" si="31"/>
        <v>28.601703332519431</v>
      </c>
      <c r="V223" s="19">
        <f>0.9534*U223-0.7929</f>
        <v>26.475963957224028</v>
      </c>
      <c r="W223" s="19">
        <f t="shared" si="35"/>
        <v>2.125739375295403</v>
      </c>
      <c r="X223" s="19">
        <f t="shared" si="32"/>
        <v>10183.210818404594</v>
      </c>
    </row>
    <row r="224" spans="1:26">
      <c r="A224">
        <v>2024</v>
      </c>
      <c r="B224">
        <v>6</v>
      </c>
      <c r="C224" s="15">
        <v>30.011773681640626</v>
      </c>
      <c r="D224" s="15">
        <f t="shared" si="27"/>
        <v>36.815417221679688</v>
      </c>
      <c r="E224" s="15">
        <f>0.814*D224+4.4613</f>
        <v>34.429049618447266</v>
      </c>
      <c r="F224" s="15">
        <f t="shared" si="33"/>
        <v>2.3863676032324221</v>
      </c>
      <c r="G224" s="15">
        <f t="shared" si="28"/>
        <v>13738.440475693471</v>
      </c>
      <c r="L224" s="17">
        <v>29.098077392578126</v>
      </c>
      <c r="M224" s="17">
        <f t="shared" si="29"/>
        <v>34.296325895996091</v>
      </c>
      <c r="N224" s="17">
        <f>0.814*M224+4.4613</f>
        <v>32.378509279340818</v>
      </c>
      <c r="O224" s="17">
        <f t="shared" si="34"/>
        <v>1.9178166166552728</v>
      </c>
      <c r="P224" s="17">
        <f t="shared" si="30"/>
        <v>7346.9364677945778</v>
      </c>
      <c r="T224" s="19">
        <v>29.136804199219</v>
      </c>
      <c r="U224" s="19">
        <f t="shared" si="31"/>
        <v>34.431511010742469</v>
      </c>
      <c r="V224" s="19">
        <f>0.814*U224+4.4613</f>
        <v>32.488549962744365</v>
      </c>
      <c r="W224" s="19">
        <f t="shared" si="35"/>
        <v>1.9429610479981037</v>
      </c>
      <c r="X224" s="19">
        <f t="shared" si="32"/>
        <v>7689.9316557421334</v>
      </c>
    </row>
    <row r="225" spans="1:26">
      <c r="A225">
        <v>2024</v>
      </c>
      <c r="B225">
        <v>7</v>
      </c>
      <c r="C225" s="15">
        <v>32.284692382812501</v>
      </c>
      <c r="D225" s="15">
        <f t="shared" si="27"/>
        <v>39.984775058593755</v>
      </c>
      <c r="E225" s="15">
        <f>0.814*D225+4.4613</f>
        <v>37.008906897695319</v>
      </c>
      <c r="F225" s="15">
        <f t="shared" si="33"/>
        <v>2.9758681608984361</v>
      </c>
      <c r="G225" s="15">
        <f t="shared" si="28"/>
        <v>21779.817582815565</v>
      </c>
      <c r="L225" s="17">
        <v>33.036035156250001</v>
      </c>
      <c r="M225" s="17">
        <f t="shared" si="29"/>
        <v>38.585549492187496</v>
      </c>
      <c r="N225" s="17">
        <f>0.814*M225+4.4613</f>
        <v>35.869937286640621</v>
      </c>
      <c r="O225" s="17">
        <f t="shared" si="34"/>
        <v>2.7156122055468757</v>
      </c>
      <c r="P225" s="17">
        <f t="shared" si="30"/>
        <v>18229.66609586493</v>
      </c>
      <c r="T225" s="19">
        <v>33.060571289063034</v>
      </c>
      <c r="U225" s="19">
        <f t="shared" si="31"/>
        <v>38.739807275391215</v>
      </c>
      <c r="V225" s="19">
        <f>0.814*U225+4.4613</f>
        <v>35.995503122168444</v>
      </c>
      <c r="W225" s="19">
        <f t="shared" si="35"/>
        <v>2.744304153222771</v>
      </c>
      <c r="X225" s="19">
        <f t="shared" si="32"/>
        <v>18621.052954111816</v>
      </c>
    </row>
    <row r="226" spans="1:26">
      <c r="A226">
        <v>2024</v>
      </c>
      <c r="B226">
        <v>8</v>
      </c>
      <c r="C226" s="15">
        <v>28.781884765625001</v>
      </c>
      <c r="D226" s="15">
        <f t="shared" si="27"/>
        <v>35.100460117187502</v>
      </c>
      <c r="E226" s="15">
        <f>0.814*D226+4.4613</f>
        <v>33.033074535390625</v>
      </c>
      <c r="F226" s="15">
        <f t="shared" si="33"/>
        <v>2.0673855817968771</v>
      </c>
      <c r="G226" s="15">
        <f t="shared" si="28"/>
        <v>9387.2067212912007</v>
      </c>
      <c r="L226" s="17">
        <v>31.629754638671876</v>
      </c>
      <c r="M226" s="17">
        <f t="shared" si="29"/>
        <v>37.053828752441405</v>
      </c>
      <c r="N226" s="17">
        <f>0.814*M226+4.4613</f>
        <v>34.623116604487301</v>
      </c>
      <c r="O226" s="17">
        <f t="shared" si="34"/>
        <v>2.4307121479541038</v>
      </c>
      <c r="P226" s="17">
        <f t="shared" si="30"/>
        <v>14343.344410241931</v>
      </c>
      <c r="T226" s="19">
        <v>31.300866699219</v>
      </c>
      <c r="U226" s="19">
        <f t="shared" si="31"/>
        <v>36.807651635742467</v>
      </c>
      <c r="V226" s="19">
        <f>0.814*U226+4.4613</f>
        <v>34.422728431494363</v>
      </c>
      <c r="W226" s="19">
        <f t="shared" si="35"/>
        <v>2.3849232042481034</v>
      </c>
      <c r="X226" s="19">
        <f t="shared" si="32"/>
        <v>13718.737429148379</v>
      </c>
    </row>
    <row r="227" spans="1:26">
      <c r="A227">
        <v>2024</v>
      </c>
      <c r="B227">
        <v>9</v>
      </c>
      <c r="C227" s="15">
        <v>21.688439941406251</v>
      </c>
      <c r="D227" s="15">
        <f t="shared" si="27"/>
        <v>25.209360654296876</v>
      </c>
      <c r="E227" s="15">
        <f>0.9014*D227+2.3973</f>
        <v>25.121017693783205</v>
      </c>
      <c r="F227" s="15">
        <f t="shared" si="33"/>
        <v>8.8342960513671187E-2</v>
      </c>
      <c r="G227" s="15">
        <f t="shared" si="28"/>
        <v>-17608.913675633012</v>
      </c>
      <c r="L227" s="17">
        <v>21.293298339843751</v>
      </c>
      <c r="M227" s="17">
        <f t="shared" si="29"/>
        <v>25.795360551757813</v>
      </c>
      <c r="N227" s="17">
        <f>0.9014*M227+2.3973</f>
        <v>25.649238001354494</v>
      </c>
      <c r="O227" s="17">
        <f t="shared" si="34"/>
        <v>0.14612255040331945</v>
      </c>
      <c r="P227" s="17">
        <f t="shared" si="30"/>
        <v>-16820.742289948321</v>
      </c>
      <c r="T227" s="19">
        <v>21.332208251953034</v>
      </c>
      <c r="U227" s="19">
        <f t="shared" si="31"/>
        <v>25.862064660644432</v>
      </c>
      <c r="V227" s="19">
        <f>0.9014*U227+2.3973</f>
        <v>25.709365085104892</v>
      </c>
      <c r="W227" s="19">
        <f t="shared" si="35"/>
        <v>0.15269957553953972</v>
      </c>
      <c r="X227" s="19">
        <f t="shared" si="32"/>
        <v>-16731.025090065137</v>
      </c>
    </row>
    <row r="228" spans="1:26">
      <c r="A228">
        <v>2024</v>
      </c>
      <c r="B228">
        <v>10</v>
      </c>
      <c r="C228" s="15">
        <v>12.725244140625</v>
      </c>
      <c r="D228" s="15">
        <f t="shared" si="27"/>
        <v>12.711080429687499</v>
      </c>
      <c r="E228" s="15">
        <f>0.9014*D228+2.3973</f>
        <v>13.855067899320311</v>
      </c>
      <c r="F228" s="15">
        <f t="shared" si="33"/>
        <v>-1.1439874696328118</v>
      </c>
      <c r="G228" s="15">
        <f t="shared" si="28"/>
        <v>-34419.133073261182</v>
      </c>
      <c r="L228" s="17">
        <v>11.580712890625</v>
      </c>
      <c r="M228" s="17">
        <f t="shared" si="29"/>
        <v>15.216412480468749</v>
      </c>
      <c r="N228" s="17">
        <f>0.9014*M228+2.3973</f>
        <v>16.113374209894531</v>
      </c>
      <c r="O228" s="17">
        <f t="shared" si="34"/>
        <v>-0.89696172942578123</v>
      </c>
      <c r="P228" s="17">
        <f t="shared" si="30"/>
        <v>-31049.454951097083</v>
      </c>
      <c r="T228" s="19">
        <v>11.665887451172011</v>
      </c>
      <c r="U228" s="19">
        <f t="shared" si="31"/>
        <v>15.24844442138687</v>
      </c>
      <c r="V228" s="19">
        <f>0.9014*U228+2.3973</f>
        <v>16.142247801438124</v>
      </c>
      <c r="W228" s="19">
        <f t="shared" si="35"/>
        <v>-0.89380338005125459</v>
      </c>
      <c r="X228" s="19">
        <f t="shared" si="32"/>
        <v>-31006.371907279165</v>
      </c>
    </row>
    <row r="229" spans="1:26">
      <c r="A229">
        <v>2024</v>
      </c>
      <c r="B229">
        <v>11</v>
      </c>
      <c r="C229" s="15">
        <v>7.9576354980468746</v>
      </c>
      <c r="D229" s="15">
        <f t="shared" si="27"/>
        <v>6.0631269384765618</v>
      </c>
      <c r="E229" s="15">
        <f>0.9014*D229+2.3973</f>
        <v>7.8626026223427719</v>
      </c>
      <c r="F229" s="15">
        <f t="shared" si="33"/>
        <v>-1.79947568386621</v>
      </c>
      <c r="G229" s="15">
        <f t="shared" si="28"/>
        <v>-43360.647803618973</v>
      </c>
      <c r="L229" s="17">
        <v>0.93615112304687498</v>
      </c>
      <c r="M229" s="17">
        <f t="shared" si="29"/>
        <v>3.6223558032226562</v>
      </c>
      <c r="N229" s="17">
        <f>0.9014*M229+2.3973</f>
        <v>5.6624915210249025</v>
      </c>
      <c r="O229" s="17">
        <f t="shared" si="34"/>
        <v>-2.0401357178022463</v>
      </c>
      <c r="P229" s="17">
        <f t="shared" si="30"/>
        <v>-46643.491326540447</v>
      </c>
      <c r="T229" s="19">
        <v>1.0176025390630343</v>
      </c>
      <c r="U229" s="19">
        <f t="shared" si="31"/>
        <v>3.5566275878912115</v>
      </c>
      <c r="V229" s="19">
        <f>0.9014*U229+2.3973</f>
        <v>5.6032441077251374</v>
      </c>
      <c r="W229" s="19">
        <f t="shared" si="35"/>
        <v>-2.0466165198339259</v>
      </c>
      <c r="X229" s="19">
        <f t="shared" si="32"/>
        <v>-46731.895947054581</v>
      </c>
    </row>
    <row r="230" spans="1:26">
      <c r="A230">
        <v>2024</v>
      </c>
      <c r="B230">
        <v>12</v>
      </c>
      <c r="C230" s="15">
        <v>-1.9115966796874999</v>
      </c>
      <c r="D230" s="15">
        <f t="shared" si="27"/>
        <v>-7.6985304101562502</v>
      </c>
      <c r="E230" s="15">
        <f>0.7817*D230+0.2163</f>
        <v>-5.80164122161914</v>
      </c>
      <c r="F230" s="15">
        <f t="shared" si="33"/>
        <v>-1.8968891885371102</v>
      </c>
      <c r="G230" s="15">
        <f t="shared" si="28"/>
        <v>-44689.46542083472</v>
      </c>
      <c r="L230" s="17">
        <v>-4.5113891601562504</v>
      </c>
      <c r="M230" s="17">
        <f t="shared" si="29"/>
        <v>-2.3111050732421874</v>
      </c>
      <c r="N230" s="17">
        <f>0.7817*M230+0.2163</f>
        <v>-1.5902908357534178</v>
      </c>
      <c r="O230" s="17">
        <f t="shared" si="34"/>
        <v>-0.7208142374887696</v>
      </c>
      <c r="P230" s="17">
        <f t="shared" si="30"/>
        <v>-28646.627013584308</v>
      </c>
      <c r="T230" s="19">
        <v>-4.3274597167969659</v>
      </c>
      <c r="U230" s="19">
        <f t="shared" si="31"/>
        <v>-2.3122507690430694</v>
      </c>
      <c r="V230" s="19">
        <f>0.7817*U230+0.2163</f>
        <v>-1.5911864261609672</v>
      </c>
      <c r="W230" s="19">
        <f t="shared" si="35"/>
        <v>-0.72106434288210219</v>
      </c>
      <c r="X230" s="19">
        <f t="shared" si="32"/>
        <v>-28650.038701254758</v>
      </c>
    </row>
    <row r="231" spans="1:26">
      <c r="A231">
        <v>2025</v>
      </c>
      <c r="B231">
        <v>1</v>
      </c>
      <c r="C231" s="15">
        <v>-2.8974670410156249</v>
      </c>
      <c r="D231" s="15">
        <f t="shared" si="27"/>
        <v>-9.0732280419921878</v>
      </c>
      <c r="E231" s="15">
        <f>0.7817*D231+0.2163</f>
        <v>-6.8762423604252927</v>
      </c>
      <c r="F231" s="15">
        <f t="shared" si="33"/>
        <v>-2.1969856815668951</v>
      </c>
      <c r="G231" s="15">
        <f t="shared" si="28"/>
        <v>-48783.081682254015</v>
      </c>
      <c r="H231" s="15">
        <f>SUM(G231:G242)</f>
        <v>-151581.29106316599</v>
      </c>
      <c r="I231" s="15">
        <f>H231*2.36386*4.4</f>
        <v>-1576594.5830473325</v>
      </c>
      <c r="L231" s="17">
        <v>-7.8651489257812504</v>
      </c>
      <c r="M231" s="17">
        <f t="shared" si="29"/>
        <v>-5.9640202099609372</v>
      </c>
      <c r="N231" s="17">
        <f>0.7817*M231+0.2163</f>
        <v>-4.445774598126464</v>
      </c>
      <c r="O231" s="17">
        <f t="shared" si="34"/>
        <v>-1.5182456118344732</v>
      </c>
      <c r="P231" s="17">
        <f t="shared" si="30"/>
        <v>-39524.388391034052</v>
      </c>
      <c r="Q231" s="17">
        <f>SUM(P231:P242)</f>
        <v>-137299.73872294475</v>
      </c>
      <c r="R231" s="17">
        <f>Q231*2.36386*4.4</f>
        <v>-1428052.3856615287</v>
      </c>
      <c r="T231" s="19">
        <v>-7.7021850585939546</v>
      </c>
      <c r="U231" s="19">
        <f t="shared" si="31"/>
        <v>-6.0176991943361635</v>
      </c>
      <c r="V231" s="19">
        <f>0.7817*U231+0.2163</f>
        <v>-4.4877354602125781</v>
      </c>
      <c r="W231" s="19">
        <f t="shared" si="35"/>
        <v>-1.5299637341235854</v>
      </c>
      <c r="X231" s="19">
        <f t="shared" si="32"/>
        <v>-39684.235297179825</v>
      </c>
      <c r="Y231" s="19">
        <f>SUM(X231:X242)</f>
        <v>-138237.58802365779</v>
      </c>
      <c r="Z231" s="19">
        <f>Y231*2.36386*4.4</f>
        <v>-1437806.9412326564</v>
      </c>
    </row>
    <row r="232" spans="1:26">
      <c r="A232">
        <v>2025</v>
      </c>
      <c r="B232">
        <v>2</v>
      </c>
      <c r="C232" s="15">
        <v>2.3241210937500001</v>
      </c>
      <c r="D232" s="15">
        <f t="shared" si="27"/>
        <v>-1.7922455468750003</v>
      </c>
      <c r="E232" s="15">
        <f>0.7817*D232+0.2163</f>
        <v>-1.1846983439921877</v>
      </c>
      <c r="F232" s="15">
        <f t="shared" si="33"/>
        <v>-0.60754720288281261</v>
      </c>
      <c r="G232" s="15">
        <f t="shared" si="28"/>
        <v>-27101.551394524446</v>
      </c>
      <c r="L232" s="17">
        <v>-1.9169982910156249</v>
      </c>
      <c r="M232" s="17">
        <f t="shared" si="29"/>
        <v>0.51470546142578133</v>
      </c>
      <c r="N232" s="17">
        <f>0.7817*M232+0.2163</f>
        <v>0.61864525919653324</v>
      </c>
      <c r="O232" s="17">
        <f t="shared" si="34"/>
        <v>-0.10393979777075191</v>
      </c>
      <c r="P232" s="17">
        <f t="shared" si="30"/>
        <v>-20231.842781390827</v>
      </c>
      <c r="T232" s="19">
        <v>-1.7463439941410002</v>
      </c>
      <c r="U232" s="19">
        <f t="shared" si="31"/>
        <v>0.52181429443318139</v>
      </c>
      <c r="V232" s="19">
        <f>0.7817*U232+0.2163</f>
        <v>0.6242022339584179</v>
      </c>
      <c r="W232" s="19">
        <f t="shared" si="35"/>
        <v>-0.1023879395252365</v>
      </c>
      <c r="X232" s="19">
        <f t="shared" si="32"/>
        <v>-20210.673883063751</v>
      </c>
    </row>
    <row r="233" spans="1:26">
      <c r="A233">
        <v>2025</v>
      </c>
      <c r="B233">
        <v>3</v>
      </c>
      <c r="C233" s="15">
        <v>11.55196533203125</v>
      </c>
      <c r="D233" s="15">
        <f t="shared" si="27"/>
        <v>11.075060458984375</v>
      </c>
      <c r="E233" s="15">
        <f>0.9534*D233-0.7929</f>
        <v>9.7660626415957044</v>
      </c>
      <c r="F233" s="15">
        <f t="shared" si="33"/>
        <v>1.3089978173886703</v>
      </c>
      <c r="G233" s="15">
        <f t="shared" si="28"/>
        <v>-957.96077300114848</v>
      </c>
      <c r="L233" s="17">
        <v>7.5811706542968746</v>
      </c>
      <c r="M233" s="17">
        <f t="shared" si="29"/>
        <v>10.860111076660155</v>
      </c>
      <c r="N233" s="17">
        <f>0.9534*M233-0.7929</f>
        <v>9.5611299004877921</v>
      </c>
      <c r="O233" s="17">
        <f t="shared" si="34"/>
        <v>1.2989811761723633</v>
      </c>
      <c r="P233" s="17">
        <f t="shared" si="30"/>
        <v>-1094.5977758327936</v>
      </c>
      <c r="T233" s="19">
        <v>7.6675659179690001</v>
      </c>
      <c r="U233" s="19">
        <f t="shared" si="31"/>
        <v>10.858287377929962</v>
      </c>
      <c r="V233" s="19">
        <f>0.9534*U233-0.7929</f>
        <v>9.5593911861184271</v>
      </c>
      <c r="W233" s="19">
        <f t="shared" si="35"/>
        <v>1.2988961918115347</v>
      </c>
      <c r="X233" s="19">
        <f t="shared" si="32"/>
        <v>-1095.7570474988534</v>
      </c>
    </row>
    <row r="234" spans="1:26">
      <c r="A234">
        <v>2025</v>
      </c>
      <c r="B234">
        <v>4</v>
      </c>
      <c r="C234" s="15">
        <v>17.722344970703126</v>
      </c>
      <c r="D234" s="15">
        <f t="shared" si="27"/>
        <v>19.679037827148441</v>
      </c>
      <c r="E234" s="15">
        <f>0.9534*D234-0.7929</f>
        <v>17.969094664403325</v>
      </c>
      <c r="F234" s="15">
        <f t="shared" si="33"/>
        <v>1.709943162745116</v>
      </c>
      <c r="G234" s="15">
        <f t="shared" si="28"/>
        <v>4511.3346830061273</v>
      </c>
      <c r="L234" s="17">
        <v>15.827447509765625</v>
      </c>
      <c r="M234" s="17">
        <f t="shared" si="29"/>
        <v>19.841955827636717</v>
      </c>
      <c r="N234" s="17">
        <f>0.9534*M234-0.7929</f>
        <v>18.124420686068849</v>
      </c>
      <c r="O234" s="17">
        <f t="shared" si="34"/>
        <v>1.7175351415678684</v>
      </c>
      <c r="P234" s="17">
        <f t="shared" si="30"/>
        <v>4614.896866127292</v>
      </c>
      <c r="T234" s="19">
        <v>16.078332519531045</v>
      </c>
      <c r="U234" s="19">
        <f t="shared" si="31"/>
        <v>20.093309106445087</v>
      </c>
      <c r="V234" s="19">
        <f>0.9534*U234-0.7929</f>
        <v>18.364060902084749</v>
      </c>
      <c r="W234" s="19">
        <f t="shared" si="35"/>
        <v>1.7292482043603385</v>
      </c>
      <c r="X234" s="19">
        <f t="shared" si="32"/>
        <v>4774.674755679378</v>
      </c>
    </row>
    <row r="235" spans="1:26">
      <c r="A235">
        <v>2025</v>
      </c>
      <c r="B235">
        <v>5</v>
      </c>
      <c r="C235" s="15">
        <v>23.892755126953126</v>
      </c>
      <c r="D235" s="15">
        <f t="shared" si="27"/>
        <v>28.283057749023442</v>
      </c>
      <c r="E235" s="15">
        <f>0.9534*D235-0.7929</f>
        <v>26.17216725791895</v>
      </c>
      <c r="F235" s="15">
        <f t="shared" si="33"/>
        <v>2.1108904911044917</v>
      </c>
      <c r="G235" s="15">
        <f t="shared" si="28"/>
        <v>9980.6571891563726</v>
      </c>
      <c r="L235" s="17">
        <v>22.744348144531251</v>
      </c>
      <c r="M235" s="17">
        <f t="shared" si="29"/>
        <v>27.375843999023438</v>
      </c>
      <c r="N235" s="17">
        <f>0.9534*M235-0.7929</f>
        <v>25.307229668668946</v>
      </c>
      <c r="O235" s="17">
        <f t="shared" si="34"/>
        <v>2.0686143303544924</v>
      </c>
      <c r="P235" s="17">
        <f t="shared" si="30"/>
        <v>9403.9680803656302</v>
      </c>
      <c r="T235" s="19">
        <v>22.626397705078034</v>
      </c>
      <c r="U235" s="19">
        <f t="shared" si="31"/>
        <v>27.283084680175683</v>
      </c>
      <c r="V235" s="19">
        <f>0.9534*U235-0.7929</f>
        <v>25.218792934079499</v>
      </c>
      <c r="W235" s="19">
        <f t="shared" si="35"/>
        <v>2.0642917460961847</v>
      </c>
      <c r="X235" s="19">
        <f t="shared" si="32"/>
        <v>9345.003708498054</v>
      </c>
    </row>
    <row r="236" spans="1:26">
      <c r="A236">
        <v>2025</v>
      </c>
      <c r="B236">
        <v>6</v>
      </c>
      <c r="C236" s="15">
        <v>29.413751220703126</v>
      </c>
      <c r="D236" s="15">
        <f t="shared" si="27"/>
        <v>35.981534702148444</v>
      </c>
      <c r="E236" s="15">
        <f>0.814*D236+4.4613</f>
        <v>33.750269247548829</v>
      </c>
      <c r="F236" s="15">
        <f t="shared" si="33"/>
        <v>2.2312654545996153</v>
      </c>
      <c r="G236" s="15">
        <f t="shared" si="28"/>
        <v>11622.692066193355</v>
      </c>
      <c r="L236" s="17">
        <v>31.024652099609376</v>
      </c>
      <c r="M236" s="17">
        <f t="shared" si="29"/>
        <v>36.394751066894528</v>
      </c>
      <c r="N236" s="17">
        <f>0.814*M236+4.4613</f>
        <v>34.086627368452142</v>
      </c>
      <c r="O236" s="17">
        <f t="shared" si="34"/>
        <v>2.3081236984423867</v>
      </c>
      <c r="P236" s="17">
        <f t="shared" si="30"/>
        <v>12671.115370452597</v>
      </c>
      <c r="T236" s="19">
        <v>30.748376464844</v>
      </c>
      <c r="U236" s="19">
        <f t="shared" si="31"/>
        <v>36.201017358398715</v>
      </c>
      <c r="V236" s="19">
        <f>0.814*U236+4.4613</f>
        <v>33.928928129736555</v>
      </c>
      <c r="W236" s="19">
        <f t="shared" si="35"/>
        <v>2.2720892286621606</v>
      </c>
      <c r="X236" s="19">
        <f t="shared" si="32"/>
        <v>12179.569168180533</v>
      </c>
    </row>
    <row r="237" spans="1:26">
      <c r="A237">
        <v>2025</v>
      </c>
      <c r="B237">
        <v>7</v>
      </c>
      <c r="C237" s="15">
        <v>30.221551513671876</v>
      </c>
      <c r="D237" s="15">
        <f t="shared" si="27"/>
        <v>37.107931430664067</v>
      </c>
      <c r="E237" s="15">
        <f>0.814*D237+4.4613</f>
        <v>34.667156184560547</v>
      </c>
      <c r="F237" s="15">
        <f t="shared" si="33"/>
        <v>2.4407752461035201</v>
      </c>
      <c r="G237" s="15">
        <f t="shared" si="28"/>
        <v>14480.615132098115</v>
      </c>
      <c r="L237" s="17">
        <v>35.020532226562501</v>
      </c>
      <c r="M237" s="17">
        <f t="shared" si="29"/>
        <v>40.747063701171875</v>
      </c>
      <c r="N237" s="17">
        <f>0.814*M237+4.4613</f>
        <v>37.629409852753902</v>
      </c>
      <c r="O237" s="17">
        <f t="shared" si="34"/>
        <v>3.117653848417973</v>
      </c>
      <c r="P237" s="17">
        <f t="shared" si="30"/>
        <v>23713.91614626957</v>
      </c>
      <c r="T237" s="19">
        <v>34.898065185547011</v>
      </c>
      <c r="U237" s="19">
        <f t="shared" si="31"/>
        <v>40.757375573730627</v>
      </c>
      <c r="V237" s="19">
        <f>0.814*U237+4.4613</f>
        <v>37.63780371701673</v>
      </c>
      <c r="W237" s="19">
        <f t="shared" si="35"/>
        <v>3.1195718567138968</v>
      </c>
      <c r="X237" s="19">
        <f t="shared" si="32"/>
        <v>23740.079697434267</v>
      </c>
    </row>
    <row r="238" spans="1:26">
      <c r="A238">
        <v>2025</v>
      </c>
      <c r="B238">
        <v>8</v>
      </c>
      <c r="C238" s="15">
        <v>29.972375488281251</v>
      </c>
      <c r="D238" s="15">
        <f t="shared" si="27"/>
        <v>36.760480380859377</v>
      </c>
      <c r="E238" s="15">
        <f>0.814*D238+4.4613</f>
        <v>34.384331030019531</v>
      </c>
      <c r="F238" s="15">
        <f t="shared" si="33"/>
        <v>2.3761493508398459</v>
      </c>
      <c r="G238" s="15">
        <f t="shared" si="28"/>
        <v>13599.053294806337</v>
      </c>
      <c r="L238" s="17">
        <v>29.346948242187501</v>
      </c>
      <c r="M238" s="17">
        <f t="shared" si="29"/>
        <v>34.567396025390629</v>
      </c>
      <c r="N238" s="17">
        <f>0.814*M238+4.4613</f>
        <v>32.599160364667966</v>
      </c>
      <c r="O238" s="17">
        <f t="shared" si="34"/>
        <v>1.9682356607226623</v>
      </c>
      <c r="P238" s="17">
        <f t="shared" si="30"/>
        <v>8034.7026479178385</v>
      </c>
      <c r="T238" s="19">
        <v>29.280664062500023</v>
      </c>
      <c r="U238" s="19">
        <f t="shared" si="31"/>
        <v>34.589469140625027</v>
      </c>
      <c r="V238" s="19">
        <f>0.814*U238+4.4613</f>
        <v>32.617127880468772</v>
      </c>
      <c r="W238" s="19">
        <f t="shared" si="35"/>
        <v>1.9723412601562558</v>
      </c>
      <c r="X238" s="19">
        <f t="shared" si="32"/>
        <v>8090.7071297914845</v>
      </c>
    </row>
    <row r="239" spans="1:26">
      <c r="A239">
        <v>2025</v>
      </c>
      <c r="B239">
        <v>9</v>
      </c>
      <c r="C239" s="15">
        <v>23.071771240234376</v>
      </c>
      <c r="D239" s="15">
        <f t="shared" si="27"/>
        <v>27.138277817382814</v>
      </c>
      <c r="E239" s="15">
        <f>0.9014*D239+2.3973</f>
        <v>26.859743624588869</v>
      </c>
      <c r="F239" s="15">
        <f t="shared" si="33"/>
        <v>0.27853419279394487</v>
      </c>
      <c r="G239" s="15">
        <f t="shared" si="28"/>
        <v>-15014.515076097798</v>
      </c>
      <c r="L239" s="17">
        <v>20.204888916015626</v>
      </c>
      <c r="M239" s="17">
        <f t="shared" si="29"/>
        <v>24.609865007324217</v>
      </c>
      <c r="N239" s="17">
        <f>0.9014*M239+2.3973</f>
        <v>24.580632317602049</v>
      </c>
      <c r="O239" s="17">
        <f t="shared" si="34"/>
        <v>2.9232689722167748E-2</v>
      </c>
      <c r="P239" s="17">
        <f t="shared" si="30"/>
        <v>-18415.236879499909</v>
      </c>
      <c r="T239" s="19">
        <v>20.103204345703034</v>
      </c>
      <c r="U239" s="19">
        <f t="shared" si="31"/>
        <v>24.512618371581933</v>
      </c>
      <c r="V239" s="19">
        <f>0.9014*U239+2.3973</f>
        <v>24.492974200143955</v>
      </c>
      <c r="W239" s="19">
        <f t="shared" si="35"/>
        <v>1.9644171437978031E-2</v>
      </c>
      <c r="X239" s="19">
        <f t="shared" si="32"/>
        <v>-18546.033857414543</v>
      </c>
    </row>
    <row r="240" spans="1:26">
      <c r="A240">
        <v>2025</v>
      </c>
      <c r="B240">
        <v>10</v>
      </c>
      <c r="C240" s="15">
        <v>12.880517578125</v>
      </c>
      <c r="D240" s="15">
        <f t="shared" si="27"/>
        <v>12.927593710937501</v>
      </c>
      <c r="E240" s="15">
        <f>0.9014*D240+2.3973</f>
        <v>14.050232971039062</v>
      </c>
      <c r="F240" s="15">
        <f t="shared" si="33"/>
        <v>-1.1226392601015611</v>
      </c>
      <c r="G240" s="15">
        <f t="shared" si="28"/>
        <v>-34127.922147045392</v>
      </c>
      <c r="L240" s="17">
        <v>8.5765319824218746</v>
      </c>
      <c r="M240" s="17">
        <f t="shared" si="29"/>
        <v>11.944258635253906</v>
      </c>
      <c r="N240" s="17">
        <f>0.9014*M240+2.3973</f>
        <v>13.163854733817869</v>
      </c>
      <c r="O240" s="17">
        <f t="shared" si="34"/>
        <v>-1.2195960985639633</v>
      </c>
      <c r="P240" s="17">
        <f t="shared" si="30"/>
        <v>-35450.510380511027</v>
      </c>
      <c r="T240" s="19">
        <v>8.7407165527339998</v>
      </c>
      <c r="U240" s="19">
        <f t="shared" si="31"/>
        <v>12.036606774901932</v>
      </c>
      <c r="V240" s="19">
        <f>0.9014*U240+2.3973</f>
        <v>13.2470973468966</v>
      </c>
      <c r="W240" s="19">
        <f t="shared" si="35"/>
        <v>-1.2104905719946686</v>
      </c>
      <c r="X240" s="19">
        <f t="shared" si="32"/>
        <v>-35326.301892579271</v>
      </c>
    </row>
    <row r="241" spans="1:26">
      <c r="A241">
        <v>2025</v>
      </c>
      <c r="B241">
        <v>11</v>
      </c>
      <c r="C241" s="15">
        <v>6.3854003906249996</v>
      </c>
      <c r="D241" s="15">
        <f t="shared" si="27"/>
        <v>3.8708023046875004</v>
      </c>
      <c r="E241" s="15">
        <f>0.9014*D241+2.3973</f>
        <v>5.886441197445313</v>
      </c>
      <c r="F241" s="15">
        <f t="shared" si="33"/>
        <v>-2.0156388927578126</v>
      </c>
      <c r="G241" s="15">
        <f t="shared" si="28"/>
        <v>-46309.330136109318</v>
      </c>
      <c r="L241" s="17">
        <v>0.31145629882812498</v>
      </c>
      <c r="M241" s="17">
        <f t="shared" si="29"/>
        <v>2.9419382006835937</v>
      </c>
      <c r="N241" s="17">
        <f>0.9014*M241+2.3973</f>
        <v>5.0491630940961914</v>
      </c>
      <c r="O241" s="17">
        <f t="shared" si="34"/>
        <v>-2.1072248934125977</v>
      </c>
      <c r="P241" s="17">
        <f t="shared" si="30"/>
        <v>-47558.654771041241</v>
      </c>
      <c r="T241" s="19">
        <v>0.62236938476604564</v>
      </c>
      <c r="U241" s="19">
        <f t="shared" si="31"/>
        <v>3.1226615844731178</v>
      </c>
      <c r="V241" s="19">
        <f>0.9014*U241+2.3973</f>
        <v>5.2120671522440682</v>
      </c>
      <c r="W241" s="19">
        <f t="shared" si="35"/>
        <v>-2.0894055677709504</v>
      </c>
      <c r="X241" s="19">
        <f t="shared" si="32"/>
        <v>-47315.581349963533</v>
      </c>
    </row>
    <row r="242" spans="1:26">
      <c r="A242">
        <v>2025</v>
      </c>
      <c r="B242">
        <v>12</v>
      </c>
      <c r="C242" s="15">
        <v>0.78768310546874998</v>
      </c>
      <c r="D242" s="15">
        <f t="shared" si="27"/>
        <v>-3.9346546777343754</v>
      </c>
      <c r="E242" s="15">
        <f>0.7817*D242+0.2163</f>
        <v>-2.8594195615849611</v>
      </c>
      <c r="F242" s="15">
        <f t="shared" si="33"/>
        <v>-1.0752351161494142</v>
      </c>
      <c r="G242" s="15">
        <f t="shared" si="28"/>
        <v>-33481.282219394161</v>
      </c>
      <c r="L242" s="17">
        <v>-5.9963745117187504</v>
      </c>
      <c r="M242" s="17">
        <f t="shared" si="29"/>
        <v>-3.9285511181640627</v>
      </c>
      <c r="N242" s="17">
        <f>0.7817*M242+0.2163</f>
        <v>-2.8546484090688478</v>
      </c>
      <c r="O242" s="17">
        <f t="shared" si="34"/>
        <v>-1.0739027090952149</v>
      </c>
      <c r="P242" s="17">
        <f t="shared" si="30"/>
        <v>-33463.10685476783</v>
      </c>
      <c r="T242" s="19">
        <v>-6.0215209960939546</v>
      </c>
      <c r="U242" s="19">
        <f t="shared" si="31"/>
        <v>-4.1723300537111623</v>
      </c>
      <c r="V242" s="19">
        <f>0.7817*U242+0.2163</f>
        <v>-3.0452104029860152</v>
      </c>
      <c r="W242" s="19">
        <f t="shared" si="35"/>
        <v>-1.1271196507251471</v>
      </c>
      <c r="X242" s="19">
        <f t="shared" si="32"/>
        <v>-34189.03915554173</v>
      </c>
    </row>
    <row r="243" spans="1:26">
      <c r="A243">
        <v>2026</v>
      </c>
      <c r="B243">
        <v>1</v>
      </c>
      <c r="C243" s="15">
        <v>-5.0429138183593754</v>
      </c>
      <c r="D243" s="15">
        <f t="shared" si="27"/>
        <v>-12.064839028320314</v>
      </c>
      <c r="E243" s="15">
        <f>0.7817*D243+0.2163</f>
        <v>-9.2147846684379893</v>
      </c>
      <c r="F243" s="15">
        <f t="shared" si="33"/>
        <v>-2.8500543598823249</v>
      </c>
      <c r="G243" s="15">
        <f t="shared" si="28"/>
        <v>-57691.591523154792</v>
      </c>
      <c r="H243" s="15">
        <f>SUM(G243:G254)</f>
        <v>-155716.52008035153</v>
      </c>
      <c r="I243" s="15">
        <f>H243*2.36386*4.4</f>
        <v>-1619605.033891415</v>
      </c>
      <c r="L243" s="17">
        <v>-7.4239868164062504</v>
      </c>
      <c r="M243" s="17">
        <f t="shared" si="29"/>
        <v>-5.4835064404296876</v>
      </c>
      <c r="N243" s="17">
        <f>0.7817*M243+0.2163</f>
        <v>-4.0701569844838863</v>
      </c>
      <c r="O243" s="17">
        <f t="shared" si="34"/>
        <v>-1.4133494559458013</v>
      </c>
      <c r="P243" s="17">
        <f t="shared" si="30"/>
        <v>-38093.499928556674</v>
      </c>
      <c r="Q243" s="17">
        <f>SUM(P243:P254)</f>
        <v>-126919.31473062839</v>
      </c>
      <c r="R243" s="17">
        <f>Q243*2.36386*4.4</f>
        <v>-1320085.7618042303</v>
      </c>
      <c r="T243" s="19">
        <v>-7.4920104980469659</v>
      </c>
      <c r="U243" s="19">
        <f t="shared" si="31"/>
        <v>-5.7869275268555693</v>
      </c>
      <c r="V243" s="19">
        <f>0.7817*U243+0.2163</f>
        <v>-4.3073412477429978</v>
      </c>
      <c r="W243" s="19">
        <f t="shared" si="35"/>
        <v>-1.4795862791125716</v>
      </c>
      <c r="X243" s="19">
        <f t="shared" si="32"/>
        <v>-38997.036433374589</v>
      </c>
      <c r="Y243" s="19">
        <f>SUM(X243:X254)</f>
        <v>-127181.26207644542</v>
      </c>
      <c r="Z243" s="19">
        <f>Y243*2.36386*4.4</f>
        <v>-1322810.2719569157</v>
      </c>
    </row>
    <row r="244" spans="1:26">
      <c r="A244">
        <v>2026</v>
      </c>
      <c r="B244">
        <v>2</v>
      </c>
      <c r="C244" s="15">
        <v>2.1218200683593751</v>
      </c>
      <c r="D244" s="15">
        <f t="shared" si="27"/>
        <v>-2.0743340966796877</v>
      </c>
      <c r="E244" s="15">
        <f>0.7817*D244+0.2163</f>
        <v>-1.4052069633745119</v>
      </c>
      <c r="F244" s="15">
        <f t="shared" si="33"/>
        <v>-0.66912713330517581</v>
      </c>
      <c r="G244" s="15">
        <f t="shared" si="28"/>
        <v>-27941.563225415903</v>
      </c>
      <c r="L244" s="17">
        <v>-1.1927551269531249</v>
      </c>
      <c r="M244" s="17">
        <f t="shared" si="29"/>
        <v>1.3035511157226565</v>
      </c>
      <c r="N244" s="17">
        <f>0.7817*M244+0.2163</f>
        <v>1.2352859071604005</v>
      </c>
      <c r="O244" s="17">
        <f t="shared" si="34"/>
        <v>6.826520856225593E-2</v>
      </c>
      <c r="P244" s="17">
        <f t="shared" si="30"/>
        <v>-17882.794290002268</v>
      </c>
      <c r="T244" s="19">
        <v>-1.1656249999999773</v>
      </c>
      <c r="U244" s="19">
        <f t="shared" si="31"/>
        <v>1.1594437500000248</v>
      </c>
      <c r="V244" s="19">
        <f>0.7817*U244+0.2163</f>
        <v>1.1226371793750194</v>
      </c>
      <c r="W244" s="19">
        <f t="shared" si="35"/>
        <v>3.6806570625005364E-2</v>
      </c>
      <c r="X244" s="19">
        <f t="shared" si="32"/>
        <v>-18311.921570104303</v>
      </c>
    </row>
    <row r="245" spans="1:26">
      <c r="A245">
        <v>2026</v>
      </c>
      <c r="B245">
        <v>3</v>
      </c>
      <c r="C245" s="15">
        <v>9.8324218749999996</v>
      </c>
      <c r="D245" s="15">
        <f t="shared" si="27"/>
        <v>8.6773290625000001</v>
      </c>
      <c r="E245" s="15">
        <f>0.9534*D245-0.7929</f>
        <v>7.4800655281874997</v>
      </c>
      <c r="F245" s="15">
        <f t="shared" si="33"/>
        <v>1.1972635343125004</v>
      </c>
      <c r="G245" s="15">
        <f t="shared" si="28"/>
        <v>-2482.1281284431825</v>
      </c>
      <c r="L245" s="17">
        <v>7.9030395507812496</v>
      </c>
      <c r="M245" s="17">
        <f t="shared" si="29"/>
        <v>11.210690678710938</v>
      </c>
      <c r="N245" s="17">
        <f>0.9534*M245-0.7929</f>
        <v>9.8953724930830091</v>
      </c>
      <c r="O245" s="17">
        <f t="shared" si="34"/>
        <v>1.3153181856279286</v>
      </c>
      <c r="P245" s="17">
        <f t="shared" si="30"/>
        <v>-871.74462984942511</v>
      </c>
      <c r="T245" s="19">
        <v>7.9529663085940001</v>
      </c>
      <c r="U245" s="19">
        <f t="shared" si="31"/>
        <v>11.171657006836211</v>
      </c>
      <c r="V245" s="19">
        <f>0.9534*U245-0.7929</f>
        <v>9.8581577903176445</v>
      </c>
      <c r="W245" s="19">
        <f t="shared" si="35"/>
        <v>1.3134992165185668</v>
      </c>
      <c r="X245" s="19">
        <f t="shared" si="32"/>
        <v>-896.55718747022911</v>
      </c>
    </row>
    <row r="246" spans="1:26">
      <c r="A246">
        <v>2026</v>
      </c>
      <c r="B246">
        <v>4</v>
      </c>
      <c r="C246" s="15">
        <v>19.461358642578126</v>
      </c>
      <c r="D246" s="15">
        <f t="shared" si="27"/>
        <v>22.103918491210941</v>
      </c>
      <c r="E246" s="15">
        <f>0.9534*D246-0.7929</f>
        <v>20.280975889520512</v>
      </c>
      <c r="F246" s="15">
        <f t="shared" si="33"/>
        <v>1.8229426016904284</v>
      </c>
      <c r="G246" s="15">
        <f t="shared" si="28"/>
        <v>6052.7600296591336</v>
      </c>
      <c r="L246" s="17">
        <v>13.76107177734375</v>
      </c>
      <c r="M246" s="17">
        <f t="shared" si="29"/>
        <v>17.591259379882811</v>
      </c>
      <c r="N246" s="17">
        <f>0.9534*M246-0.7929</f>
        <v>15.978606692780271</v>
      </c>
      <c r="O246" s="17">
        <f t="shared" si="34"/>
        <v>1.6126526871025391</v>
      </c>
      <c r="P246" s="17">
        <f t="shared" si="30"/>
        <v>3184.1953047657371</v>
      </c>
      <c r="T246" s="19">
        <v>13.811730957031045</v>
      </c>
      <c r="U246" s="19">
        <f t="shared" si="31"/>
        <v>17.604580590820088</v>
      </c>
      <c r="V246" s="19">
        <f>0.9534*U246-0.7929</f>
        <v>15.991307135287872</v>
      </c>
      <c r="W246" s="19">
        <f t="shared" si="35"/>
        <v>1.6132734555322159</v>
      </c>
      <c r="X246" s="19">
        <f t="shared" si="32"/>
        <v>3192.6632069149564</v>
      </c>
    </row>
    <row r="247" spans="1:26">
      <c r="A247">
        <v>2026</v>
      </c>
      <c r="B247">
        <v>5</v>
      </c>
      <c r="C247" s="15">
        <v>26.849816894531251</v>
      </c>
      <c r="D247" s="15">
        <f t="shared" si="27"/>
        <v>32.40638467773438</v>
      </c>
      <c r="E247" s="15">
        <f>0.9534*D247-0.7929</f>
        <v>30.103347151751958</v>
      </c>
      <c r="F247" s="15">
        <f t="shared" si="33"/>
        <v>2.3030375259824218</v>
      </c>
      <c r="G247" s="15">
        <f t="shared" si="28"/>
        <v>12601.734891926215</v>
      </c>
      <c r="L247" s="17">
        <v>24.146630859375001</v>
      </c>
      <c r="M247" s="17">
        <f t="shared" si="29"/>
        <v>28.90321033203125</v>
      </c>
      <c r="N247" s="17">
        <f>0.9534*M247-0.7929</f>
        <v>26.763420730558597</v>
      </c>
      <c r="O247" s="17">
        <f t="shared" si="34"/>
        <v>2.1397896014726534</v>
      </c>
      <c r="P247" s="17">
        <f t="shared" si="30"/>
        <v>10374.869953688463</v>
      </c>
      <c r="T247" s="19">
        <v>24.214379882813034</v>
      </c>
      <c r="U247" s="19">
        <f t="shared" si="31"/>
        <v>29.026689111328714</v>
      </c>
      <c r="V247" s="19">
        <f>0.9534*U247-0.7929</f>
        <v>26.881145398740799</v>
      </c>
      <c r="W247" s="19">
        <f t="shared" si="35"/>
        <v>2.1455437125879158</v>
      </c>
      <c r="X247" s="19">
        <f t="shared" si="32"/>
        <v>10453.361783411758</v>
      </c>
    </row>
    <row r="248" spans="1:26">
      <c r="A248">
        <v>2026</v>
      </c>
      <c r="B248">
        <v>6</v>
      </c>
      <c r="C248" s="15">
        <v>29.434991455078126</v>
      </c>
      <c r="D248" s="15">
        <f t="shared" si="27"/>
        <v>36.011152084960941</v>
      </c>
      <c r="E248" s="15">
        <f>0.814*D248+4.4613</f>
        <v>33.774377797158202</v>
      </c>
      <c r="F248" s="15">
        <f t="shared" si="33"/>
        <v>2.2367742878027386</v>
      </c>
      <c r="G248" s="15">
        <f t="shared" si="28"/>
        <v>11697.838059917158</v>
      </c>
      <c r="L248" s="17">
        <v>30.789636230468751</v>
      </c>
      <c r="M248" s="17">
        <f t="shared" si="29"/>
        <v>36.138771782226563</v>
      </c>
      <c r="N248" s="17">
        <f>0.814*M248+4.4613</f>
        <v>33.878260230732423</v>
      </c>
      <c r="O248" s="17">
        <f t="shared" si="34"/>
        <v>2.2605115514941403</v>
      </c>
      <c r="P248" s="17">
        <f t="shared" si="30"/>
        <v>12021.638073931568</v>
      </c>
      <c r="T248" s="19">
        <v>31.271905517578034</v>
      </c>
      <c r="U248" s="19">
        <f t="shared" si="31"/>
        <v>36.775852258300688</v>
      </c>
      <c r="V248" s="19">
        <f>0.814*U248+4.4613</f>
        <v>34.396843738256756</v>
      </c>
      <c r="W248" s="19">
        <f t="shared" si="35"/>
        <v>2.3790085200439322</v>
      </c>
      <c r="X248" s="19">
        <f t="shared" si="32"/>
        <v>13638.05522191928</v>
      </c>
    </row>
    <row r="249" spans="1:26">
      <c r="A249">
        <v>2026</v>
      </c>
      <c r="B249">
        <v>7</v>
      </c>
      <c r="C249" s="15">
        <v>30.792443847656251</v>
      </c>
      <c r="D249" s="15">
        <f t="shared" si="27"/>
        <v>37.903983701171882</v>
      </c>
      <c r="E249" s="15">
        <f>0.814*D249+4.4613</f>
        <v>35.315142732753912</v>
      </c>
      <c r="F249" s="15">
        <f t="shared" si="33"/>
        <v>2.5888409684179692</v>
      </c>
      <c r="G249" s="15">
        <f t="shared" si="28"/>
        <v>16500.379650189519</v>
      </c>
      <c r="L249" s="17">
        <v>34.693658447265626</v>
      </c>
      <c r="M249" s="17">
        <f t="shared" si="29"/>
        <v>40.391032780761719</v>
      </c>
      <c r="N249" s="17">
        <f>0.814*M249+4.4613</f>
        <v>37.339600683540041</v>
      </c>
      <c r="O249" s="17">
        <f t="shared" si="34"/>
        <v>3.051432097221678</v>
      </c>
      <c r="P249" s="17">
        <f t="shared" si="30"/>
        <v>22810.585238200911</v>
      </c>
      <c r="T249" s="19">
        <v>34.472497558594</v>
      </c>
      <c r="U249" s="19">
        <f t="shared" si="31"/>
        <v>40.290102319336221</v>
      </c>
      <c r="V249" s="19">
        <f>0.814*U249+4.4613</f>
        <v>37.25744328793968</v>
      </c>
      <c r="W249" s="19">
        <f t="shared" si="35"/>
        <v>3.0326590313965411</v>
      </c>
      <c r="X249" s="19">
        <f t="shared" si="32"/>
        <v>22554.501847280218</v>
      </c>
    </row>
    <row r="250" spans="1:26">
      <c r="A250">
        <v>2026</v>
      </c>
      <c r="B250">
        <v>8</v>
      </c>
      <c r="C250" s="15">
        <v>29.309533691406251</v>
      </c>
      <c r="D250" s="15">
        <f t="shared" si="27"/>
        <v>35.836213779296877</v>
      </c>
      <c r="E250" s="15">
        <f>0.814*D250+4.4613</f>
        <v>33.631978016347652</v>
      </c>
      <c r="F250" s="15">
        <f t="shared" si="33"/>
        <v>2.2042357629492244</v>
      </c>
      <c r="G250" s="15">
        <f t="shared" si="28"/>
        <v>11253.980042390369</v>
      </c>
      <c r="L250" s="17">
        <v>31.725305175781251</v>
      </c>
      <c r="M250" s="17">
        <f t="shared" si="29"/>
        <v>37.157902397460937</v>
      </c>
      <c r="N250" s="17">
        <f>0.814*M250+4.4613</f>
        <v>34.707832551533201</v>
      </c>
      <c r="O250" s="17">
        <f t="shared" si="34"/>
        <v>2.4500698459277359</v>
      </c>
      <c r="P250" s="17">
        <f t="shared" si="30"/>
        <v>14607.402768300242</v>
      </c>
      <c r="T250" s="19">
        <v>31.565454101563034</v>
      </c>
      <c r="U250" s="19">
        <f t="shared" si="31"/>
        <v>37.098168603516214</v>
      </c>
      <c r="V250" s="19">
        <f>0.814*U250+4.4613</f>
        <v>34.659209243262197</v>
      </c>
      <c r="W250" s="19">
        <f t="shared" si="35"/>
        <v>2.4389593602540174</v>
      </c>
      <c r="X250" s="19">
        <f t="shared" si="32"/>
        <v>14455.844633225053</v>
      </c>
    </row>
    <row r="251" spans="1:26">
      <c r="A251">
        <v>2026</v>
      </c>
      <c r="B251">
        <v>9</v>
      </c>
      <c r="C251" s="15">
        <v>20.577264404296876</v>
      </c>
      <c r="D251" s="15">
        <f t="shared" si="27"/>
        <v>23.659937485351566</v>
      </c>
      <c r="E251" s="15">
        <f>0.9014*D251+2.3973</f>
        <v>23.724367649295903</v>
      </c>
      <c r="F251" s="15">
        <f t="shared" si="33"/>
        <v>-6.4430163944336982E-2</v>
      </c>
      <c r="G251" s="15">
        <f t="shared" si="28"/>
        <v>-19692.891866364702</v>
      </c>
      <c r="L251" s="17">
        <v>20.563073730468751</v>
      </c>
      <c r="M251" s="17">
        <f t="shared" si="29"/>
        <v>24.999999907226563</v>
      </c>
      <c r="N251" s="17">
        <f>0.9014*M251+2.3973</f>
        <v>24.932299916374024</v>
      </c>
      <c r="O251" s="17">
        <f t="shared" si="34"/>
        <v>6.7699990852538861E-2</v>
      </c>
      <c r="P251" s="17">
        <f t="shared" si="30"/>
        <v>-17890.504424780516</v>
      </c>
      <c r="T251" s="19">
        <v>20.530480957031045</v>
      </c>
      <c r="U251" s="19">
        <f t="shared" si="31"/>
        <v>24.98176809082009</v>
      </c>
      <c r="V251" s="19">
        <f>0.9014*U251+2.3973</f>
        <v>24.91586575706523</v>
      </c>
      <c r="W251" s="19">
        <f t="shared" si="35"/>
        <v>6.5902333754859654E-2</v>
      </c>
      <c r="X251" s="19">
        <f t="shared" si="32"/>
        <v>-17915.026265249959</v>
      </c>
    </row>
    <row r="252" spans="1:26">
      <c r="A252">
        <v>2026</v>
      </c>
      <c r="B252">
        <v>10</v>
      </c>
      <c r="C252" s="15">
        <v>13.924554443359375</v>
      </c>
      <c r="D252" s="15">
        <f t="shared" si="27"/>
        <v>14.383398715820313</v>
      </c>
      <c r="E252" s="15">
        <f>0.9014*D252+2.3973</f>
        <v>15.362495602440429</v>
      </c>
      <c r="F252" s="15">
        <f t="shared" si="33"/>
        <v>-0.97909688662011618</v>
      </c>
      <c r="G252" s="15">
        <f t="shared" si="28"/>
        <v>-32169.860630385003</v>
      </c>
      <c r="L252" s="17">
        <v>14.5644775390625</v>
      </c>
      <c r="M252" s="17">
        <f t="shared" si="29"/>
        <v>18.466328935546873</v>
      </c>
      <c r="N252" s="17">
        <f>0.9014*M252+2.3973</f>
        <v>19.042848902501952</v>
      </c>
      <c r="O252" s="17">
        <f t="shared" si="34"/>
        <v>-0.5765199669550789</v>
      </c>
      <c r="P252" s="17">
        <f t="shared" si="30"/>
        <v>-26678.308869234232</v>
      </c>
      <c r="T252" s="19">
        <v>14.546563720703034</v>
      </c>
      <c r="U252" s="19">
        <f t="shared" si="31"/>
        <v>18.411426965331934</v>
      </c>
      <c r="V252" s="19">
        <f>0.9014*U252+2.3973</f>
        <v>18.993360266550205</v>
      </c>
      <c r="W252" s="19">
        <f t="shared" si="35"/>
        <v>-0.58193330121827103</v>
      </c>
      <c r="X252" s="19">
        <f t="shared" si="32"/>
        <v>-26752.152161918435</v>
      </c>
    </row>
    <row r="253" spans="1:26">
      <c r="A253">
        <v>2026</v>
      </c>
      <c r="B253">
        <v>11</v>
      </c>
      <c r="C253" s="15">
        <v>6.9955688476562496</v>
      </c>
      <c r="D253" s="15">
        <f t="shared" si="27"/>
        <v>4.7216212011718754</v>
      </c>
      <c r="E253" s="15">
        <f>0.9014*D253+2.3973</f>
        <v>6.6533693507363285</v>
      </c>
      <c r="F253" s="15">
        <f t="shared" si="33"/>
        <v>-1.9317481495644531</v>
      </c>
      <c r="G253" s="15">
        <f t="shared" si="28"/>
        <v>-45164.976508208703</v>
      </c>
      <c r="L253" s="17">
        <v>1.2576538085937501</v>
      </c>
      <c r="M253" s="17">
        <f t="shared" si="29"/>
        <v>3.9725365283203127</v>
      </c>
      <c r="N253" s="17">
        <f>0.9014*M253+2.3973</f>
        <v>5.9781444266279298</v>
      </c>
      <c r="O253" s="17">
        <f t="shared" si="34"/>
        <v>-2.0056078983076171</v>
      </c>
      <c r="P253" s="17">
        <f t="shared" si="30"/>
        <v>-46172.497340814203</v>
      </c>
      <c r="T253" s="19">
        <v>1.4390502929690001</v>
      </c>
      <c r="U253" s="19">
        <f t="shared" si="31"/>
        <v>4.0193772216799619</v>
      </c>
      <c r="V253" s="19">
        <f>0.9014*U253+2.3973</f>
        <v>6.0203666276223178</v>
      </c>
      <c r="W253" s="19">
        <f t="shared" si="35"/>
        <v>-2.0009894059423559</v>
      </c>
      <c r="X253" s="19">
        <f t="shared" si="32"/>
        <v>-46109.496486459677</v>
      </c>
    </row>
    <row r="254" spans="1:26">
      <c r="A254">
        <v>2026</v>
      </c>
      <c r="B254">
        <v>12</v>
      </c>
      <c r="C254" s="15">
        <v>1.9439331054687501</v>
      </c>
      <c r="D254" s="15">
        <f t="shared" si="27"/>
        <v>-2.322379677734375</v>
      </c>
      <c r="E254" s="15">
        <f>0.7817*D254+0.2163</f>
        <v>-1.5991041940849609</v>
      </c>
      <c r="F254" s="15">
        <f t="shared" si="33"/>
        <v>-0.72327548364941419</v>
      </c>
      <c r="G254" s="15">
        <f t="shared" si="28"/>
        <v>-28680.200872461661</v>
      </c>
      <c r="L254" s="17">
        <v>-8.7297424316406254</v>
      </c>
      <c r="M254" s="17">
        <f t="shared" si="29"/>
        <v>-6.9057354565429687</v>
      </c>
      <c r="N254" s="17">
        <f>0.7817*M254+0.2163</f>
        <v>-5.1819134063796382</v>
      </c>
      <c r="O254" s="17">
        <f t="shared" si="34"/>
        <v>-1.7238220501633306</v>
      </c>
      <c r="P254" s="17">
        <f t="shared" si="30"/>
        <v>-42328.656586277997</v>
      </c>
      <c r="T254" s="19">
        <v>-8.5613769531249773</v>
      </c>
      <c r="U254" s="19">
        <f t="shared" si="31"/>
        <v>-6.9610918945312257</v>
      </c>
      <c r="V254" s="19">
        <f>0.7817*U254+0.2163</f>
        <v>-5.2251855339550586</v>
      </c>
      <c r="W254" s="19">
        <f t="shared" si="35"/>
        <v>-1.7359063605761671</v>
      </c>
      <c r="X254" s="19">
        <f t="shared" si="32"/>
        <v>-42493.498664619496</v>
      </c>
    </row>
    <row r="255" spans="1:26">
      <c r="A255">
        <v>2027</v>
      </c>
      <c r="B255">
        <v>1</v>
      </c>
      <c r="C255" s="15">
        <v>-1.7327636718749999</v>
      </c>
      <c r="D255" s="15">
        <f t="shared" si="27"/>
        <v>-7.4491656640624999</v>
      </c>
      <c r="E255" s="15">
        <f>0.7817*D255+0.2163</f>
        <v>-5.6067127995976556</v>
      </c>
      <c r="F255" s="15">
        <f t="shared" si="33"/>
        <v>-1.8424528644648444</v>
      </c>
      <c r="G255" s="15">
        <f t="shared" si="28"/>
        <v>-43946.899524164939</v>
      </c>
      <c r="H255" s="15">
        <f>SUM(G255:G266)</f>
        <v>-131943.83954091635</v>
      </c>
      <c r="I255" s="15">
        <f>H255*2.36386*4.4</f>
        <v>-1372345.7639636383</v>
      </c>
      <c r="L255" s="17">
        <v>-4.6894897460937504</v>
      </c>
      <c r="M255" s="17">
        <f t="shared" si="29"/>
        <v>-2.5050922314453126</v>
      </c>
      <c r="N255" s="17">
        <f>0.7817*M255+0.2163</f>
        <v>-1.7419305973208008</v>
      </c>
      <c r="O255" s="17">
        <f t="shared" si="34"/>
        <v>-0.76316163412451177</v>
      </c>
      <c r="P255" s="17">
        <f t="shared" si="30"/>
        <v>-29224.287851092464</v>
      </c>
      <c r="Q255" s="17">
        <f>SUM(P255:P266)</f>
        <v>-104554.61313521449</v>
      </c>
      <c r="R255" s="17">
        <f>Q255*2.36386*4.4</f>
        <v>-1087470.8583455556</v>
      </c>
      <c r="T255" s="19">
        <v>-4.6946472167969659</v>
      </c>
      <c r="U255" s="19">
        <f t="shared" si="31"/>
        <v>-2.7154226440430693</v>
      </c>
      <c r="V255" s="19">
        <f>0.7817*U255+0.2163</f>
        <v>-1.906345880848467</v>
      </c>
      <c r="W255" s="19">
        <f t="shared" si="35"/>
        <v>-0.80907676319460231</v>
      </c>
      <c r="X255" s="19">
        <f t="shared" si="32"/>
        <v>-29850.616126737572</v>
      </c>
      <c r="Y255" s="19">
        <f>SUM(X255:X266)</f>
        <v>-104685.14476531401</v>
      </c>
      <c r="Z255" s="19">
        <f>Y255*2.36386*4.4</f>
        <v>-1088828.5157417147</v>
      </c>
    </row>
    <row r="256" spans="1:26">
      <c r="A256">
        <v>2027</v>
      </c>
      <c r="B256">
        <v>2</v>
      </c>
      <c r="C256" s="15">
        <v>4.4954162597656246</v>
      </c>
      <c r="D256" s="15">
        <f t="shared" si="27"/>
        <v>1.235408432617187</v>
      </c>
      <c r="E256" s="15">
        <f>0.7817*D256+0.2163</f>
        <v>1.1820187717768551</v>
      </c>
      <c r="F256" s="15">
        <f t="shared" si="33"/>
        <v>5.3389660840331921E-2</v>
      </c>
      <c r="G256" s="15">
        <f t="shared" si="28"/>
        <v>-18085.711636477034</v>
      </c>
      <c r="L256" s="17">
        <v>1.1376281738281251</v>
      </c>
      <c r="M256" s="17">
        <f t="shared" si="29"/>
        <v>3.8418046069335938</v>
      </c>
      <c r="N256" s="17">
        <f>0.7817*M256+0.2163</f>
        <v>3.2194386612399901</v>
      </c>
      <c r="O256" s="17">
        <f t="shared" si="34"/>
        <v>0.62236594569360371</v>
      </c>
      <c r="P256" s="17">
        <f t="shared" si="30"/>
        <v>-10324.306134793553</v>
      </c>
      <c r="T256" s="19">
        <v>1.1781860351560454</v>
      </c>
      <c r="U256" s="19">
        <f t="shared" si="31"/>
        <v>3.7329482666013378</v>
      </c>
      <c r="V256" s="19">
        <f>0.7817*U256+0.2163</f>
        <v>3.1343456600022654</v>
      </c>
      <c r="W256" s="19">
        <f t="shared" si="35"/>
        <v>0.59860260659907238</v>
      </c>
      <c r="X256" s="19">
        <f t="shared" si="32"/>
        <v>-10648.461843382054</v>
      </c>
    </row>
    <row r="257" spans="1:26">
      <c r="A257">
        <v>2027</v>
      </c>
      <c r="B257">
        <v>3</v>
      </c>
      <c r="C257" s="15">
        <v>9.9834533691406246</v>
      </c>
      <c r="D257" s="15">
        <f t="shared" si="27"/>
        <v>8.8879273779296888</v>
      </c>
      <c r="E257" s="15">
        <f>0.9534*D257-0.7929</f>
        <v>7.6808499621181658</v>
      </c>
      <c r="F257" s="15">
        <f t="shared" si="33"/>
        <v>1.2070774158115229</v>
      </c>
      <c r="G257" s="15">
        <f t="shared" si="28"/>
        <v>-2348.2569709150157</v>
      </c>
      <c r="L257" s="17">
        <v>6.5064941406249996</v>
      </c>
      <c r="M257" s="17">
        <f t="shared" si="29"/>
        <v>9.6895734179687487</v>
      </c>
      <c r="N257" s="17">
        <f>0.9534*M257-0.7929</f>
        <v>8.445139296691405</v>
      </c>
      <c r="O257" s="17">
        <f t="shared" si="34"/>
        <v>1.2444341212773438</v>
      </c>
      <c r="P257" s="17">
        <f t="shared" si="30"/>
        <v>-1838.6741516557522</v>
      </c>
      <c r="T257" s="19">
        <v>6.7230468750000227</v>
      </c>
      <c r="U257" s="19">
        <f t="shared" si="31"/>
        <v>9.8212054687500245</v>
      </c>
      <c r="V257" s="19">
        <f>0.9534*U257-0.7929</f>
        <v>8.5706372939062749</v>
      </c>
      <c r="W257" s="19">
        <f t="shared" si="35"/>
        <v>1.2505681748437496</v>
      </c>
      <c r="X257" s="19">
        <f t="shared" si="32"/>
        <v>-1754.9995269564133</v>
      </c>
    </row>
    <row r="258" spans="1:26">
      <c r="A258">
        <v>2027</v>
      </c>
      <c r="B258">
        <v>4</v>
      </c>
      <c r="C258" s="15">
        <v>19.449914550781251</v>
      </c>
      <c r="D258" s="15">
        <f t="shared" si="27"/>
        <v>22.087960849609377</v>
      </c>
      <c r="E258" s="15">
        <f>0.9534*D258-0.7929</f>
        <v>20.265761874017581</v>
      </c>
      <c r="F258" s="15">
        <f t="shared" si="33"/>
        <v>1.822198975591796</v>
      </c>
      <c r="G258" s="15">
        <f t="shared" si="28"/>
        <v>6042.6162260476885</v>
      </c>
      <c r="L258" s="17">
        <v>15.467919921875</v>
      </c>
      <c r="M258" s="17">
        <f t="shared" si="29"/>
        <v>19.450358378906248</v>
      </c>
      <c r="N258" s="17">
        <f>0.9534*M258-0.7929</f>
        <v>17.751071678449218</v>
      </c>
      <c r="O258" s="17">
        <f t="shared" si="34"/>
        <v>1.69928670045703</v>
      </c>
      <c r="P258" s="17">
        <f t="shared" si="30"/>
        <v>4365.9698809343463</v>
      </c>
      <c r="T258" s="19">
        <v>15.445336914063034</v>
      </c>
      <c r="U258" s="19">
        <f t="shared" si="31"/>
        <v>19.398279931641213</v>
      </c>
      <c r="V258" s="19">
        <f>0.9534*U258-0.7929</f>
        <v>17.701420086826733</v>
      </c>
      <c r="W258" s="19">
        <f t="shared" si="35"/>
        <v>1.6968598448144796</v>
      </c>
      <c r="X258" s="19">
        <f t="shared" si="32"/>
        <v>4332.8651431143153</v>
      </c>
    </row>
    <row r="259" spans="1:26">
      <c r="A259">
        <v>2027</v>
      </c>
      <c r="B259">
        <v>5</v>
      </c>
      <c r="C259" s="15">
        <v>22.875512695312501</v>
      </c>
      <c r="D259" s="15">
        <f t="shared" si="27"/>
        <v>26.864614902343753</v>
      </c>
      <c r="E259" s="15">
        <f>0.9534*D259-0.7929</f>
        <v>24.819823847894536</v>
      </c>
      <c r="F259" s="15">
        <f t="shared" si="33"/>
        <v>2.0447910544492167</v>
      </c>
      <c r="G259" s="15">
        <f t="shared" si="28"/>
        <v>9078.9947737417642</v>
      </c>
      <c r="L259" s="17">
        <v>23.455010986328126</v>
      </c>
      <c r="M259" s="17">
        <f t="shared" si="29"/>
        <v>28.149897966308593</v>
      </c>
      <c r="N259" s="17">
        <f>0.9534*M259-0.7929</f>
        <v>26.045212721078613</v>
      </c>
      <c r="O259" s="17">
        <f t="shared" si="34"/>
        <v>2.1046852452299802</v>
      </c>
      <c r="P259" s="17">
        <f t="shared" si="30"/>
        <v>9896.0114301821595</v>
      </c>
      <c r="T259" s="19">
        <v>23.512902832031045</v>
      </c>
      <c r="U259" s="19">
        <f t="shared" si="31"/>
        <v>28.256467309570088</v>
      </c>
      <c r="V259" s="19">
        <f>0.9534*U259-0.7929</f>
        <v>26.146815932944122</v>
      </c>
      <c r="W259" s="19">
        <f t="shared" si="35"/>
        <v>2.1096513766259655</v>
      </c>
      <c r="X259" s="19">
        <f t="shared" si="32"/>
        <v>9963.7544285547956</v>
      </c>
    </row>
    <row r="260" spans="1:26">
      <c r="A260">
        <v>2027</v>
      </c>
      <c r="B260">
        <v>6</v>
      </c>
      <c r="C260" s="15">
        <v>30.585137939453126</v>
      </c>
      <c r="D260" s="15">
        <f t="shared" ref="D260:D323" si="36">C260*1.3944-5.033</f>
        <v>37.614916342773441</v>
      </c>
      <c r="E260" s="15">
        <f>0.814*D260+4.4613</f>
        <v>35.079841903017581</v>
      </c>
      <c r="F260" s="15">
        <f t="shared" si="33"/>
        <v>2.53507443975586</v>
      </c>
      <c r="G260" s="15">
        <f t="shared" ref="G260:G323" si="37">13641*F260-18814</f>
        <v>15766.950432709687</v>
      </c>
      <c r="L260" s="17">
        <v>32.375360107421876</v>
      </c>
      <c r="M260" s="17">
        <f t="shared" ref="M260:M323" si="38">L260*1.0892+2.6027</f>
        <v>37.865942229003906</v>
      </c>
      <c r="N260" s="17">
        <f>0.814*M260+4.4613</f>
        <v>35.284176974409178</v>
      </c>
      <c r="O260" s="17">
        <f t="shared" si="34"/>
        <v>2.5817652545947283</v>
      </c>
      <c r="P260" s="17">
        <f t="shared" ref="P260:P323" si="39">13641*O260-18814</f>
        <v>16403.859837926691</v>
      </c>
      <c r="T260" s="19">
        <v>32.260369873047011</v>
      </c>
      <c r="U260" s="19">
        <f t="shared" ref="U260:U323" si="40">T260*1.098+2.4393</f>
        <v>37.861186120605623</v>
      </c>
      <c r="V260" s="19">
        <f>0.814*U260+4.4613</f>
        <v>35.280305502172972</v>
      </c>
      <c r="W260" s="19">
        <f t="shared" si="35"/>
        <v>2.5808806184326514</v>
      </c>
      <c r="X260" s="19">
        <f t="shared" ref="X260:X323" si="41">13641*W260-18814</f>
        <v>16391.792516039801</v>
      </c>
    </row>
    <row r="261" spans="1:26">
      <c r="A261">
        <v>2027</v>
      </c>
      <c r="B261">
        <v>7</v>
      </c>
      <c r="C261" s="15">
        <v>32.731591796875001</v>
      </c>
      <c r="D261" s="15">
        <f t="shared" si="36"/>
        <v>40.607931601562505</v>
      </c>
      <c r="E261" s="15">
        <f>0.814*D261+4.4613</f>
        <v>37.516156323671879</v>
      </c>
      <c r="F261" s="15">
        <f t="shared" ref="F261:F324" si="42">D261-E261</f>
        <v>3.0917752778906262</v>
      </c>
      <c r="G261" s="15">
        <f t="shared" si="37"/>
        <v>23360.906565706035</v>
      </c>
      <c r="L261" s="17">
        <v>35.416558837890626</v>
      </c>
      <c r="M261" s="17">
        <f t="shared" si="38"/>
        <v>41.178415886230468</v>
      </c>
      <c r="N261" s="17">
        <f>0.814*M261+4.4613</f>
        <v>37.980530531391601</v>
      </c>
      <c r="O261" s="17">
        <f t="shared" ref="O261:O324" si="43">M261-N261</f>
        <v>3.197885354838867</v>
      </c>
      <c r="P261" s="17">
        <f t="shared" si="39"/>
        <v>24808.354125356986</v>
      </c>
      <c r="T261" s="19">
        <v>35.391870117188034</v>
      </c>
      <c r="U261" s="19">
        <f t="shared" si="40"/>
        <v>41.299573388672471</v>
      </c>
      <c r="V261" s="19">
        <f>0.814*U261+4.4613</f>
        <v>38.079152738379392</v>
      </c>
      <c r="W261" s="19">
        <f t="shared" ref="W261:W324" si="44">U261-V261</f>
        <v>3.2204206502930788</v>
      </c>
      <c r="X261" s="19">
        <f t="shared" si="41"/>
        <v>25115.758090647891</v>
      </c>
    </row>
    <row r="262" spans="1:26">
      <c r="A262">
        <v>2027</v>
      </c>
      <c r="B262">
        <v>8</v>
      </c>
      <c r="C262" s="15">
        <v>29.459649658203126</v>
      </c>
      <c r="D262" s="15">
        <f t="shared" si="36"/>
        <v>36.045535483398439</v>
      </c>
      <c r="E262" s="15">
        <f>0.814*D262+4.4613</f>
        <v>33.802365883486324</v>
      </c>
      <c r="F262" s="15">
        <f t="shared" si="42"/>
        <v>2.2431695999121146</v>
      </c>
      <c r="G262" s="15">
        <f t="shared" si="37"/>
        <v>11785.076512401156</v>
      </c>
      <c r="L262" s="17">
        <v>31.695520019531251</v>
      </c>
      <c r="M262" s="17">
        <f t="shared" si="38"/>
        <v>37.125460405273436</v>
      </c>
      <c r="N262" s="17">
        <f>0.814*M262+4.4613</f>
        <v>34.681424769892573</v>
      </c>
      <c r="O262" s="17">
        <f t="shared" si="43"/>
        <v>2.4440356353808639</v>
      </c>
      <c r="P262" s="17">
        <f t="shared" si="39"/>
        <v>14525.090102230366</v>
      </c>
      <c r="T262" s="19">
        <v>31.421777343750023</v>
      </c>
      <c r="U262" s="19">
        <f t="shared" si="40"/>
        <v>36.940411523437533</v>
      </c>
      <c r="V262" s="19">
        <f>0.814*U262+4.4613</f>
        <v>34.530794980078149</v>
      </c>
      <c r="W262" s="19">
        <f t="shared" si="44"/>
        <v>2.4096165433593839</v>
      </c>
      <c r="X262" s="19">
        <f t="shared" si="41"/>
        <v>14055.579267965353</v>
      </c>
    </row>
    <row r="263" spans="1:26">
      <c r="A263">
        <v>2027</v>
      </c>
      <c r="B263">
        <v>9</v>
      </c>
      <c r="C263" s="15">
        <v>22.349816894531251</v>
      </c>
      <c r="D263" s="15">
        <f t="shared" si="36"/>
        <v>26.131584677734377</v>
      </c>
      <c r="E263" s="15">
        <f>0.9014*D263+2.3973</f>
        <v>25.952310428509769</v>
      </c>
      <c r="F263" s="15">
        <f t="shared" si="42"/>
        <v>0.17927424922460844</v>
      </c>
      <c r="G263" s="15">
        <f t="shared" si="37"/>
        <v>-16368.519966327116</v>
      </c>
      <c r="L263" s="17">
        <v>20.016168212890626</v>
      </c>
      <c r="M263" s="17">
        <f t="shared" si="38"/>
        <v>24.404310417480467</v>
      </c>
      <c r="N263" s="17">
        <f>0.9014*M263+2.3973</f>
        <v>24.395345410316892</v>
      </c>
      <c r="O263" s="17">
        <f t="shared" si="43"/>
        <v>8.9650071635745121E-3</v>
      </c>
      <c r="P263" s="17">
        <f t="shared" si="39"/>
        <v>-18691.708337281681</v>
      </c>
      <c r="T263" s="19">
        <v>20.119042968750023</v>
      </c>
      <c r="U263" s="19">
        <f t="shared" si="40"/>
        <v>24.530009179687525</v>
      </c>
      <c r="V263" s="19">
        <f>0.9014*U263+2.3973</f>
        <v>24.508650274570336</v>
      </c>
      <c r="W263" s="19">
        <f t="shared" si="44"/>
        <v>2.1358905117189408E-2</v>
      </c>
      <c r="X263" s="19">
        <f t="shared" si="41"/>
        <v>-18522.64317529642</v>
      </c>
    </row>
    <row r="264" spans="1:26">
      <c r="A264">
        <v>2027</v>
      </c>
      <c r="B264">
        <v>10</v>
      </c>
      <c r="C264" s="15">
        <v>10.512506103515625</v>
      </c>
      <c r="D264" s="15">
        <f t="shared" si="36"/>
        <v>9.6256385107421885</v>
      </c>
      <c r="E264" s="15">
        <f>0.9014*D264+2.3973</f>
        <v>11.073850553583007</v>
      </c>
      <c r="F264" s="15">
        <f t="shared" si="42"/>
        <v>-1.4482120428408187</v>
      </c>
      <c r="G264" s="15">
        <f t="shared" si="37"/>
        <v>-38569.060476391605</v>
      </c>
      <c r="L264" s="17">
        <v>12.694970703125</v>
      </c>
      <c r="M264" s="17">
        <f t="shared" si="38"/>
        <v>16.430062089843748</v>
      </c>
      <c r="N264" s="17">
        <f>0.9014*M264+2.3973</f>
        <v>17.207357967785153</v>
      </c>
      <c r="O264" s="17">
        <f t="shared" si="43"/>
        <v>-0.77729587794140542</v>
      </c>
      <c r="P264" s="17">
        <f t="shared" si="39"/>
        <v>-29417.093070998711</v>
      </c>
      <c r="T264" s="19">
        <v>12.752648925781045</v>
      </c>
      <c r="U264" s="19">
        <f t="shared" si="40"/>
        <v>16.441708520507589</v>
      </c>
      <c r="V264" s="19">
        <f>0.9014*U264+2.3973</f>
        <v>17.21785606038554</v>
      </c>
      <c r="W264" s="19">
        <f t="shared" si="44"/>
        <v>-0.77614753987795027</v>
      </c>
      <c r="X264" s="19">
        <f t="shared" si="41"/>
        <v>-29401.42859147512</v>
      </c>
    </row>
    <row r="265" spans="1:26">
      <c r="A265">
        <v>2027</v>
      </c>
      <c r="B265">
        <v>11</v>
      </c>
      <c r="C265" s="15">
        <v>7.1145568847656246</v>
      </c>
      <c r="D265" s="15">
        <f t="shared" si="36"/>
        <v>4.8875381201171875</v>
      </c>
      <c r="E265" s="15">
        <f>0.9014*D265+2.3973</f>
        <v>6.8029268614736331</v>
      </c>
      <c r="F265" s="15">
        <f t="shared" si="42"/>
        <v>-1.9153887413564457</v>
      </c>
      <c r="G265" s="15">
        <f t="shared" si="37"/>
        <v>-44941.81782084328</v>
      </c>
      <c r="L265" s="17">
        <v>1.0481506347656251</v>
      </c>
      <c r="M265" s="17">
        <f t="shared" si="38"/>
        <v>3.7443456713867187</v>
      </c>
      <c r="N265" s="17">
        <f>0.9014*M265+2.3973</f>
        <v>5.7724531881879884</v>
      </c>
      <c r="O265" s="17">
        <f t="shared" si="43"/>
        <v>-2.0281075168012697</v>
      </c>
      <c r="P265" s="17">
        <f t="shared" si="39"/>
        <v>-46479.414636686124</v>
      </c>
      <c r="T265" s="19">
        <v>1.2764221191410456</v>
      </c>
      <c r="U265" s="19">
        <f t="shared" si="40"/>
        <v>3.8408114868168681</v>
      </c>
      <c r="V265" s="19">
        <f>0.9014*U265+2.3973</f>
        <v>5.8594074742167255</v>
      </c>
      <c r="W265" s="19">
        <f t="shared" si="44"/>
        <v>-2.0185959873998573</v>
      </c>
      <c r="X265" s="19">
        <f t="shared" si="41"/>
        <v>-46349.667864121453</v>
      </c>
    </row>
    <row r="266" spans="1:26">
      <c r="A266">
        <v>2027</v>
      </c>
      <c r="B266">
        <v>12</v>
      </c>
      <c r="C266" s="15">
        <v>0.73064575195312498</v>
      </c>
      <c r="D266" s="15">
        <f t="shared" si="36"/>
        <v>-4.0141875634765629</v>
      </c>
      <c r="E266" s="15">
        <f>0.7817*D266+0.2163</f>
        <v>-2.9215904183696293</v>
      </c>
      <c r="F266" s="15">
        <f t="shared" si="42"/>
        <v>-1.0925971451069336</v>
      </c>
      <c r="G266" s="15">
        <f t="shared" si="37"/>
        <v>-33718.11765640368</v>
      </c>
      <c r="L266" s="17">
        <v>-7.5734924316406254</v>
      </c>
      <c r="M266" s="17">
        <f t="shared" si="38"/>
        <v>-5.6463479565429679</v>
      </c>
      <c r="N266" s="17">
        <f>0.7817*M266+0.2163</f>
        <v>-4.197450197629637</v>
      </c>
      <c r="O266" s="17">
        <f t="shared" si="43"/>
        <v>-1.4488977589133309</v>
      </c>
      <c r="P266" s="17">
        <f t="shared" si="39"/>
        <v>-38578.414329336752</v>
      </c>
      <c r="T266" s="19">
        <v>-7.1922973632809999</v>
      </c>
      <c r="U266" s="19">
        <f t="shared" si="40"/>
        <v>-5.4578425048825387</v>
      </c>
      <c r="V266" s="19">
        <f>0.7817*U266+0.2163</f>
        <v>-4.05009548606668</v>
      </c>
      <c r="W266" s="19">
        <f t="shared" si="44"/>
        <v>-1.4077470188158587</v>
      </c>
      <c r="X266" s="19">
        <f t="shared" si="41"/>
        <v>-38017.077083667129</v>
      </c>
    </row>
    <row r="267" spans="1:26">
      <c r="A267">
        <v>2028</v>
      </c>
      <c r="B267">
        <v>1</v>
      </c>
      <c r="C267" s="15">
        <v>0.45180664062499998</v>
      </c>
      <c r="D267" s="15">
        <f t="shared" si="36"/>
        <v>-4.4030008203125002</v>
      </c>
      <c r="E267" s="15">
        <f>0.7817*D267+0.2163</f>
        <v>-3.2255257412382812</v>
      </c>
      <c r="F267" s="15">
        <f t="shared" si="42"/>
        <v>-1.177475079074219</v>
      </c>
      <c r="G267" s="15">
        <f t="shared" si="37"/>
        <v>-34875.93755365142</v>
      </c>
      <c r="H267" s="15">
        <f>SUM(G267:G278)</f>
        <v>-110742.82398751826</v>
      </c>
      <c r="I267" s="15">
        <f>H267*2.36386*4.4</f>
        <v>-1151834.3404089937</v>
      </c>
      <c r="L267" s="17">
        <v>-6.0814270019531254</v>
      </c>
      <c r="M267" s="17">
        <f t="shared" si="38"/>
        <v>-4.0211902905273433</v>
      </c>
      <c r="N267" s="17">
        <f>0.7817*M267+0.2163</f>
        <v>-2.9270644501052243</v>
      </c>
      <c r="O267" s="17">
        <f t="shared" si="43"/>
        <v>-1.094125840422119</v>
      </c>
      <c r="P267" s="17">
        <f t="shared" si="39"/>
        <v>-33738.970589198128</v>
      </c>
      <c r="Q267" s="17">
        <f>SUM(P267:P278)</f>
        <v>-120115.17330811586</v>
      </c>
      <c r="R267" s="17">
        <f>Q267*2.36386*4.4</f>
        <v>-1249315.9957349403</v>
      </c>
      <c r="T267" s="19">
        <v>-5.7204345703119657</v>
      </c>
      <c r="U267" s="19">
        <f t="shared" si="40"/>
        <v>-3.8417371582025388</v>
      </c>
      <c r="V267" s="19">
        <f>0.7817*U267+0.2163</f>
        <v>-2.7867859365669245</v>
      </c>
      <c r="W267" s="19">
        <f t="shared" si="44"/>
        <v>-1.0549512216356143</v>
      </c>
      <c r="X267" s="19">
        <f t="shared" si="41"/>
        <v>-33204.589614331417</v>
      </c>
      <c r="Y267" s="19">
        <f>SUM(X267:X278)</f>
        <v>-119595.38240072282</v>
      </c>
      <c r="Z267" s="19">
        <f>Y267*2.36386*4.4</f>
        <v>-1243909.6588237996</v>
      </c>
    </row>
    <row r="268" spans="1:26">
      <c r="A268">
        <v>2028</v>
      </c>
      <c r="B268">
        <v>2</v>
      </c>
      <c r="C268" s="15">
        <v>4.1220947265624996</v>
      </c>
      <c r="D268" s="15">
        <f t="shared" si="36"/>
        <v>0.71484888671874991</v>
      </c>
      <c r="E268" s="15">
        <f>0.7817*D268+0.2163</f>
        <v>0.77509737474804674</v>
      </c>
      <c r="F268" s="15">
        <f t="shared" si="42"/>
        <v>-6.0248488029296832E-2</v>
      </c>
      <c r="G268" s="15">
        <f t="shared" si="37"/>
        <v>-19635.849625207637</v>
      </c>
      <c r="L268" s="17">
        <v>1.0724121093750001</v>
      </c>
      <c r="M268" s="17">
        <f t="shared" si="38"/>
        <v>3.7707712695312501</v>
      </c>
      <c r="N268" s="17">
        <f>0.7817*M268+0.2163</f>
        <v>3.1639119013925781</v>
      </c>
      <c r="O268" s="17">
        <f t="shared" si="43"/>
        <v>0.60685936813867203</v>
      </c>
      <c r="P268" s="17">
        <f t="shared" si="39"/>
        <v>-10535.831359220374</v>
      </c>
      <c r="T268" s="19">
        <v>1.2460266113280341</v>
      </c>
      <c r="U268" s="19">
        <f t="shared" si="40"/>
        <v>3.8074372192381816</v>
      </c>
      <c r="V268" s="19">
        <f>0.7817*U268+0.2163</f>
        <v>3.1925736742784863</v>
      </c>
      <c r="W268" s="19">
        <f t="shared" si="44"/>
        <v>0.61486354495969531</v>
      </c>
      <c r="X268" s="19">
        <f t="shared" si="41"/>
        <v>-10426.646383204796</v>
      </c>
    </row>
    <row r="269" spans="1:26">
      <c r="A269">
        <v>2028</v>
      </c>
      <c r="B269">
        <v>3</v>
      </c>
      <c r="C269" s="15">
        <v>10.154107666015625</v>
      </c>
      <c r="D269" s="15">
        <f t="shared" si="36"/>
        <v>9.1258877294921881</v>
      </c>
      <c r="E269" s="15">
        <f>0.9534*D269-0.7929</f>
        <v>7.9077213612978516</v>
      </c>
      <c r="F269" s="15">
        <f t="shared" si="42"/>
        <v>1.2181663681943364</v>
      </c>
      <c r="G269" s="15">
        <f t="shared" si="37"/>
        <v>-2196.9925714610581</v>
      </c>
      <c r="L269" s="17">
        <v>7.4318786621093746</v>
      </c>
      <c r="M269" s="17">
        <f t="shared" si="38"/>
        <v>10.69750223876953</v>
      </c>
      <c r="N269" s="17">
        <f>0.9534*M269-0.7929</f>
        <v>9.4060986344428716</v>
      </c>
      <c r="O269" s="17">
        <f t="shared" si="43"/>
        <v>1.2914036043266588</v>
      </c>
      <c r="P269" s="17">
        <f t="shared" si="39"/>
        <v>-1197.9634333800459</v>
      </c>
      <c r="T269" s="19">
        <v>7.5069519042970114</v>
      </c>
      <c r="U269" s="19">
        <f t="shared" si="40"/>
        <v>10.681933190918119</v>
      </c>
      <c r="V269" s="19">
        <f>0.9534*U269-0.7929</f>
        <v>9.3912551042213366</v>
      </c>
      <c r="W269" s="19">
        <f t="shared" si="44"/>
        <v>1.2906780866967829</v>
      </c>
      <c r="X269" s="19">
        <f t="shared" si="41"/>
        <v>-1207.8602193691841</v>
      </c>
    </row>
    <row r="270" spans="1:26">
      <c r="A270">
        <v>2028</v>
      </c>
      <c r="B270">
        <v>4</v>
      </c>
      <c r="C270" s="15">
        <v>18.474664306640626</v>
      </c>
      <c r="D270" s="15">
        <f t="shared" si="36"/>
        <v>20.72807190917969</v>
      </c>
      <c r="E270" s="15">
        <f>0.9534*D270-0.7929</f>
        <v>18.969243758211917</v>
      </c>
      <c r="F270" s="15">
        <f t="shared" si="42"/>
        <v>1.7588281509677728</v>
      </c>
      <c r="G270" s="15">
        <f t="shared" si="37"/>
        <v>5178.1748073513882</v>
      </c>
      <c r="L270" s="17">
        <v>17.043786621093751</v>
      </c>
      <c r="M270" s="17">
        <f t="shared" si="38"/>
        <v>21.166792387695313</v>
      </c>
      <c r="N270" s="17">
        <f>0.9534*M270-0.7929</f>
        <v>19.387519862428714</v>
      </c>
      <c r="O270" s="17">
        <f t="shared" si="43"/>
        <v>1.7792725252665988</v>
      </c>
      <c r="P270" s="17">
        <f t="shared" si="39"/>
        <v>5457.0565171616763</v>
      </c>
      <c r="T270" s="19">
        <v>17.221551513672011</v>
      </c>
      <c r="U270" s="19">
        <f t="shared" si="40"/>
        <v>21.348563562011869</v>
      </c>
      <c r="V270" s="19">
        <f>0.9534*U270-0.7929</f>
        <v>19.560820500022118</v>
      </c>
      <c r="W270" s="19">
        <f t="shared" si="44"/>
        <v>1.787743061989751</v>
      </c>
      <c r="X270" s="19">
        <f t="shared" si="41"/>
        <v>5572.603108602194</v>
      </c>
    </row>
    <row r="271" spans="1:26">
      <c r="A271">
        <v>2028</v>
      </c>
      <c r="B271">
        <v>5</v>
      </c>
      <c r="C271" s="15">
        <v>25.816247558593751</v>
      </c>
      <c r="D271" s="15">
        <f t="shared" si="36"/>
        <v>30.96517559570313</v>
      </c>
      <c r="E271" s="15">
        <f>0.9534*D271-0.7929</f>
        <v>28.729298412943365</v>
      </c>
      <c r="F271" s="15">
        <f t="shared" si="42"/>
        <v>2.235877182759765</v>
      </c>
      <c r="G271" s="15">
        <f t="shared" si="37"/>
        <v>11685.600650025954</v>
      </c>
      <c r="L271" s="17">
        <v>22.685357666015626</v>
      </c>
      <c r="M271" s="17">
        <f t="shared" si="38"/>
        <v>27.311591569824216</v>
      </c>
      <c r="N271" s="17">
        <f>0.9534*M271-0.7929</f>
        <v>25.24597140267041</v>
      </c>
      <c r="O271" s="17">
        <f t="shared" si="43"/>
        <v>2.0656201671538064</v>
      </c>
      <c r="P271" s="17">
        <f t="shared" si="39"/>
        <v>9363.124700145072</v>
      </c>
      <c r="T271" s="19">
        <v>22.643884277344</v>
      </c>
      <c r="U271" s="19">
        <f t="shared" si="40"/>
        <v>27.302284936523712</v>
      </c>
      <c r="V271" s="19">
        <f>0.9534*U271-0.7929</f>
        <v>25.237098458481707</v>
      </c>
      <c r="W271" s="19">
        <f t="shared" si="44"/>
        <v>2.0651864780420048</v>
      </c>
      <c r="X271" s="19">
        <f t="shared" si="41"/>
        <v>9357.2087469709877</v>
      </c>
    </row>
    <row r="272" spans="1:26">
      <c r="A272">
        <v>2028</v>
      </c>
      <c r="B272">
        <v>6</v>
      </c>
      <c r="C272" s="15">
        <v>31.118005371093751</v>
      </c>
      <c r="D272" s="15">
        <f t="shared" si="36"/>
        <v>38.357946689453129</v>
      </c>
      <c r="E272" s="15">
        <f>0.814*D272+4.4613</f>
        <v>35.684668605214846</v>
      </c>
      <c r="F272" s="15">
        <f t="shared" si="42"/>
        <v>2.6732780842382837</v>
      </c>
      <c r="G272" s="15">
        <f t="shared" si="37"/>
        <v>17652.18634709443</v>
      </c>
      <c r="L272" s="17">
        <v>33.667413330078126</v>
      </c>
      <c r="M272" s="17">
        <f t="shared" si="38"/>
        <v>39.273246599121094</v>
      </c>
      <c r="N272" s="17">
        <f>0.814*M272+4.4613</f>
        <v>36.429722731684571</v>
      </c>
      <c r="O272" s="17">
        <f t="shared" si="43"/>
        <v>2.8435238674365237</v>
      </c>
      <c r="P272" s="17">
        <f t="shared" si="39"/>
        <v>19974.509075701622</v>
      </c>
      <c r="T272" s="19">
        <v>33.344781494141046</v>
      </c>
      <c r="U272" s="19">
        <f t="shared" si="40"/>
        <v>39.051870080566871</v>
      </c>
      <c r="V272" s="19">
        <f>0.814*U272+4.4613</f>
        <v>36.249522245581431</v>
      </c>
      <c r="W272" s="19">
        <f t="shared" si="44"/>
        <v>2.80234783498544</v>
      </c>
      <c r="X272" s="19">
        <f t="shared" si="41"/>
        <v>19412.826817036388</v>
      </c>
    </row>
    <row r="273" spans="1:26">
      <c r="A273">
        <v>2028</v>
      </c>
      <c r="B273">
        <v>7</v>
      </c>
      <c r="C273" s="15">
        <v>31.888757324218751</v>
      </c>
      <c r="D273" s="15">
        <f t="shared" si="36"/>
        <v>39.43268321289063</v>
      </c>
      <c r="E273" s="15">
        <f>0.814*D273+4.4613</f>
        <v>36.559504135292975</v>
      </c>
      <c r="F273" s="15">
        <f t="shared" si="42"/>
        <v>2.8731790775976549</v>
      </c>
      <c r="G273" s="15">
        <f t="shared" si="37"/>
        <v>20379.035797509612</v>
      </c>
      <c r="L273" s="17">
        <v>33.534173583984376</v>
      </c>
      <c r="M273" s="17">
        <f t="shared" si="38"/>
        <v>39.12812186767578</v>
      </c>
      <c r="N273" s="17">
        <f>0.814*M273+4.4613</f>
        <v>36.311591200288085</v>
      </c>
      <c r="O273" s="17">
        <f t="shared" si="43"/>
        <v>2.8165306673876955</v>
      </c>
      <c r="P273" s="17">
        <f t="shared" si="39"/>
        <v>19606.294833835556</v>
      </c>
      <c r="T273" s="19">
        <v>33.248132324219</v>
      </c>
      <c r="U273" s="19">
        <f t="shared" si="40"/>
        <v>38.94574929199247</v>
      </c>
      <c r="V273" s="19">
        <f>0.814*U273+4.4613</f>
        <v>36.163139923681868</v>
      </c>
      <c r="W273" s="19">
        <f t="shared" si="44"/>
        <v>2.7826093683106023</v>
      </c>
      <c r="X273" s="19">
        <f t="shared" si="41"/>
        <v>19143.574393124924</v>
      </c>
    </row>
    <row r="274" spans="1:26">
      <c r="A274">
        <v>2028</v>
      </c>
      <c r="B274">
        <v>8</v>
      </c>
      <c r="C274" s="15">
        <v>30.414208984375001</v>
      </c>
      <c r="D274" s="15">
        <f t="shared" si="36"/>
        <v>37.376573007812503</v>
      </c>
      <c r="E274" s="15">
        <f>0.814*D274+4.4613</f>
        <v>34.885830428359377</v>
      </c>
      <c r="F274" s="15">
        <f t="shared" si="42"/>
        <v>2.4907425794531264</v>
      </c>
      <c r="G274" s="15">
        <f t="shared" si="37"/>
        <v>15162.219526320099</v>
      </c>
      <c r="L274" s="17">
        <v>29.343560791015626</v>
      </c>
      <c r="M274" s="17">
        <f t="shared" si="38"/>
        <v>34.563706413574216</v>
      </c>
      <c r="N274" s="17">
        <f>0.814*M274+4.4613</f>
        <v>32.596157020649407</v>
      </c>
      <c r="O274" s="17">
        <f t="shared" si="43"/>
        <v>1.9675493929248091</v>
      </c>
      <c r="P274" s="17">
        <f t="shared" si="39"/>
        <v>8025.3412688873213</v>
      </c>
      <c r="T274" s="19">
        <v>29.048425292969</v>
      </c>
      <c r="U274" s="19">
        <f t="shared" si="40"/>
        <v>34.334470971679963</v>
      </c>
      <c r="V274" s="19">
        <f>0.814*U274+4.4613</f>
        <v>32.409559370947484</v>
      </c>
      <c r="W274" s="19">
        <f t="shared" si="44"/>
        <v>1.9249116007324787</v>
      </c>
      <c r="X274" s="19">
        <f t="shared" si="41"/>
        <v>7443.7191455917418</v>
      </c>
    </row>
    <row r="275" spans="1:26">
      <c r="A275">
        <v>2028</v>
      </c>
      <c r="B275">
        <v>9</v>
      </c>
      <c r="C275" s="15">
        <v>25.733209228515626</v>
      </c>
      <c r="D275" s="15">
        <f t="shared" si="36"/>
        <v>30.849386948242191</v>
      </c>
      <c r="E275" s="15">
        <f>0.9014*D275+2.3973</f>
        <v>30.20493739514551</v>
      </c>
      <c r="F275" s="15">
        <f t="shared" si="42"/>
        <v>0.64444955309668117</v>
      </c>
      <c r="G275" s="15">
        <f t="shared" si="37"/>
        <v>-10023.063646208173</v>
      </c>
      <c r="L275" s="17">
        <v>20.362878417968751</v>
      </c>
      <c r="M275" s="17">
        <f t="shared" si="38"/>
        <v>24.781947172851563</v>
      </c>
      <c r="N275" s="17">
        <f>0.9014*M275+2.3973</f>
        <v>24.735747181608399</v>
      </c>
      <c r="O275" s="17">
        <f t="shared" si="43"/>
        <v>4.6199991243163652E-2</v>
      </c>
      <c r="P275" s="17">
        <f t="shared" si="39"/>
        <v>-18183.785919452006</v>
      </c>
      <c r="T275" s="19">
        <v>20.340203857422011</v>
      </c>
      <c r="U275" s="19">
        <f t="shared" si="40"/>
        <v>24.772843835449368</v>
      </c>
      <c r="V275" s="19">
        <f>0.9014*U275+2.3973</f>
        <v>24.727541433274062</v>
      </c>
      <c r="W275" s="19">
        <f t="shared" si="44"/>
        <v>4.53024021753059E-2</v>
      </c>
      <c r="X275" s="19">
        <f t="shared" si="41"/>
        <v>-18196.029931926652</v>
      </c>
    </row>
    <row r="276" spans="1:26">
      <c r="A276">
        <v>2028</v>
      </c>
      <c r="B276">
        <v>10</v>
      </c>
      <c r="C276" s="15">
        <v>15.1986328125</v>
      </c>
      <c r="D276" s="15">
        <f t="shared" si="36"/>
        <v>16.159973593749999</v>
      </c>
      <c r="E276" s="15">
        <f>0.9014*D276+2.3973</f>
        <v>16.96390019740625</v>
      </c>
      <c r="F276" s="15">
        <f t="shared" si="42"/>
        <v>-0.8039266036562509</v>
      </c>
      <c r="G276" s="15">
        <f t="shared" si="37"/>
        <v>-29780.362800474919</v>
      </c>
      <c r="L276" s="17">
        <v>9.7859436035156246</v>
      </c>
      <c r="M276" s="17">
        <f t="shared" si="38"/>
        <v>13.261549772949218</v>
      </c>
      <c r="N276" s="17">
        <f>0.9014*M276+2.3973</f>
        <v>14.351260965336424</v>
      </c>
      <c r="O276" s="17">
        <f t="shared" si="43"/>
        <v>-1.089711192387206</v>
      </c>
      <c r="P276" s="17">
        <f t="shared" si="39"/>
        <v>-33678.750375353877</v>
      </c>
      <c r="T276" s="19">
        <v>10.149865722656045</v>
      </c>
      <c r="U276" s="19">
        <f t="shared" si="40"/>
        <v>13.583852563476338</v>
      </c>
      <c r="V276" s="19">
        <f>0.9014*U276+2.3973</f>
        <v>14.641784700717571</v>
      </c>
      <c r="W276" s="19">
        <f t="shared" si="44"/>
        <v>-1.0579321372412327</v>
      </c>
      <c r="X276" s="19">
        <f t="shared" si="41"/>
        <v>-33245.252284107657</v>
      </c>
    </row>
    <row r="277" spans="1:26">
      <c r="A277">
        <v>2028</v>
      </c>
      <c r="B277">
        <v>11</v>
      </c>
      <c r="C277" s="15">
        <v>4.7111145019531246</v>
      </c>
      <c r="D277" s="15">
        <f t="shared" si="36"/>
        <v>1.5361780615234366</v>
      </c>
      <c r="E277" s="15">
        <f>0.9014*D277+2.3973</f>
        <v>3.7820109046572257</v>
      </c>
      <c r="F277" s="15">
        <f t="shared" si="42"/>
        <v>-2.2458328431337891</v>
      </c>
      <c r="G277" s="15">
        <f t="shared" si="37"/>
        <v>-49449.405813188016</v>
      </c>
      <c r="L277" s="17">
        <v>-0.45572509765625002</v>
      </c>
      <c r="M277" s="17">
        <f t="shared" si="38"/>
        <v>2.1063242236328126</v>
      </c>
      <c r="N277" s="17">
        <f>0.9014*M277+2.3973</f>
        <v>4.2959406551826174</v>
      </c>
      <c r="O277" s="17">
        <f t="shared" si="43"/>
        <v>-2.1896164315498048</v>
      </c>
      <c r="P277" s="17">
        <f t="shared" si="39"/>
        <v>-48682.557742770892</v>
      </c>
      <c r="T277" s="19">
        <v>3.0694580078034051E-2</v>
      </c>
      <c r="U277" s="19">
        <f t="shared" si="40"/>
        <v>2.4730026489256813</v>
      </c>
      <c r="V277" s="19">
        <f>0.9014*U277+2.3973</f>
        <v>4.6264645877416086</v>
      </c>
      <c r="W277" s="19">
        <f t="shared" si="44"/>
        <v>-2.1534619388159273</v>
      </c>
      <c r="X277" s="19">
        <f t="shared" si="41"/>
        <v>-48189.374307388061</v>
      </c>
    </row>
    <row r="278" spans="1:26">
      <c r="A278">
        <v>2028</v>
      </c>
      <c r="B278">
        <v>12</v>
      </c>
      <c r="C278" s="15">
        <v>0.46083984374999998</v>
      </c>
      <c r="D278" s="15">
        <f t="shared" si="36"/>
        <v>-4.3904049218750005</v>
      </c>
      <c r="E278" s="15">
        <f>0.7817*D278+0.2163</f>
        <v>-3.2156795274296877</v>
      </c>
      <c r="F278" s="15">
        <f t="shared" si="42"/>
        <v>-1.1747253944453129</v>
      </c>
      <c r="G278" s="15">
        <f t="shared" si="37"/>
        <v>-34838.429105628515</v>
      </c>
      <c r="L278" s="17">
        <v>-6.9399780273437504</v>
      </c>
      <c r="M278" s="17">
        <f t="shared" si="38"/>
        <v>-4.9563240673828126</v>
      </c>
      <c r="N278" s="17">
        <f>0.7817*M278+0.2163</f>
        <v>-3.6580585234731444</v>
      </c>
      <c r="O278" s="17">
        <f t="shared" si="43"/>
        <v>-1.2982655439096682</v>
      </c>
      <c r="P278" s="17">
        <f t="shared" si="39"/>
        <v>-36523.640284471781</v>
      </c>
      <c r="T278" s="19">
        <v>-6.5923828124999773</v>
      </c>
      <c r="U278" s="19">
        <f t="shared" si="40"/>
        <v>-4.799136328124975</v>
      </c>
      <c r="V278" s="19">
        <f>0.7817*U278+0.2163</f>
        <v>-3.5351848676952926</v>
      </c>
      <c r="W278" s="19">
        <f t="shared" si="44"/>
        <v>-1.2639514604296824</v>
      </c>
      <c r="X278" s="19">
        <f t="shared" si="41"/>
        <v>-36055.561871721293</v>
      </c>
    </row>
    <row r="279" spans="1:26">
      <c r="A279">
        <v>2029</v>
      </c>
      <c r="B279">
        <v>1</v>
      </c>
      <c r="C279" s="15">
        <v>-4.4435791015625004</v>
      </c>
      <c r="D279" s="15">
        <f t="shared" si="36"/>
        <v>-11.229126699218751</v>
      </c>
      <c r="E279" s="15">
        <f>0.7817*D279+0.2163</f>
        <v>-8.5615083407792962</v>
      </c>
      <c r="F279" s="15">
        <f t="shared" si="42"/>
        <v>-2.6676183584394551</v>
      </c>
      <c r="G279" s="15">
        <f t="shared" si="37"/>
        <v>-55202.982027472608</v>
      </c>
      <c r="H279" s="15">
        <f>SUM(G279:G290)</f>
        <v>-159531.33365280833</v>
      </c>
      <c r="I279" s="15">
        <f>H279*2.36386*4.4</f>
        <v>-1659282.848821521</v>
      </c>
      <c r="L279" s="17">
        <v>-6.2748474121093754</v>
      </c>
      <c r="M279" s="17">
        <f t="shared" si="38"/>
        <v>-4.2318638012695313</v>
      </c>
      <c r="N279" s="17">
        <f>0.7817*M279+0.2163</f>
        <v>-3.0917479334523925</v>
      </c>
      <c r="O279" s="17">
        <f t="shared" si="43"/>
        <v>-1.1401158678171388</v>
      </c>
      <c r="P279" s="17">
        <f t="shared" si="39"/>
        <v>-34366.320552893594</v>
      </c>
      <c r="Q279" s="17">
        <f>SUM(P279:P290)</f>
        <v>-131400.16609966106</v>
      </c>
      <c r="R279" s="17">
        <f>Q279*2.36386*4.4</f>
        <v>-1366691.0251999171</v>
      </c>
      <c r="T279" s="19">
        <v>-6.1419128417969659</v>
      </c>
      <c r="U279" s="19">
        <f t="shared" si="40"/>
        <v>-4.3045203002930688</v>
      </c>
      <c r="V279" s="19">
        <f>0.7817*U279+0.2163</f>
        <v>-3.1485435187390918</v>
      </c>
      <c r="W279" s="19">
        <f t="shared" si="44"/>
        <v>-1.155976781553977</v>
      </c>
      <c r="X279" s="19">
        <f t="shared" si="41"/>
        <v>-34582.679277177798</v>
      </c>
      <c r="Y279" s="19">
        <f>SUM(X279:X290)</f>
        <v>-130555.52514123278</v>
      </c>
      <c r="Z279" s="19">
        <f>Y279*2.36386*4.4</f>
        <v>-1357905.9281055599</v>
      </c>
    </row>
    <row r="280" spans="1:26">
      <c r="A280">
        <v>2029</v>
      </c>
      <c r="B280">
        <v>2</v>
      </c>
      <c r="C280" s="15">
        <v>1.6549316406250001</v>
      </c>
      <c r="D280" s="15">
        <f t="shared" si="36"/>
        <v>-2.7253633203125003</v>
      </c>
      <c r="E280" s="15">
        <f>0.7817*D280+0.2163</f>
        <v>-1.9141165074882815</v>
      </c>
      <c r="F280" s="15">
        <f t="shared" si="42"/>
        <v>-0.81124681282421873</v>
      </c>
      <c r="G280" s="15">
        <f t="shared" si="37"/>
        <v>-29880.217773735167</v>
      </c>
      <c r="L280" s="17">
        <v>0.26601562499999998</v>
      </c>
      <c r="M280" s="17">
        <f t="shared" si="38"/>
        <v>2.8924442187500001</v>
      </c>
      <c r="N280" s="17">
        <f>0.7817*M280+0.2163</f>
        <v>2.4773236457968748</v>
      </c>
      <c r="O280" s="17">
        <f t="shared" si="43"/>
        <v>0.41512057295312532</v>
      </c>
      <c r="P280" s="17">
        <f t="shared" si="39"/>
        <v>-13151.340264346418</v>
      </c>
      <c r="T280" s="19">
        <v>0.14266357421900011</v>
      </c>
      <c r="U280" s="19">
        <f t="shared" si="40"/>
        <v>2.5959446044924621</v>
      </c>
      <c r="V280" s="19">
        <f>0.7817*U280+0.2163</f>
        <v>2.2455498973317574</v>
      </c>
      <c r="W280" s="19">
        <f t="shared" si="44"/>
        <v>0.35039470716070475</v>
      </c>
      <c r="X280" s="19">
        <f t="shared" si="41"/>
        <v>-14034.265799620825</v>
      </c>
    </row>
    <row r="281" spans="1:26">
      <c r="A281">
        <v>2029</v>
      </c>
      <c r="B281">
        <v>3</v>
      </c>
      <c r="C281" s="15">
        <v>10.90316162109375</v>
      </c>
      <c r="D281" s="15">
        <f t="shared" si="36"/>
        <v>10.170368564453124</v>
      </c>
      <c r="E281" s="15">
        <f>0.9534*D281-0.7929</f>
        <v>8.9035293893496092</v>
      </c>
      <c r="F281" s="15">
        <f t="shared" si="42"/>
        <v>1.2668391751035148</v>
      </c>
      <c r="G281" s="15">
        <f t="shared" si="37"/>
        <v>-1533.0468124129548</v>
      </c>
      <c r="L281" s="17">
        <v>8.6752258300781246</v>
      </c>
      <c r="M281" s="17">
        <f t="shared" si="38"/>
        <v>12.051755974121093</v>
      </c>
      <c r="N281" s="17">
        <f>0.9534*M281-0.7929</f>
        <v>10.697244145727051</v>
      </c>
      <c r="O281" s="17">
        <f t="shared" si="43"/>
        <v>1.3545118283940418</v>
      </c>
      <c r="P281" s="17">
        <f t="shared" si="39"/>
        <v>-337.10414887687512</v>
      </c>
      <c r="T281" s="19">
        <v>8.8033386230470114</v>
      </c>
      <c r="U281" s="19">
        <f t="shared" si="40"/>
        <v>12.105365808105619</v>
      </c>
      <c r="V281" s="19">
        <f>0.9534*U281-0.7929</f>
        <v>10.748355761447899</v>
      </c>
      <c r="W281" s="19">
        <f t="shared" si="44"/>
        <v>1.3570100466577202</v>
      </c>
      <c r="X281" s="19">
        <f t="shared" si="41"/>
        <v>-303.02595354203731</v>
      </c>
    </row>
    <row r="282" spans="1:26">
      <c r="A282">
        <v>2029</v>
      </c>
      <c r="B282">
        <v>4</v>
      </c>
      <c r="C282" s="15">
        <v>19.276483154296876</v>
      </c>
      <c r="D282" s="15">
        <f t="shared" si="36"/>
        <v>21.846128110351565</v>
      </c>
      <c r="E282" s="15">
        <f>0.9534*D282-0.7929</f>
        <v>20.035198540409183</v>
      </c>
      <c r="F282" s="15">
        <f t="shared" si="42"/>
        <v>1.8109295699423811</v>
      </c>
      <c r="G282" s="15">
        <f t="shared" si="37"/>
        <v>5888.8902635840204</v>
      </c>
      <c r="L282" s="17">
        <v>12.5815673828125</v>
      </c>
      <c r="M282" s="17">
        <f t="shared" si="38"/>
        <v>16.306543193359374</v>
      </c>
      <c r="N282" s="17">
        <f>0.9534*M282-0.7929</f>
        <v>14.753758280548828</v>
      </c>
      <c r="O282" s="17">
        <f t="shared" si="43"/>
        <v>1.5527849128105462</v>
      </c>
      <c r="P282" s="17">
        <f t="shared" si="39"/>
        <v>2367.5389956486615</v>
      </c>
      <c r="T282" s="19">
        <v>12.766656494141046</v>
      </c>
      <c r="U282" s="19">
        <f t="shared" si="40"/>
        <v>16.457088830566871</v>
      </c>
      <c r="V282" s="19">
        <f>0.9534*U282-0.7929</f>
        <v>14.897288491062456</v>
      </c>
      <c r="W282" s="19">
        <f t="shared" si="44"/>
        <v>1.5598003395044149</v>
      </c>
      <c r="X282" s="19">
        <f t="shared" si="41"/>
        <v>2463.2364311797246</v>
      </c>
    </row>
    <row r="283" spans="1:26">
      <c r="A283">
        <v>2029</v>
      </c>
      <c r="B283">
        <v>5</v>
      </c>
      <c r="C283" s="15">
        <v>23.092462158203126</v>
      </c>
      <c r="D283" s="15">
        <f t="shared" si="36"/>
        <v>27.167129233398441</v>
      </c>
      <c r="E283" s="15">
        <f>0.9534*D283-0.7929</f>
        <v>25.108241011122075</v>
      </c>
      <c r="F283" s="15">
        <f t="shared" si="42"/>
        <v>2.0588882222763658</v>
      </c>
      <c r="G283" s="15">
        <f t="shared" si="37"/>
        <v>9271.2942400719076</v>
      </c>
      <c r="L283" s="17">
        <v>22.586846923828126</v>
      </c>
      <c r="M283" s="17">
        <f t="shared" si="38"/>
        <v>27.204293669433593</v>
      </c>
      <c r="N283" s="17">
        <f>0.9534*M283-0.7929</f>
        <v>25.143673584437988</v>
      </c>
      <c r="O283" s="17">
        <f t="shared" si="43"/>
        <v>2.0606200849956053</v>
      </c>
      <c r="P283" s="17">
        <f t="shared" si="39"/>
        <v>9294.9185794250516</v>
      </c>
      <c r="T283" s="19">
        <v>22.784722900391046</v>
      </c>
      <c r="U283" s="19">
        <f t="shared" si="40"/>
        <v>27.45692574462937</v>
      </c>
      <c r="V283" s="19">
        <f>0.9534*U283-0.7929</f>
        <v>25.384533004929644</v>
      </c>
      <c r="W283" s="19">
        <f t="shared" si="44"/>
        <v>2.0723927396997261</v>
      </c>
      <c r="X283" s="19">
        <f t="shared" si="41"/>
        <v>9455.5093622439636</v>
      </c>
    </row>
    <row r="284" spans="1:26">
      <c r="A284">
        <v>2029</v>
      </c>
      <c r="B284">
        <v>6</v>
      </c>
      <c r="C284" s="15">
        <v>29.933496093750001</v>
      </c>
      <c r="D284" s="15">
        <f t="shared" si="36"/>
        <v>36.706266953125002</v>
      </c>
      <c r="E284" s="15">
        <f>0.814*D284+4.4613</f>
        <v>34.340201299843748</v>
      </c>
      <c r="F284" s="15">
        <f t="shared" si="42"/>
        <v>2.3660656532812538</v>
      </c>
      <c r="G284" s="15">
        <f t="shared" si="37"/>
        <v>13461.501576409584</v>
      </c>
      <c r="L284" s="17">
        <v>29.856774902343751</v>
      </c>
      <c r="M284" s="17">
        <f t="shared" si="38"/>
        <v>35.122699223632814</v>
      </c>
      <c r="N284" s="17">
        <f>0.814*M284+4.4613</f>
        <v>33.051177168037107</v>
      </c>
      <c r="O284" s="17">
        <f t="shared" si="43"/>
        <v>2.0715220555957075</v>
      </c>
      <c r="P284" s="17">
        <f t="shared" si="39"/>
        <v>9443.6323603810451</v>
      </c>
      <c r="T284" s="19">
        <v>30.351220703125023</v>
      </c>
      <c r="U284" s="19">
        <f t="shared" si="40"/>
        <v>35.76494033203128</v>
      </c>
      <c r="V284" s="19">
        <f>0.814*U284+4.4613</f>
        <v>33.573961430273457</v>
      </c>
      <c r="W284" s="19">
        <f t="shared" si="44"/>
        <v>2.1909789017578234</v>
      </c>
      <c r="X284" s="19">
        <f t="shared" si="41"/>
        <v>11073.143198878468</v>
      </c>
    </row>
    <row r="285" spans="1:26">
      <c r="A285">
        <v>2029</v>
      </c>
      <c r="B285">
        <v>7</v>
      </c>
      <c r="C285" s="15">
        <v>31.588555908203126</v>
      </c>
      <c r="D285" s="15">
        <f t="shared" si="36"/>
        <v>39.01408235839844</v>
      </c>
      <c r="E285" s="15">
        <f>0.814*D285+4.4613</f>
        <v>36.218763039736331</v>
      </c>
      <c r="F285" s="15">
        <f t="shared" si="42"/>
        <v>2.7953193186621093</v>
      </c>
      <c r="G285" s="15">
        <f t="shared" si="37"/>
        <v>19316.950825869833</v>
      </c>
      <c r="L285" s="17">
        <v>34.201348876953126</v>
      </c>
      <c r="M285" s="17">
        <f t="shared" si="38"/>
        <v>39.854809196777339</v>
      </c>
      <c r="N285" s="17">
        <f>0.814*M285+4.4613</f>
        <v>36.90311468617675</v>
      </c>
      <c r="O285" s="17">
        <f t="shared" si="43"/>
        <v>2.9516945106005892</v>
      </c>
      <c r="P285" s="17">
        <f t="shared" si="39"/>
        <v>21450.064819102634</v>
      </c>
      <c r="T285" s="19">
        <v>34.310632324219</v>
      </c>
      <c r="U285" s="19">
        <f t="shared" si="40"/>
        <v>40.112374291992467</v>
      </c>
      <c r="V285" s="19">
        <f>0.814*U285+4.4613</f>
        <v>37.112772673681867</v>
      </c>
      <c r="W285" s="19">
        <f t="shared" si="44"/>
        <v>2.9996016183105993</v>
      </c>
      <c r="X285" s="19">
        <f t="shared" si="41"/>
        <v>22103.565675374884</v>
      </c>
    </row>
    <row r="286" spans="1:26">
      <c r="A286">
        <v>2029</v>
      </c>
      <c r="B286">
        <v>8</v>
      </c>
      <c r="C286" s="15">
        <v>29.832238769531251</v>
      </c>
      <c r="D286" s="15">
        <f t="shared" si="36"/>
        <v>36.565073740234375</v>
      </c>
      <c r="E286" s="15">
        <f>0.814*D286+4.4613</f>
        <v>34.225270024550781</v>
      </c>
      <c r="F286" s="15">
        <f t="shared" si="42"/>
        <v>2.339803715683594</v>
      </c>
      <c r="G286" s="15">
        <f t="shared" si="37"/>
        <v>13103.262485639905</v>
      </c>
      <c r="L286" s="17">
        <v>28.938134765625001</v>
      </c>
      <c r="M286" s="17">
        <f t="shared" si="38"/>
        <v>34.122116386718751</v>
      </c>
      <c r="N286" s="17">
        <f>0.814*M286+4.4613</f>
        <v>32.236702738789063</v>
      </c>
      <c r="O286" s="17">
        <f t="shared" si="43"/>
        <v>1.8854136479296884</v>
      </c>
      <c r="P286" s="17">
        <f t="shared" si="39"/>
        <v>6904.9275714088799</v>
      </c>
      <c r="T286" s="19">
        <v>28.902490234375023</v>
      </c>
      <c r="U286" s="19">
        <f t="shared" si="40"/>
        <v>34.174234277343778</v>
      </c>
      <c r="V286" s="19">
        <f>0.814*U286+4.4613</f>
        <v>32.279126701757832</v>
      </c>
      <c r="W286" s="19">
        <f t="shared" si="44"/>
        <v>1.8951075755859463</v>
      </c>
      <c r="X286" s="19">
        <f t="shared" si="41"/>
        <v>7037.1624385678952</v>
      </c>
    </row>
    <row r="287" spans="1:26">
      <c r="A287">
        <v>2029</v>
      </c>
      <c r="B287">
        <v>9</v>
      </c>
      <c r="C287" s="15">
        <v>24.343316650390626</v>
      </c>
      <c r="D287" s="15">
        <f t="shared" si="36"/>
        <v>28.911320737304692</v>
      </c>
      <c r="E287" s="15">
        <f>0.9014*D287+2.3973</f>
        <v>28.457964512606448</v>
      </c>
      <c r="F287" s="15">
        <f t="shared" si="42"/>
        <v>0.45335622469824344</v>
      </c>
      <c r="G287" s="15">
        <f t="shared" si="37"/>
        <v>-12629.767738891262</v>
      </c>
      <c r="L287" s="17">
        <v>21.816735839843751</v>
      </c>
      <c r="M287" s="17">
        <f t="shared" si="38"/>
        <v>26.36548867675781</v>
      </c>
      <c r="N287" s="17">
        <f>0.9014*M287+2.3973</f>
        <v>26.163151493229492</v>
      </c>
      <c r="O287" s="17">
        <f t="shared" si="43"/>
        <v>0.20233718352831787</v>
      </c>
      <c r="P287" s="17">
        <f t="shared" si="39"/>
        <v>-16053.918479490216</v>
      </c>
      <c r="T287" s="19">
        <v>21.723565673828034</v>
      </c>
      <c r="U287" s="19">
        <f t="shared" si="40"/>
        <v>26.291775109863181</v>
      </c>
      <c r="V287" s="19">
        <f>0.9014*U287+2.3973</f>
        <v>26.096706084030671</v>
      </c>
      <c r="W287" s="19">
        <f t="shared" si="44"/>
        <v>0.19506902583250962</v>
      </c>
      <c r="X287" s="19">
        <f t="shared" si="41"/>
        <v>-16153.063418618736</v>
      </c>
    </row>
    <row r="288" spans="1:26">
      <c r="A288">
        <v>2029</v>
      </c>
      <c r="B288">
        <v>10</v>
      </c>
      <c r="C288" s="15">
        <v>12.850335693359375</v>
      </c>
      <c r="D288" s="15">
        <f t="shared" si="36"/>
        <v>12.885508090820313</v>
      </c>
      <c r="E288" s="15">
        <f>0.9014*D288+2.3973</f>
        <v>14.01229699306543</v>
      </c>
      <c r="F288" s="15">
        <f t="shared" si="42"/>
        <v>-1.1267889022451172</v>
      </c>
      <c r="G288" s="15">
        <f t="shared" si="37"/>
        <v>-34184.527415525641</v>
      </c>
      <c r="L288" s="17">
        <v>13.02193603515625</v>
      </c>
      <c r="M288" s="17">
        <f t="shared" si="38"/>
        <v>16.786192729492186</v>
      </c>
      <c r="N288" s="17">
        <f>0.9014*M288+2.3973</f>
        <v>17.528374126364255</v>
      </c>
      <c r="O288" s="17">
        <f t="shared" si="43"/>
        <v>-0.74218139687206985</v>
      </c>
      <c r="P288" s="17">
        <f t="shared" si="39"/>
        <v>-28938.096434731902</v>
      </c>
      <c r="T288" s="19">
        <v>13.035913085938034</v>
      </c>
      <c r="U288" s="19">
        <f t="shared" si="40"/>
        <v>16.752732568359963</v>
      </c>
      <c r="V288" s="19">
        <f>0.9014*U288+2.3973</f>
        <v>17.49821313711967</v>
      </c>
      <c r="W288" s="19">
        <f t="shared" si="44"/>
        <v>-0.74548056875970659</v>
      </c>
      <c r="X288" s="19">
        <f t="shared" si="41"/>
        <v>-28983.100438451158</v>
      </c>
    </row>
    <row r="289" spans="1:26">
      <c r="A289">
        <v>2029</v>
      </c>
      <c r="B289">
        <v>11</v>
      </c>
      <c r="C289" s="15">
        <v>4.2117858886718746</v>
      </c>
      <c r="D289" s="15">
        <f t="shared" si="36"/>
        <v>0.8399142431640616</v>
      </c>
      <c r="E289" s="15">
        <f>0.9014*D289+2.3973</f>
        <v>3.1543986987880852</v>
      </c>
      <c r="F289" s="15">
        <f t="shared" si="42"/>
        <v>-2.3144844556240236</v>
      </c>
      <c r="G289" s="15">
        <f t="shared" si="37"/>
        <v>-50385.882459167304</v>
      </c>
      <c r="L289" s="17">
        <v>-0.26380004882812502</v>
      </c>
      <c r="M289" s="17">
        <f t="shared" si="38"/>
        <v>2.3153689868164062</v>
      </c>
      <c r="N289" s="17">
        <f>0.9014*M289+2.3973</f>
        <v>4.4843736047163087</v>
      </c>
      <c r="O289" s="17">
        <f t="shared" si="43"/>
        <v>-2.1690046178999025</v>
      </c>
      <c r="P289" s="17">
        <f t="shared" si="39"/>
        <v>-48401.391992772566</v>
      </c>
      <c r="T289" s="19">
        <v>-0.25028076171895464</v>
      </c>
      <c r="U289" s="19">
        <f t="shared" si="40"/>
        <v>2.1644917236325876</v>
      </c>
      <c r="V289" s="19">
        <f>0.9014*U289+2.3973</f>
        <v>4.3483728396824146</v>
      </c>
      <c r="W289" s="19">
        <f t="shared" si="44"/>
        <v>-2.183881116049827</v>
      </c>
      <c r="X289" s="19">
        <f t="shared" si="41"/>
        <v>-48604.32230403569</v>
      </c>
    </row>
    <row r="290" spans="1:26">
      <c r="A290">
        <v>2029</v>
      </c>
      <c r="B290">
        <v>12</v>
      </c>
      <c r="C290" s="15">
        <v>-1.1657714843749944E-3</v>
      </c>
      <c r="D290" s="15">
        <f t="shared" si="36"/>
        <v>-5.0346255517578129</v>
      </c>
      <c r="E290" s="15">
        <f>0.7817*D290+0.2163</f>
        <v>-3.7192667938090822</v>
      </c>
      <c r="F290" s="15">
        <f t="shared" si="42"/>
        <v>-1.3153587579487307</v>
      </c>
      <c r="G290" s="15">
        <f t="shared" si="37"/>
        <v>-36756.808817178637</v>
      </c>
      <c r="L290" s="17">
        <v>-7.8924926757812504</v>
      </c>
      <c r="M290" s="17">
        <f t="shared" si="38"/>
        <v>-5.9938030224609378</v>
      </c>
      <c r="N290" s="17">
        <f>0.7817*M290+0.2163</f>
        <v>-4.4690558226577144</v>
      </c>
      <c r="O290" s="17">
        <f t="shared" si="43"/>
        <v>-1.5247471998032234</v>
      </c>
      <c r="P290" s="17">
        <f t="shared" si="39"/>
        <v>-39613.076552515769</v>
      </c>
      <c r="T290" s="19">
        <v>-7.8072265624999773</v>
      </c>
      <c r="U290" s="19">
        <f t="shared" si="40"/>
        <v>-6.1330347656249771</v>
      </c>
      <c r="V290" s="19">
        <f>0.7817*U290+0.2163</f>
        <v>-4.5778932762890436</v>
      </c>
      <c r="W290" s="19">
        <f t="shared" si="44"/>
        <v>-1.5551414893359334</v>
      </c>
      <c r="X290" s="19">
        <f t="shared" si="41"/>
        <v>-40027.685056031463</v>
      </c>
    </row>
    <row r="291" spans="1:26">
      <c r="A291">
        <v>2030</v>
      </c>
      <c r="B291">
        <v>1</v>
      </c>
      <c r="C291" s="15">
        <v>-3.0025085449218749</v>
      </c>
      <c r="D291" s="15">
        <f t="shared" si="36"/>
        <v>-9.2196979150390632</v>
      </c>
      <c r="E291" s="15">
        <f>0.7817*D291+0.2163</f>
        <v>-6.9907378601860346</v>
      </c>
      <c r="F291" s="15">
        <f t="shared" si="42"/>
        <v>-2.2289600548530286</v>
      </c>
      <c r="G291" s="15">
        <f t="shared" si="37"/>
        <v>-49219.244108250161</v>
      </c>
      <c r="H291" s="15">
        <f>SUM(G291:G302)</f>
        <v>-139235.35353994771</v>
      </c>
      <c r="I291" s="15">
        <f>H291*2.36386*4.4</f>
        <v>-1448184.6844033396</v>
      </c>
      <c r="L291" s="17">
        <v>-5.8396362304687504</v>
      </c>
      <c r="M291" s="17">
        <f t="shared" si="38"/>
        <v>-3.7578317822265626</v>
      </c>
      <c r="N291" s="17">
        <f>0.7817*M291+0.2163</f>
        <v>-2.721197104166504</v>
      </c>
      <c r="O291" s="17">
        <f t="shared" si="43"/>
        <v>-1.0366346780600586</v>
      </c>
      <c r="P291" s="17">
        <f t="shared" si="39"/>
        <v>-32954.733643417261</v>
      </c>
      <c r="Q291" s="17">
        <f>SUM(P291:P302)</f>
        <v>-151746.0747901953</v>
      </c>
      <c r="R291" s="17">
        <f>Q291*2.36386*4.4</f>
        <v>-1578308.4959556246</v>
      </c>
      <c r="T291" s="19">
        <v>-5.8911193847660002</v>
      </c>
      <c r="U291" s="19">
        <f t="shared" si="40"/>
        <v>-4.0291490844730689</v>
      </c>
      <c r="V291" s="19">
        <f>0.7817*U291+0.2163</f>
        <v>-2.9332858393325978</v>
      </c>
      <c r="W291" s="19">
        <f t="shared" si="44"/>
        <v>-1.0958632451404711</v>
      </c>
      <c r="X291" s="19">
        <f t="shared" si="41"/>
        <v>-33762.67052696117</v>
      </c>
      <c r="Y291" s="19">
        <f>SUM(X291:X302)</f>
        <v>-155194.1663409122</v>
      </c>
      <c r="Z291" s="19">
        <f>Y291*2.36386*4.4</f>
        <v>-1614172.0410051665</v>
      </c>
    </row>
    <row r="292" spans="1:26">
      <c r="A292">
        <v>2030</v>
      </c>
      <c r="B292">
        <v>2</v>
      </c>
      <c r="C292" s="15">
        <v>4.1889282226562496</v>
      </c>
      <c r="D292" s="15">
        <f t="shared" si="36"/>
        <v>0.80804151367187416</v>
      </c>
      <c r="E292" s="15">
        <f>0.7817*D292+0.2163</f>
        <v>0.84794605123730404</v>
      </c>
      <c r="F292" s="15">
        <f t="shared" si="42"/>
        <v>-3.9904537565429887E-2</v>
      </c>
      <c r="G292" s="15">
        <f t="shared" si="37"/>
        <v>-19358.337796930027</v>
      </c>
      <c r="L292" s="17">
        <v>-6.8567565917968754</v>
      </c>
      <c r="M292" s="17">
        <f t="shared" si="38"/>
        <v>-4.8656792797851569</v>
      </c>
      <c r="N292" s="17">
        <f>0.7817*M292+0.2163</f>
        <v>-3.5872014930080569</v>
      </c>
      <c r="O292" s="17">
        <f t="shared" si="43"/>
        <v>-1.2784777867771</v>
      </c>
      <c r="P292" s="17">
        <f t="shared" si="39"/>
        <v>-36253.715489426424</v>
      </c>
      <c r="T292" s="19">
        <v>-7.1723388671869657</v>
      </c>
      <c r="U292" s="19">
        <f t="shared" si="40"/>
        <v>-5.4359280761712885</v>
      </c>
      <c r="V292" s="19">
        <f>0.7817*U292+0.2163</f>
        <v>-4.032964977143096</v>
      </c>
      <c r="W292" s="19">
        <f t="shared" si="44"/>
        <v>-1.4029630990281925</v>
      </c>
      <c r="X292" s="19">
        <f t="shared" si="41"/>
        <v>-37951.819633843574</v>
      </c>
    </row>
    <row r="293" spans="1:26">
      <c r="A293">
        <v>2030</v>
      </c>
      <c r="B293">
        <v>3</v>
      </c>
      <c r="C293" s="15">
        <v>13.904351806640625</v>
      </c>
      <c r="D293" s="15">
        <f t="shared" si="36"/>
        <v>14.355228159179688</v>
      </c>
      <c r="E293" s="15">
        <f>0.9534*D293-0.7929</f>
        <v>12.893374526961916</v>
      </c>
      <c r="F293" s="15">
        <f t="shared" si="42"/>
        <v>1.4618536322177729</v>
      </c>
      <c r="G293" s="15">
        <f t="shared" si="37"/>
        <v>1127.1453970826406</v>
      </c>
      <c r="L293" s="17">
        <v>5.8806396484374996</v>
      </c>
      <c r="M293" s="17">
        <f t="shared" si="38"/>
        <v>9.0078927050781239</v>
      </c>
      <c r="N293" s="17">
        <f>0.9534*M293-0.7929</f>
        <v>7.7952249050214837</v>
      </c>
      <c r="O293" s="17">
        <f t="shared" si="43"/>
        <v>1.2126678000566402</v>
      </c>
      <c r="P293" s="17">
        <f t="shared" si="39"/>
        <v>-2271.9985394273717</v>
      </c>
      <c r="T293" s="19">
        <v>5.6018920898440001</v>
      </c>
      <c r="U293" s="19">
        <f t="shared" si="40"/>
        <v>8.5901775146487118</v>
      </c>
      <c r="V293" s="19">
        <f>0.9534*U293-0.7929</f>
        <v>7.3969752424660813</v>
      </c>
      <c r="W293" s="19">
        <f t="shared" si="44"/>
        <v>1.1932022721826305</v>
      </c>
      <c r="X293" s="19">
        <f t="shared" si="41"/>
        <v>-2537.5278051567366</v>
      </c>
    </row>
    <row r="294" spans="1:26">
      <c r="A294">
        <v>2030</v>
      </c>
      <c r="B294">
        <v>4</v>
      </c>
      <c r="C294" s="15">
        <v>18.928460693359376</v>
      </c>
      <c r="D294" s="15">
        <f t="shared" si="36"/>
        <v>21.360845590820315</v>
      </c>
      <c r="E294" s="15">
        <f>0.9534*D294-0.7929</f>
        <v>19.572530186288088</v>
      </c>
      <c r="F294" s="15">
        <f t="shared" si="42"/>
        <v>1.7883154045322271</v>
      </c>
      <c r="G294" s="15">
        <f t="shared" si="37"/>
        <v>5580.4104332241113</v>
      </c>
      <c r="L294" s="17">
        <v>18.047357177734376</v>
      </c>
      <c r="M294" s="17">
        <f t="shared" si="38"/>
        <v>22.25988143798828</v>
      </c>
      <c r="N294" s="17">
        <f>0.9534*M294-0.7929</f>
        <v>20.429670962978026</v>
      </c>
      <c r="O294" s="17">
        <f t="shared" si="43"/>
        <v>1.8302104750102544</v>
      </c>
      <c r="P294" s="17">
        <f t="shared" si="39"/>
        <v>6151.9010896148793</v>
      </c>
      <c r="T294" s="19">
        <v>18.239617919922011</v>
      </c>
      <c r="U294" s="19">
        <f t="shared" si="40"/>
        <v>22.466400476074369</v>
      </c>
      <c r="V294" s="19">
        <f>0.9534*U294-0.7929</f>
        <v>20.626566213889305</v>
      </c>
      <c r="W294" s="19">
        <f t="shared" si="44"/>
        <v>1.8398342621850645</v>
      </c>
      <c r="X294" s="19">
        <f t="shared" si="41"/>
        <v>6283.1791704664647</v>
      </c>
    </row>
    <row r="295" spans="1:26">
      <c r="A295">
        <v>2030</v>
      </c>
      <c r="B295">
        <v>5</v>
      </c>
      <c r="C295" s="15">
        <v>25.312585449218751</v>
      </c>
      <c r="D295" s="15">
        <f t="shared" si="36"/>
        <v>30.262869150390628</v>
      </c>
      <c r="E295" s="15">
        <f>0.9534*D295-0.7929</f>
        <v>28.059719447982427</v>
      </c>
      <c r="F295" s="15">
        <f t="shared" si="42"/>
        <v>2.2031497024082007</v>
      </c>
      <c r="G295" s="15">
        <f t="shared" si="37"/>
        <v>11239.165090550265</v>
      </c>
      <c r="L295" s="17">
        <v>23.965509033203126</v>
      </c>
      <c r="M295" s="17">
        <f t="shared" si="38"/>
        <v>28.705932438964844</v>
      </c>
      <c r="N295" s="17">
        <f>0.9534*M295-0.7929</f>
        <v>26.575335987309085</v>
      </c>
      <c r="O295" s="17">
        <f t="shared" si="43"/>
        <v>2.1305964516557587</v>
      </c>
      <c r="P295" s="17">
        <f t="shared" si="39"/>
        <v>10249.466197036203</v>
      </c>
      <c r="T295" s="19">
        <v>23.916558837891046</v>
      </c>
      <c r="U295" s="19">
        <f t="shared" si="40"/>
        <v>28.699681604004368</v>
      </c>
      <c r="V295" s="19">
        <f>0.9534*U295-0.7929</f>
        <v>26.569376441257766</v>
      </c>
      <c r="W295" s="19">
        <f t="shared" si="44"/>
        <v>2.1303051627466019</v>
      </c>
      <c r="X295" s="19">
        <f t="shared" si="41"/>
        <v>10245.492725026397</v>
      </c>
    </row>
    <row r="296" spans="1:26">
      <c r="A296">
        <v>2030</v>
      </c>
      <c r="B296">
        <v>6</v>
      </c>
      <c r="C296" s="15">
        <v>29.304132080078126</v>
      </c>
      <c r="D296" s="15">
        <f t="shared" si="36"/>
        <v>35.828681772460939</v>
      </c>
      <c r="E296" s="15">
        <f>0.814*D296+4.4613</f>
        <v>33.6258469627832</v>
      </c>
      <c r="F296" s="15">
        <f t="shared" si="42"/>
        <v>2.2028348096777393</v>
      </c>
      <c r="G296" s="15">
        <f t="shared" si="37"/>
        <v>11234.869638814042</v>
      </c>
      <c r="L296" s="17">
        <v>30.405175781250001</v>
      </c>
      <c r="M296" s="17">
        <f t="shared" si="38"/>
        <v>35.720017460937498</v>
      </c>
      <c r="N296" s="17">
        <f>0.814*M296+4.4613</f>
        <v>33.537394213203122</v>
      </c>
      <c r="O296" s="17">
        <f t="shared" si="43"/>
        <v>2.1826232477343765</v>
      </c>
      <c r="P296" s="17">
        <f t="shared" si="39"/>
        <v>10959.163722344631</v>
      </c>
      <c r="T296" s="19">
        <v>30.328393554688034</v>
      </c>
      <c r="U296" s="19">
        <f t="shared" si="40"/>
        <v>35.739876123047466</v>
      </c>
      <c r="V296" s="19">
        <f>0.814*U296+4.4613</f>
        <v>33.553559164160632</v>
      </c>
      <c r="W296" s="19">
        <f t="shared" si="44"/>
        <v>2.1863169588868345</v>
      </c>
      <c r="X296" s="19">
        <f t="shared" si="41"/>
        <v>11009.54963617531</v>
      </c>
    </row>
    <row r="297" spans="1:26">
      <c r="A297">
        <v>2030</v>
      </c>
      <c r="B297">
        <v>7</v>
      </c>
      <c r="C297" s="15">
        <v>31.313836669921876</v>
      </c>
      <c r="D297" s="15">
        <f t="shared" si="36"/>
        <v>38.631013852539063</v>
      </c>
      <c r="E297" s="15">
        <f>0.814*D297+4.4613</f>
        <v>35.906945275966791</v>
      </c>
      <c r="F297" s="15">
        <f t="shared" si="42"/>
        <v>2.7240685765722716</v>
      </c>
      <c r="G297" s="15">
        <f t="shared" si="37"/>
        <v>18345.01945302236</v>
      </c>
      <c r="L297" s="17">
        <v>33.350091552734376</v>
      </c>
      <c r="M297" s="17">
        <f t="shared" si="38"/>
        <v>38.92761971923828</v>
      </c>
      <c r="N297" s="17">
        <f>0.814*M297+4.4613</f>
        <v>36.148382451459959</v>
      </c>
      <c r="O297" s="17">
        <f t="shared" si="43"/>
        <v>2.7792372677783206</v>
      </c>
      <c r="P297" s="17">
        <f t="shared" si="39"/>
        <v>19097.575569764071</v>
      </c>
      <c r="T297" s="19">
        <v>33.217645263672011</v>
      </c>
      <c r="U297" s="19">
        <f t="shared" si="40"/>
        <v>38.912274499511874</v>
      </c>
      <c r="V297" s="19">
        <f>0.814*U297+4.4613</f>
        <v>36.135891442602663</v>
      </c>
      <c r="W297" s="19">
        <f t="shared" si="44"/>
        <v>2.7763830569092107</v>
      </c>
      <c r="X297" s="19">
        <f t="shared" si="41"/>
        <v>19058.641279298543</v>
      </c>
    </row>
    <row r="298" spans="1:26">
      <c r="A298">
        <v>2030</v>
      </c>
      <c r="B298">
        <v>8</v>
      </c>
      <c r="C298" s="15">
        <v>30.412255859375001</v>
      </c>
      <c r="D298" s="15">
        <f t="shared" si="36"/>
        <v>37.373849570312501</v>
      </c>
      <c r="E298" s="15">
        <f>0.814*D298+4.4613</f>
        <v>34.883613550234372</v>
      </c>
      <c r="F298" s="15">
        <f t="shared" si="42"/>
        <v>2.4902360200781288</v>
      </c>
      <c r="G298" s="15">
        <f t="shared" si="37"/>
        <v>15155.309549885758</v>
      </c>
      <c r="L298" s="17">
        <v>31.516961669921876</v>
      </c>
      <c r="M298" s="17">
        <f t="shared" si="38"/>
        <v>36.930974650878902</v>
      </c>
      <c r="N298" s="17">
        <f>0.814*M298+4.4613</f>
        <v>34.523113365815426</v>
      </c>
      <c r="O298" s="17">
        <f t="shared" si="43"/>
        <v>2.4078612850634755</v>
      </c>
      <c r="P298" s="17">
        <f t="shared" si="39"/>
        <v>14031.63578955087</v>
      </c>
      <c r="T298" s="19">
        <v>31.228265380859</v>
      </c>
      <c r="U298" s="19">
        <f t="shared" si="40"/>
        <v>36.727935388183191</v>
      </c>
      <c r="V298" s="19">
        <f>0.814*U298+4.4613</f>
        <v>34.357839405981117</v>
      </c>
      <c r="W298" s="19">
        <f t="shared" si="44"/>
        <v>2.3700959822020735</v>
      </c>
      <c r="X298" s="19">
        <f t="shared" si="41"/>
        <v>13516.479293218486</v>
      </c>
    </row>
    <row r="299" spans="1:26">
      <c r="A299">
        <v>2030</v>
      </c>
      <c r="B299">
        <v>9</v>
      </c>
      <c r="C299" s="15">
        <v>22.834893798828126</v>
      </c>
      <c r="D299" s="15">
        <f t="shared" si="36"/>
        <v>26.80797591308594</v>
      </c>
      <c r="E299" s="15">
        <f>0.9014*D299+2.3973</f>
        <v>26.562009488055669</v>
      </c>
      <c r="F299" s="15">
        <f t="shared" si="42"/>
        <v>0.24596642503027155</v>
      </c>
      <c r="G299" s="15">
        <f t="shared" si="37"/>
        <v>-15458.771996162066</v>
      </c>
      <c r="L299" s="17">
        <v>18.942864990234376</v>
      </c>
      <c r="M299" s="17">
        <f t="shared" si="38"/>
        <v>23.23526854736328</v>
      </c>
      <c r="N299" s="17">
        <f>0.9014*M299+2.3973</f>
        <v>23.341571068593261</v>
      </c>
      <c r="O299" s="17">
        <f t="shared" si="43"/>
        <v>-0.10630252122998129</v>
      </c>
      <c r="P299" s="17">
        <f t="shared" si="39"/>
        <v>-20264.072692098176</v>
      </c>
      <c r="T299" s="19">
        <v>18.993737792969</v>
      </c>
      <c r="U299" s="19">
        <f t="shared" si="40"/>
        <v>23.294424096679965</v>
      </c>
      <c r="V299" s="19">
        <f>0.9014*U299+2.3973</f>
        <v>23.394893880747322</v>
      </c>
      <c r="W299" s="19">
        <f t="shared" si="44"/>
        <v>-0.10046978406735718</v>
      </c>
      <c r="X299" s="19">
        <f t="shared" si="41"/>
        <v>-20184.508324462819</v>
      </c>
    </row>
    <row r="300" spans="1:26">
      <c r="A300">
        <v>2030</v>
      </c>
      <c r="B300">
        <v>10</v>
      </c>
      <c r="C300" s="15">
        <v>13.07760009765625</v>
      </c>
      <c r="D300" s="15">
        <f t="shared" si="36"/>
        <v>13.202405576171873</v>
      </c>
      <c r="E300" s="15">
        <f>0.9014*D300+2.3973</f>
        <v>14.297948386361327</v>
      </c>
      <c r="F300" s="15">
        <f t="shared" si="42"/>
        <v>-1.0955428101894533</v>
      </c>
      <c r="G300" s="15">
        <f t="shared" si="37"/>
        <v>-33758.299473794337</v>
      </c>
      <c r="L300" s="17">
        <v>9.2338500976562496</v>
      </c>
      <c r="M300" s="17">
        <f t="shared" si="38"/>
        <v>12.660209526367186</v>
      </c>
      <c r="N300" s="17">
        <f>0.9014*M300+2.3973</f>
        <v>13.80921286706738</v>
      </c>
      <c r="O300" s="17">
        <f t="shared" si="43"/>
        <v>-1.1490033407001938</v>
      </c>
      <c r="P300" s="17">
        <f t="shared" si="39"/>
        <v>-34487.554570491346</v>
      </c>
      <c r="T300" s="19">
        <v>9.4466491699220114</v>
      </c>
      <c r="U300" s="19">
        <f t="shared" si="40"/>
        <v>12.81172078857437</v>
      </c>
      <c r="V300" s="19">
        <f>0.9014*U300+2.3973</f>
        <v>13.945785118820936</v>
      </c>
      <c r="W300" s="19">
        <f t="shared" si="44"/>
        <v>-1.1340643302465665</v>
      </c>
      <c r="X300" s="19">
        <f t="shared" si="41"/>
        <v>-34283.771528893412</v>
      </c>
    </row>
    <row r="301" spans="1:26">
      <c r="A301">
        <v>2030</v>
      </c>
      <c r="B301">
        <v>11</v>
      </c>
      <c r="C301" s="15">
        <v>6.6422668457031246</v>
      </c>
      <c r="D301" s="15">
        <f t="shared" si="36"/>
        <v>4.228976889648437</v>
      </c>
      <c r="E301" s="15">
        <f>0.9014*D301+2.3973</f>
        <v>6.2092997683291014</v>
      </c>
      <c r="F301" s="15">
        <f t="shared" si="42"/>
        <v>-1.9803228786806644</v>
      </c>
      <c r="G301" s="15">
        <f t="shared" si="37"/>
        <v>-45827.584388082942</v>
      </c>
      <c r="L301" s="17">
        <v>1.7483764648437501</v>
      </c>
      <c r="M301" s="17">
        <f t="shared" si="38"/>
        <v>4.5070316455078121</v>
      </c>
      <c r="N301" s="17">
        <f>0.9014*M301+2.3973</f>
        <v>6.4599383252607421</v>
      </c>
      <c r="O301" s="17">
        <f t="shared" si="43"/>
        <v>-1.95290667975293</v>
      </c>
      <c r="P301" s="17">
        <f t="shared" si="39"/>
        <v>-45453.600018509722</v>
      </c>
      <c r="T301" s="19">
        <v>1.9926086425780341</v>
      </c>
      <c r="U301" s="19">
        <f t="shared" si="40"/>
        <v>4.6271842895506818</v>
      </c>
      <c r="V301" s="19">
        <f>0.9014*U301+2.3973</f>
        <v>6.5682439186009844</v>
      </c>
      <c r="W301" s="19">
        <f t="shared" si="44"/>
        <v>-1.9410596290503026</v>
      </c>
      <c r="X301" s="19">
        <f t="shared" si="41"/>
        <v>-45291.994399875177</v>
      </c>
    </row>
    <row r="302" spans="1:26">
      <c r="A302">
        <v>2030</v>
      </c>
      <c r="B302">
        <v>12</v>
      </c>
      <c r="C302" s="15">
        <v>-0.37161865234375002</v>
      </c>
      <c r="D302" s="15">
        <f t="shared" si="36"/>
        <v>-5.5511850488281258</v>
      </c>
      <c r="E302" s="15">
        <f>0.7817*D302+0.2163</f>
        <v>-4.1230613526689455</v>
      </c>
      <c r="F302" s="15">
        <f t="shared" si="42"/>
        <v>-1.4281236961591803</v>
      </c>
      <c r="G302" s="15">
        <f t="shared" si="37"/>
        <v>-38295.035339307375</v>
      </c>
      <c r="L302" s="17">
        <v>-8.1814025878906254</v>
      </c>
      <c r="M302" s="17">
        <f t="shared" si="38"/>
        <v>-6.308483698730468</v>
      </c>
      <c r="N302" s="17">
        <f>0.7817*M302+0.2163</f>
        <v>-4.7150417072976065</v>
      </c>
      <c r="O302" s="17">
        <f t="shared" si="43"/>
        <v>-1.5934419914328615</v>
      </c>
      <c r="P302" s="17">
        <f t="shared" si="39"/>
        <v>-40550.142205135664</v>
      </c>
      <c r="T302" s="19">
        <v>-8.1948913574219659</v>
      </c>
      <c r="U302" s="19">
        <f t="shared" si="40"/>
        <v>-6.5586907104493193</v>
      </c>
      <c r="V302" s="19">
        <f>0.7817*U302+0.2163</f>
        <v>-4.9106285283582318</v>
      </c>
      <c r="W302" s="19">
        <f t="shared" si="44"/>
        <v>-1.6480621820910875</v>
      </c>
      <c r="X302" s="19">
        <f t="shared" si="41"/>
        <v>-41295.216225904529</v>
      </c>
    </row>
    <row r="303" spans="1:26">
      <c r="A303">
        <v>2031</v>
      </c>
      <c r="B303">
        <v>1</v>
      </c>
      <c r="C303" s="15">
        <v>2.0450683593750001</v>
      </c>
      <c r="D303" s="15">
        <f t="shared" si="36"/>
        <v>-2.1813566796875001</v>
      </c>
      <c r="E303" s="15">
        <f>0.7817*D303+0.2163</f>
        <v>-1.4888665165117188</v>
      </c>
      <c r="F303" s="15">
        <f t="shared" si="42"/>
        <v>-0.69249016317578138</v>
      </c>
      <c r="G303" s="15">
        <f t="shared" si="37"/>
        <v>-28260.258315880834</v>
      </c>
      <c r="H303" s="15">
        <f>SUM(G303:G314)</f>
        <v>-116875.38848461947</v>
      </c>
      <c r="I303" s="15">
        <f>H303*2.36386*4.4</f>
        <v>-1215619.0456223113</v>
      </c>
      <c r="L303" s="17">
        <v>-8.1816467285156254</v>
      </c>
      <c r="M303" s="17">
        <f t="shared" si="38"/>
        <v>-6.3087496166992185</v>
      </c>
      <c r="N303" s="17">
        <f>0.7817*M303+0.2163</f>
        <v>-4.7152495753737789</v>
      </c>
      <c r="O303" s="17">
        <f t="shared" si="43"/>
        <v>-1.5935000413254397</v>
      </c>
      <c r="P303" s="17">
        <f t="shared" si="39"/>
        <v>-40550.934063720328</v>
      </c>
      <c r="Q303" s="17">
        <f>SUM(P303:P314)</f>
        <v>-132348.20926825216</v>
      </c>
      <c r="R303" s="17">
        <f>Q303*2.36386*4.4</f>
        <v>-1376551.6070277425</v>
      </c>
      <c r="T303" s="19">
        <v>-8.1938537597660002</v>
      </c>
      <c r="U303" s="19">
        <f t="shared" si="40"/>
        <v>-6.5575514282230696</v>
      </c>
      <c r="V303" s="19">
        <f>0.7817*U303+0.2163</f>
        <v>-4.909737951441973</v>
      </c>
      <c r="W303" s="19">
        <f t="shared" si="44"/>
        <v>-1.6478134767810966</v>
      </c>
      <c r="X303" s="19">
        <f t="shared" si="41"/>
        <v>-41291.82363677094</v>
      </c>
      <c r="Y303" s="19">
        <f>SUM(X303:X314)</f>
        <v>-131408.85999359048</v>
      </c>
      <c r="Z303" s="19">
        <f>Y303*2.36386*4.4</f>
        <v>-1366781.4502515746</v>
      </c>
    </row>
    <row r="304" spans="1:26">
      <c r="A304">
        <v>2031</v>
      </c>
      <c r="B304">
        <v>2</v>
      </c>
      <c r="C304" s="15">
        <v>5.5034423828124996</v>
      </c>
      <c r="D304" s="15">
        <f t="shared" si="36"/>
        <v>2.6410000585937494</v>
      </c>
      <c r="E304" s="15">
        <f>0.7817*D304+0.2163</f>
        <v>2.2807697458027336</v>
      </c>
      <c r="F304" s="15">
        <f t="shared" si="42"/>
        <v>0.36023031279101581</v>
      </c>
      <c r="G304" s="15">
        <f t="shared" si="37"/>
        <v>-13900.098303217754</v>
      </c>
      <c r="L304" s="17">
        <v>-2.5161499023437499</v>
      </c>
      <c r="M304" s="17">
        <f t="shared" si="38"/>
        <v>-0.13789047363281215</v>
      </c>
      <c r="N304" s="17">
        <f>0.7817*M304+0.2163</f>
        <v>0.10851101676123075</v>
      </c>
      <c r="O304" s="17">
        <f t="shared" si="43"/>
        <v>-0.24640149039404291</v>
      </c>
      <c r="P304" s="17">
        <f t="shared" si="39"/>
        <v>-22175.162730465141</v>
      </c>
      <c r="T304" s="19">
        <v>-2.3585571289059999</v>
      </c>
      <c r="U304" s="19">
        <f t="shared" si="40"/>
        <v>-0.15039572753878838</v>
      </c>
      <c r="V304" s="19">
        <f>0.7817*U304+0.2163</f>
        <v>9.8735659782929128E-2</v>
      </c>
      <c r="W304" s="19">
        <f t="shared" si="44"/>
        <v>-0.24913138732171752</v>
      </c>
      <c r="X304" s="19">
        <f t="shared" si="41"/>
        <v>-22212.401254455548</v>
      </c>
    </row>
    <row r="305" spans="1:26">
      <c r="A305">
        <v>2031</v>
      </c>
      <c r="B305">
        <v>3</v>
      </c>
      <c r="C305" s="15">
        <v>9.4538513183593746</v>
      </c>
      <c r="D305" s="15">
        <f t="shared" si="36"/>
        <v>8.1494502783203124</v>
      </c>
      <c r="E305" s="15">
        <f>0.9534*D305-0.7929</f>
        <v>6.9767858953505861</v>
      </c>
      <c r="F305" s="15">
        <f t="shared" si="42"/>
        <v>1.1726643829697263</v>
      </c>
      <c r="G305" s="15">
        <f t="shared" si="37"/>
        <v>-2817.6851519099637</v>
      </c>
      <c r="L305" s="17">
        <v>5.5831237792968746</v>
      </c>
      <c r="M305" s="17">
        <f t="shared" si="38"/>
        <v>8.6838384204101562</v>
      </c>
      <c r="N305" s="17">
        <f>0.9534*M305-0.7929</f>
        <v>7.4862715500190431</v>
      </c>
      <c r="O305" s="17">
        <f t="shared" si="43"/>
        <v>1.1975668703911131</v>
      </c>
      <c r="P305" s="17">
        <f t="shared" si="39"/>
        <v>-2477.9903209948261</v>
      </c>
      <c r="T305" s="19">
        <v>5.7688842773440001</v>
      </c>
      <c r="U305" s="19">
        <f t="shared" si="40"/>
        <v>8.7735349365237116</v>
      </c>
      <c r="V305" s="19">
        <f>0.9534*U305-0.7929</f>
        <v>7.5717882084817072</v>
      </c>
      <c r="W305" s="19">
        <f t="shared" si="44"/>
        <v>1.2017467280420044</v>
      </c>
      <c r="X305" s="19">
        <f t="shared" si="41"/>
        <v>-2420.9728827790168</v>
      </c>
    </row>
    <row r="306" spans="1:26">
      <c r="A306">
        <v>2031</v>
      </c>
      <c r="B306">
        <v>4</v>
      </c>
      <c r="C306" s="15">
        <v>18.997247314453126</v>
      </c>
      <c r="D306" s="15">
        <f t="shared" si="36"/>
        <v>21.456761655273439</v>
      </c>
      <c r="E306" s="15">
        <f>0.9534*D306-0.7929</f>
        <v>19.663976562137698</v>
      </c>
      <c r="F306" s="15">
        <f t="shared" si="42"/>
        <v>1.7927850931357412</v>
      </c>
      <c r="G306" s="15">
        <f t="shared" si="37"/>
        <v>5641.3814554646451</v>
      </c>
      <c r="L306" s="17">
        <v>15.015283203125</v>
      </c>
      <c r="M306" s="17">
        <f t="shared" si="38"/>
        <v>18.957346464843749</v>
      </c>
      <c r="N306" s="17">
        <f>0.9534*M306-0.7929</f>
        <v>17.281034119582031</v>
      </c>
      <c r="O306" s="17">
        <f t="shared" si="43"/>
        <v>1.6763123452617172</v>
      </c>
      <c r="P306" s="17">
        <f t="shared" si="39"/>
        <v>4052.5767017150865</v>
      </c>
      <c r="T306" s="19">
        <v>15.075250244141046</v>
      </c>
      <c r="U306" s="19">
        <f t="shared" si="40"/>
        <v>18.99192476806687</v>
      </c>
      <c r="V306" s="19">
        <f>0.9534*U306-0.7929</f>
        <v>17.314001073874955</v>
      </c>
      <c r="W306" s="19">
        <f t="shared" si="44"/>
        <v>1.6779236941919144</v>
      </c>
      <c r="X306" s="19">
        <f t="shared" si="41"/>
        <v>4074.5571124719063</v>
      </c>
    </row>
    <row r="307" spans="1:26">
      <c r="A307">
        <v>2031</v>
      </c>
      <c r="B307">
        <v>5</v>
      </c>
      <c r="C307" s="15">
        <v>25.586572265625001</v>
      </c>
      <c r="D307" s="15">
        <f t="shared" si="36"/>
        <v>30.644916367187506</v>
      </c>
      <c r="E307" s="15">
        <f>0.9534*D307-0.7929</f>
        <v>28.423963264476569</v>
      </c>
      <c r="F307" s="15">
        <f t="shared" si="42"/>
        <v>2.2209531027109364</v>
      </c>
      <c r="G307" s="15">
        <f t="shared" si="37"/>
        <v>11482.021274079882</v>
      </c>
      <c r="L307" s="17">
        <v>23.991662597656251</v>
      </c>
      <c r="M307" s="17">
        <f t="shared" si="38"/>
        <v>28.734418901367185</v>
      </c>
      <c r="N307" s="17">
        <f>0.9534*M307-0.7929</f>
        <v>26.602494980563474</v>
      </c>
      <c r="O307" s="17">
        <f t="shared" si="43"/>
        <v>2.1319239208037111</v>
      </c>
      <c r="P307" s="17">
        <f t="shared" si="39"/>
        <v>10267.574203683424</v>
      </c>
      <c r="T307" s="19">
        <v>24.315637207031045</v>
      </c>
      <c r="U307" s="19">
        <f t="shared" si="40"/>
        <v>29.137869653320088</v>
      </c>
      <c r="V307" s="19">
        <f>0.9534*U307-0.7929</f>
        <v>26.987144927475374</v>
      </c>
      <c r="W307" s="19">
        <f t="shared" si="44"/>
        <v>2.1507247258447144</v>
      </c>
      <c r="X307" s="19">
        <f t="shared" si="41"/>
        <v>10524.035985247749</v>
      </c>
    </row>
    <row r="308" spans="1:26">
      <c r="A308">
        <v>2031</v>
      </c>
      <c r="B308">
        <v>6</v>
      </c>
      <c r="C308" s="15">
        <v>28.362451171875001</v>
      </c>
      <c r="D308" s="15">
        <f t="shared" si="36"/>
        <v>34.515601914062501</v>
      </c>
      <c r="E308" s="15">
        <f>0.814*D308+4.4613</f>
        <v>32.556999958046873</v>
      </c>
      <c r="F308" s="15">
        <f t="shared" si="42"/>
        <v>1.9586019560156274</v>
      </c>
      <c r="G308" s="15">
        <f t="shared" si="37"/>
        <v>7903.2892820091729</v>
      </c>
      <c r="L308" s="17">
        <v>30.278344726562501</v>
      </c>
      <c r="M308" s="17">
        <f t="shared" si="38"/>
        <v>35.581873076171874</v>
      </c>
      <c r="N308" s="17">
        <f>0.814*M308+4.4613</f>
        <v>33.424944684003904</v>
      </c>
      <c r="O308" s="17">
        <f t="shared" si="43"/>
        <v>2.1569283921679698</v>
      </c>
      <c r="P308" s="17">
        <f t="shared" si="39"/>
        <v>10608.660197563277</v>
      </c>
      <c r="T308" s="19">
        <v>30.432214355469</v>
      </c>
      <c r="U308" s="19">
        <f t="shared" si="40"/>
        <v>35.853871362304965</v>
      </c>
      <c r="V308" s="19">
        <f>0.814*U308+4.4613</f>
        <v>33.646351288916236</v>
      </c>
      <c r="W308" s="19">
        <f t="shared" si="44"/>
        <v>2.2075200733887286</v>
      </c>
      <c r="X308" s="19">
        <f t="shared" si="41"/>
        <v>11298.781321095648</v>
      </c>
    </row>
    <row r="309" spans="1:26">
      <c r="A309">
        <v>2031</v>
      </c>
      <c r="B309">
        <v>7</v>
      </c>
      <c r="C309" s="15">
        <v>31.378533935546876</v>
      </c>
      <c r="D309" s="15">
        <f t="shared" si="36"/>
        <v>38.721227719726564</v>
      </c>
      <c r="E309" s="15">
        <f>0.814*D309+4.4613</f>
        <v>35.980379363857423</v>
      </c>
      <c r="F309" s="15">
        <f t="shared" si="42"/>
        <v>2.7408483558691401</v>
      </c>
      <c r="G309" s="15">
        <f t="shared" si="37"/>
        <v>18573.91242241094</v>
      </c>
      <c r="L309" s="17">
        <v>32.705804443359376</v>
      </c>
      <c r="M309" s="17">
        <f t="shared" si="38"/>
        <v>38.225862199707031</v>
      </c>
      <c r="N309" s="17">
        <f>0.814*M309+4.4613</f>
        <v>35.577151830561519</v>
      </c>
      <c r="O309" s="17">
        <f t="shared" si="43"/>
        <v>2.6487103691455118</v>
      </c>
      <c r="P309" s="17">
        <f t="shared" si="39"/>
        <v>17317.058145513925</v>
      </c>
      <c r="T309" s="19">
        <v>32.502404785156045</v>
      </c>
      <c r="U309" s="19">
        <f t="shared" si="40"/>
        <v>38.126940454101344</v>
      </c>
      <c r="V309" s="19">
        <f>0.814*U309+4.4613</f>
        <v>35.49662952963849</v>
      </c>
      <c r="W309" s="19">
        <f t="shared" si="44"/>
        <v>2.6303109244628544</v>
      </c>
      <c r="X309" s="19">
        <f t="shared" si="41"/>
        <v>17066.071320597795</v>
      </c>
    </row>
    <row r="310" spans="1:26">
      <c r="A310">
        <v>2031</v>
      </c>
      <c r="B310">
        <v>8</v>
      </c>
      <c r="C310" s="15">
        <v>28.330255126953126</v>
      </c>
      <c r="D310" s="15">
        <f t="shared" si="36"/>
        <v>34.47070774902344</v>
      </c>
      <c r="E310" s="15">
        <f>0.814*D310+4.4613</f>
        <v>32.52045610770508</v>
      </c>
      <c r="F310" s="15">
        <f t="shared" si="42"/>
        <v>1.9502516413183599</v>
      </c>
      <c r="G310" s="15">
        <f t="shared" si="37"/>
        <v>7789.3826392237461</v>
      </c>
      <c r="L310" s="17">
        <v>29.978967285156251</v>
      </c>
      <c r="M310" s="17">
        <f t="shared" si="38"/>
        <v>35.255791166992189</v>
      </c>
      <c r="N310" s="17">
        <f>0.814*M310+4.4613</f>
        <v>33.159514009931641</v>
      </c>
      <c r="O310" s="17">
        <f t="shared" si="43"/>
        <v>2.0962771570605483</v>
      </c>
      <c r="P310" s="17">
        <f t="shared" si="39"/>
        <v>9781.3166994629391</v>
      </c>
      <c r="T310" s="19">
        <v>29.910150146484</v>
      </c>
      <c r="U310" s="19">
        <f t="shared" si="40"/>
        <v>35.280644860839438</v>
      </c>
      <c r="V310" s="19">
        <f>0.814*U310+4.4613</f>
        <v>33.179744916723301</v>
      </c>
      <c r="W310" s="19">
        <f t="shared" si="44"/>
        <v>2.1008999441161365</v>
      </c>
      <c r="X310" s="19">
        <f t="shared" si="41"/>
        <v>9844.3761376882176</v>
      </c>
    </row>
    <row r="311" spans="1:26">
      <c r="A311">
        <v>2031</v>
      </c>
      <c r="B311">
        <v>9</v>
      </c>
      <c r="C311" s="15">
        <v>22.283563232421876</v>
      </c>
      <c r="D311" s="15">
        <f t="shared" si="36"/>
        <v>26.039200571289065</v>
      </c>
      <c r="E311" s="15">
        <f>0.9014*D311+2.3973</f>
        <v>25.869035394959965</v>
      </c>
      <c r="F311" s="15">
        <f t="shared" si="42"/>
        <v>0.17016517632909967</v>
      </c>
      <c r="G311" s="15">
        <f t="shared" si="37"/>
        <v>-16492.776829694751</v>
      </c>
      <c r="L311" s="17">
        <v>20.063287353515626</v>
      </c>
      <c r="M311" s="17">
        <f t="shared" si="38"/>
        <v>24.455632585449219</v>
      </c>
      <c r="N311" s="17">
        <f>0.9014*M311+2.3973</f>
        <v>24.441607212523927</v>
      </c>
      <c r="O311" s="17">
        <f t="shared" si="43"/>
        <v>1.4025372925292601E-2</v>
      </c>
      <c r="P311" s="17">
        <f t="shared" si="39"/>
        <v>-18622.679887926082</v>
      </c>
      <c r="T311" s="19">
        <v>20.170892333984</v>
      </c>
      <c r="U311" s="19">
        <f t="shared" si="40"/>
        <v>24.586939782714435</v>
      </c>
      <c r="V311" s="19">
        <f>0.9014*U311+2.3973</f>
        <v>24.559967520138791</v>
      </c>
      <c r="W311" s="19">
        <f t="shared" si="44"/>
        <v>2.6972262575643668E-2</v>
      </c>
      <c r="X311" s="19">
        <f t="shared" si="41"/>
        <v>-18446.071366205644</v>
      </c>
    </row>
    <row r="312" spans="1:26">
      <c r="A312">
        <v>2031</v>
      </c>
      <c r="B312">
        <v>10</v>
      </c>
      <c r="C312" s="15">
        <v>13.139276123046875</v>
      </c>
      <c r="D312" s="15">
        <f t="shared" si="36"/>
        <v>13.288406625976563</v>
      </c>
      <c r="E312" s="15">
        <f>0.9014*D312+2.3973</f>
        <v>14.375469732655274</v>
      </c>
      <c r="F312" s="15">
        <f t="shared" si="42"/>
        <v>-1.0870631066787109</v>
      </c>
      <c r="G312" s="15">
        <f t="shared" si="37"/>
        <v>-33642.627838204295</v>
      </c>
      <c r="L312" s="17">
        <v>12.50228271484375</v>
      </c>
      <c r="M312" s="17">
        <f t="shared" si="38"/>
        <v>16.22018633300781</v>
      </c>
      <c r="N312" s="17">
        <f>0.9014*M312+2.3973</f>
        <v>17.018175960573238</v>
      </c>
      <c r="O312" s="17">
        <f t="shared" si="43"/>
        <v>-0.79798962756542835</v>
      </c>
      <c r="P312" s="17">
        <f t="shared" si="39"/>
        <v>-29699.376509620008</v>
      </c>
      <c r="T312" s="19">
        <v>12.649804687500023</v>
      </c>
      <c r="U312" s="19">
        <f t="shared" si="40"/>
        <v>16.328785546875025</v>
      </c>
      <c r="V312" s="19">
        <f>0.9014*U312+2.3973</f>
        <v>17.116067291953147</v>
      </c>
      <c r="W312" s="19">
        <f t="shared" si="44"/>
        <v>-0.78728174507812199</v>
      </c>
      <c r="X312" s="19">
        <f t="shared" si="41"/>
        <v>-29553.310284610663</v>
      </c>
    </row>
    <row r="313" spans="1:26">
      <c r="A313">
        <v>2031</v>
      </c>
      <c r="B313">
        <v>11</v>
      </c>
      <c r="C313" s="15">
        <v>7.6454711914062496</v>
      </c>
      <c r="D313" s="15">
        <f t="shared" si="36"/>
        <v>5.627845029296874</v>
      </c>
      <c r="E313" s="15">
        <f>0.9014*D313+2.3973</f>
        <v>7.4702395094082021</v>
      </c>
      <c r="F313" s="15">
        <f t="shared" si="42"/>
        <v>-1.8423944801113281</v>
      </c>
      <c r="G313" s="15">
        <f t="shared" si="37"/>
        <v>-43946.103103198628</v>
      </c>
      <c r="L313" s="17">
        <v>2.5140319824218751</v>
      </c>
      <c r="M313" s="17">
        <f t="shared" si="38"/>
        <v>5.340983635253906</v>
      </c>
      <c r="N313" s="17">
        <f>0.9014*M313+2.3973</f>
        <v>7.211662648817871</v>
      </c>
      <c r="O313" s="17">
        <f t="shared" si="43"/>
        <v>-1.870679013563965</v>
      </c>
      <c r="P313" s="17">
        <f t="shared" si="39"/>
        <v>-44331.932424026047</v>
      </c>
      <c r="T313" s="19">
        <v>2.7443481445310454</v>
      </c>
      <c r="U313" s="19">
        <f t="shared" si="40"/>
        <v>5.4525942626950883</v>
      </c>
      <c r="V313" s="19">
        <f>0.9014*U313+2.3973</f>
        <v>7.3122684683933521</v>
      </c>
      <c r="W313" s="19">
        <f t="shared" si="44"/>
        <v>-1.8596742056982638</v>
      </c>
      <c r="X313" s="19">
        <f t="shared" si="41"/>
        <v>-44181.815839930015</v>
      </c>
    </row>
    <row r="314" spans="1:26">
      <c r="A314">
        <v>2031</v>
      </c>
      <c r="B314">
        <v>12</v>
      </c>
      <c r="C314" s="15">
        <v>1.8173461914062501</v>
      </c>
      <c r="D314" s="15">
        <f t="shared" si="36"/>
        <v>-2.498892470703125</v>
      </c>
      <c r="E314" s="15">
        <f>0.7817*D314+0.2163</f>
        <v>-1.7370842443486327</v>
      </c>
      <c r="F314" s="15">
        <f t="shared" si="42"/>
        <v>-0.7618082263544923</v>
      </c>
      <c r="G314" s="15">
        <f t="shared" si="37"/>
        <v>-29205.82601570163</v>
      </c>
      <c r="L314" s="17">
        <v>-3.8548950195312499</v>
      </c>
      <c r="M314" s="17">
        <f t="shared" si="38"/>
        <v>-1.596051655273437</v>
      </c>
      <c r="N314" s="17">
        <f>0.7817*M314+0.2163</f>
        <v>-1.0313335789272458</v>
      </c>
      <c r="O314" s="17">
        <f t="shared" si="43"/>
        <v>-0.5647180763461912</v>
      </c>
      <c r="P314" s="17">
        <f t="shared" si="39"/>
        <v>-26517.319279438394</v>
      </c>
      <c r="T314" s="19">
        <v>-3.5506958007809999</v>
      </c>
      <c r="U314" s="19">
        <f t="shared" si="40"/>
        <v>-1.4593639892575383</v>
      </c>
      <c r="V314" s="19">
        <f>0.7817*U314+0.2163</f>
        <v>-0.92448483040261764</v>
      </c>
      <c r="W314" s="19">
        <f t="shared" si="44"/>
        <v>-0.53487915885492066</v>
      </c>
      <c r="X314" s="19">
        <f t="shared" si="41"/>
        <v>-26110.286605939975</v>
      </c>
    </row>
    <row r="315" spans="1:26">
      <c r="A315">
        <v>2032</v>
      </c>
      <c r="B315">
        <v>1</v>
      </c>
      <c r="C315" s="15">
        <v>-1.8838562011718749</v>
      </c>
      <c r="D315" s="15">
        <f t="shared" si="36"/>
        <v>-7.659849086914063</v>
      </c>
      <c r="E315" s="15">
        <f>0.7817*D315+0.2163</f>
        <v>-5.7714040312407224</v>
      </c>
      <c r="F315" s="15">
        <f t="shared" si="42"/>
        <v>-1.8884450556733405</v>
      </c>
      <c r="G315" s="15">
        <f t="shared" si="37"/>
        <v>-44574.279004440039</v>
      </c>
      <c r="H315" s="15">
        <f>SUM(G315:G326)</f>
        <v>-131730.05616608358</v>
      </c>
      <c r="I315" s="15">
        <f>H315*2.36386*4.4</f>
        <v>-1370122.2065025368</v>
      </c>
      <c r="L315" s="17">
        <v>-8.5308898925781254</v>
      </c>
      <c r="M315" s="17">
        <f t="shared" si="38"/>
        <v>-6.689145270996093</v>
      </c>
      <c r="N315" s="17">
        <f>0.7817*M315+0.2163</f>
        <v>-5.012604858337645</v>
      </c>
      <c r="O315" s="17">
        <f t="shared" si="43"/>
        <v>-1.676540412658448</v>
      </c>
      <c r="P315" s="17">
        <f t="shared" si="39"/>
        <v>-41683.687769073891</v>
      </c>
      <c r="Q315" s="17">
        <f>SUM(P315:P326)</f>
        <v>-136437.8934239673</v>
      </c>
      <c r="R315" s="17">
        <f>Q315*2.36386*4.4</f>
        <v>-1419088.346496389</v>
      </c>
      <c r="T315" s="19">
        <v>-8.0338500976559999</v>
      </c>
      <c r="U315" s="19">
        <f t="shared" si="40"/>
        <v>-6.3818674072262898</v>
      </c>
      <c r="V315" s="19">
        <f>0.7817*U315+0.2163</f>
        <v>-4.7724057522287904</v>
      </c>
      <c r="W315" s="19">
        <f t="shared" si="44"/>
        <v>-1.6094616549974994</v>
      </c>
      <c r="X315" s="19">
        <f t="shared" si="41"/>
        <v>-40768.666435820887</v>
      </c>
      <c r="Y315" s="19">
        <f>SUM(X315:X326)</f>
        <v>-134794.70449341851</v>
      </c>
      <c r="Z315" s="19">
        <f>Y315*2.36386*4.4</f>
        <v>-1401997.5647207741</v>
      </c>
    </row>
    <row r="316" spans="1:26">
      <c r="A316">
        <v>2032</v>
      </c>
      <c r="B316">
        <v>2</v>
      </c>
      <c r="C316" s="15">
        <v>1.4081970214843751</v>
      </c>
      <c r="D316" s="15">
        <f t="shared" si="36"/>
        <v>-3.0694100732421878</v>
      </c>
      <c r="E316" s="15">
        <f>0.7817*D316+0.2163</f>
        <v>-2.183057854253418</v>
      </c>
      <c r="F316" s="15">
        <f t="shared" si="42"/>
        <v>-0.88635221898876981</v>
      </c>
      <c r="G316" s="15">
        <f t="shared" si="37"/>
        <v>-30904.730619225811</v>
      </c>
      <c r="L316" s="17">
        <v>-2.5952514648437499</v>
      </c>
      <c r="M316" s="17">
        <f t="shared" si="38"/>
        <v>-0.22404789550781246</v>
      </c>
      <c r="N316" s="17">
        <f>0.7817*M316+0.2163</f>
        <v>4.1161760081543014E-2</v>
      </c>
      <c r="O316" s="17">
        <f t="shared" si="43"/>
        <v>-0.2652096555893555</v>
      </c>
      <c r="P316" s="17">
        <f t="shared" si="39"/>
        <v>-22431.724911894398</v>
      </c>
      <c r="T316" s="19">
        <v>-2.4213623046869657</v>
      </c>
      <c r="U316" s="19">
        <f t="shared" si="40"/>
        <v>-0.2193558105462885</v>
      </c>
      <c r="V316" s="19">
        <f>0.7817*U316+0.2163</f>
        <v>4.4829562895966291E-2</v>
      </c>
      <c r="W316" s="19">
        <f t="shared" si="44"/>
        <v>-0.26418537344225479</v>
      </c>
      <c r="X316" s="19">
        <f t="shared" si="41"/>
        <v>-22417.752679125799</v>
      </c>
    </row>
    <row r="317" spans="1:26">
      <c r="A317">
        <v>2032</v>
      </c>
      <c r="B317">
        <v>3</v>
      </c>
      <c r="C317" s="15">
        <v>7.3406311035156246</v>
      </c>
      <c r="D317" s="15">
        <f t="shared" si="36"/>
        <v>5.2027760107421868</v>
      </c>
      <c r="E317" s="15">
        <f>0.9534*D317-0.7929</f>
        <v>4.1674266486416007</v>
      </c>
      <c r="F317" s="15">
        <f t="shared" si="42"/>
        <v>1.035349362100586</v>
      </c>
      <c r="G317" s="15">
        <f t="shared" si="37"/>
        <v>-4690.7993515859052</v>
      </c>
      <c r="L317" s="17">
        <v>4.5442443847656246</v>
      </c>
      <c r="M317" s="17">
        <f t="shared" si="38"/>
        <v>7.5522909838867189</v>
      </c>
      <c r="N317" s="17">
        <f>0.9534*M317-0.7929</f>
        <v>6.4074542240375978</v>
      </c>
      <c r="O317" s="17">
        <f t="shared" si="43"/>
        <v>1.1448367598491211</v>
      </c>
      <c r="P317" s="17">
        <f t="shared" si="39"/>
        <v>-3197.2817588981379</v>
      </c>
      <c r="T317" s="19">
        <v>4.7899108886720114</v>
      </c>
      <c r="U317" s="19">
        <f t="shared" si="40"/>
        <v>7.6986221557618695</v>
      </c>
      <c r="V317" s="19">
        <f>0.9534*U317-0.7929</f>
        <v>6.5469663633033663</v>
      </c>
      <c r="W317" s="19">
        <f t="shared" si="44"/>
        <v>1.1516557924585031</v>
      </c>
      <c r="X317" s="19">
        <f t="shared" si="41"/>
        <v>-3104.2633350735596</v>
      </c>
    </row>
    <row r="318" spans="1:26">
      <c r="A318">
        <v>2032</v>
      </c>
      <c r="B318">
        <v>4</v>
      </c>
      <c r="C318" s="15">
        <v>17.716210937500001</v>
      </c>
      <c r="D318" s="15">
        <f t="shared" si="36"/>
        <v>19.670484531250001</v>
      </c>
      <c r="E318" s="15">
        <f>0.9534*D318-0.7929</f>
        <v>17.960939952093753</v>
      </c>
      <c r="F318" s="15">
        <f t="shared" si="42"/>
        <v>1.7095445791562476</v>
      </c>
      <c r="G318" s="15">
        <f t="shared" si="37"/>
        <v>4505.8976042703725</v>
      </c>
      <c r="L318" s="17">
        <v>16.362969970703126</v>
      </c>
      <c r="M318" s="17">
        <f t="shared" si="38"/>
        <v>20.425246892089842</v>
      </c>
      <c r="N318" s="17">
        <f>0.9534*M318-0.7929</f>
        <v>18.680530386918456</v>
      </c>
      <c r="O318" s="17">
        <f t="shared" si="43"/>
        <v>1.744716505171386</v>
      </c>
      <c r="P318" s="17">
        <f t="shared" si="39"/>
        <v>4985.6778470428762</v>
      </c>
      <c r="T318" s="19">
        <v>16.461480712891046</v>
      </c>
      <c r="U318" s="19">
        <f t="shared" si="40"/>
        <v>20.51400582275437</v>
      </c>
      <c r="V318" s="19">
        <f>0.9534*U318-0.7929</f>
        <v>18.765153151414019</v>
      </c>
      <c r="W318" s="19">
        <f t="shared" si="44"/>
        <v>1.7488526713403516</v>
      </c>
      <c r="X318" s="19">
        <f t="shared" si="41"/>
        <v>5042.0992897537362</v>
      </c>
    </row>
    <row r="319" spans="1:26">
      <c r="A319">
        <v>2032</v>
      </c>
      <c r="B319">
        <v>5</v>
      </c>
      <c r="C319" s="15">
        <v>26.038964843750001</v>
      </c>
      <c r="D319" s="15">
        <f t="shared" si="36"/>
        <v>31.275732578125002</v>
      </c>
      <c r="E319" s="15">
        <f>0.9534*D319-0.7929</f>
        <v>29.025383439984378</v>
      </c>
      <c r="F319" s="15">
        <f t="shared" si="42"/>
        <v>2.2503491381406242</v>
      </c>
      <c r="G319" s="15">
        <f t="shared" si="37"/>
        <v>11883.012593376254</v>
      </c>
      <c r="L319" s="17">
        <v>22.502679443359376</v>
      </c>
      <c r="M319" s="17">
        <f t="shared" si="38"/>
        <v>27.112618449707032</v>
      </c>
      <c r="N319" s="17">
        <f>0.9534*M319-0.7929</f>
        <v>25.056270429950686</v>
      </c>
      <c r="O319" s="17">
        <f t="shared" si="43"/>
        <v>2.0563480197563457</v>
      </c>
      <c r="P319" s="17">
        <f t="shared" si="39"/>
        <v>9236.6433374963126</v>
      </c>
      <c r="T319" s="19">
        <v>22.836694335938034</v>
      </c>
      <c r="U319" s="19">
        <f t="shared" si="40"/>
        <v>27.513990380859962</v>
      </c>
      <c r="V319" s="19">
        <f>0.9534*U319-0.7929</f>
        <v>25.438938429111889</v>
      </c>
      <c r="W319" s="19">
        <f t="shared" si="44"/>
        <v>2.0750519517480726</v>
      </c>
      <c r="X319" s="19">
        <f t="shared" si="41"/>
        <v>9491.7836737954567</v>
      </c>
    </row>
    <row r="320" spans="1:26">
      <c r="A320">
        <v>2032</v>
      </c>
      <c r="B320">
        <v>6</v>
      </c>
      <c r="C320" s="15">
        <v>31.013360595703126</v>
      </c>
      <c r="D320" s="15">
        <f t="shared" si="36"/>
        <v>38.212030014648441</v>
      </c>
      <c r="E320" s="15">
        <f>0.814*D320+4.4613</f>
        <v>35.565892431923828</v>
      </c>
      <c r="F320" s="15">
        <f t="shared" si="42"/>
        <v>2.646137582724613</v>
      </c>
      <c r="G320" s="15">
        <f t="shared" si="37"/>
        <v>17281.962765946446</v>
      </c>
      <c r="L320" s="17">
        <v>29.036859130859376</v>
      </c>
      <c r="M320" s="17">
        <f t="shared" si="38"/>
        <v>34.22964696533203</v>
      </c>
      <c r="N320" s="17">
        <f>0.814*M320+4.4613</f>
        <v>32.324232629780269</v>
      </c>
      <c r="O320" s="17">
        <f t="shared" si="43"/>
        <v>1.905414335551761</v>
      </c>
      <c r="P320" s="17">
        <f t="shared" si="39"/>
        <v>7177.7569512615701</v>
      </c>
      <c r="T320" s="19">
        <v>29.099359130859</v>
      </c>
      <c r="U320" s="19">
        <f t="shared" si="40"/>
        <v>34.390396325683184</v>
      </c>
      <c r="V320" s="19">
        <f>0.814*U320+4.4613</f>
        <v>32.455082609106107</v>
      </c>
      <c r="W320" s="19">
        <f t="shared" si="44"/>
        <v>1.9353137165770775</v>
      </c>
      <c r="X320" s="19">
        <f t="shared" si="41"/>
        <v>7585.614407827914</v>
      </c>
    </row>
    <row r="321" spans="1:26">
      <c r="A321">
        <v>2032</v>
      </c>
      <c r="B321">
        <v>7</v>
      </c>
      <c r="C321" s="15">
        <v>32.784600830078126</v>
      </c>
      <c r="D321" s="15">
        <f t="shared" si="36"/>
        <v>40.681847397460942</v>
      </c>
      <c r="E321" s="15">
        <f>0.814*D321+4.4613</f>
        <v>37.576323781533205</v>
      </c>
      <c r="F321" s="15">
        <f t="shared" si="42"/>
        <v>3.1055236159277371</v>
      </c>
      <c r="G321" s="15">
        <f t="shared" si="37"/>
        <v>23548.447644870263</v>
      </c>
      <c r="L321" s="17">
        <v>35.482110595703126</v>
      </c>
      <c r="M321" s="17">
        <f t="shared" si="38"/>
        <v>41.249814860839841</v>
      </c>
      <c r="N321" s="17">
        <f>0.814*M321+4.4613</f>
        <v>38.038649296723626</v>
      </c>
      <c r="O321" s="17">
        <f t="shared" si="43"/>
        <v>3.2111655641162145</v>
      </c>
      <c r="P321" s="17">
        <f t="shared" si="39"/>
        <v>24989.509460109279</v>
      </c>
      <c r="T321" s="19">
        <v>35.427026367188034</v>
      </c>
      <c r="U321" s="19">
        <f t="shared" si="40"/>
        <v>41.338174951172469</v>
      </c>
      <c r="V321" s="19">
        <f>0.814*U321+4.4613</f>
        <v>38.110574410254387</v>
      </c>
      <c r="W321" s="19">
        <f t="shared" si="44"/>
        <v>3.2276005409180826</v>
      </c>
      <c r="X321" s="19">
        <f t="shared" si="41"/>
        <v>25213.698978663568</v>
      </c>
    </row>
    <row r="322" spans="1:26">
      <c r="A322">
        <v>2032</v>
      </c>
      <c r="B322">
        <v>8</v>
      </c>
      <c r="C322" s="15">
        <v>29.889764404296876</v>
      </c>
      <c r="D322" s="15">
        <f t="shared" si="36"/>
        <v>36.645287485351567</v>
      </c>
      <c r="E322" s="15">
        <f>0.814*D322+4.4613</f>
        <v>34.290564013076171</v>
      </c>
      <c r="F322" s="15">
        <f t="shared" si="42"/>
        <v>2.3547234722753956</v>
      </c>
      <c r="G322" s="15">
        <f t="shared" si="37"/>
        <v>13306.782885308672</v>
      </c>
      <c r="L322" s="17">
        <v>30.289178466796876</v>
      </c>
      <c r="M322" s="17">
        <f t="shared" si="38"/>
        <v>35.593673186035154</v>
      </c>
      <c r="N322" s="17">
        <f>0.814*M322+4.4613</f>
        <v>33.434549973432617</v>
      </c>
      <c r="O322" s="17">
        <f t="shared" si="43"/>
        <v>2.1591232126025375</v>
      </c>
      <c r="P322" s="17">
        <f t="shared" si="39"/>
        <v>10638.599743111216</v>
      </c>
      <c r="T322" s="19">
        <v>30.240228271484</v>
      </c>
      <c r="U322" s="19">
        <f t="shared" si="40"/>
        <v>35.643070642089434</v>
      </c>
      <c r="V322" s="19">
        <f>0.814*U322+4.4613</f>
        <v>33.474759502660795</v>
      </c>
      <c r="W322" s="19">
        <f t="shared" si="44"/>
        <v>2.1683111394286385</v>
      </c>
      <c r="X322" s="19">
        <f t="shared" si="41"/>
        <v>10763.932252946059</v>
      </c>
    </row>
    <row r="323" spans="1:26">
      <c r="A323">
        <v>2032</v>
      </c>
      <c r="B323">
        <v>9</v>
      </c>
      <c r="C323" s="15">
        <v>21.192712402343751</v>
      </c>
      <c r="D323" s="15">
        <f t="shared" si="36"/>
        <v>24.518118173828128</v>
      </c>
      <c r="E323" s="15">
        <f>0.9014*D323+2.3973</f>
        <v>24.497931721888676</v>
      </c>
      <c r="F323" s="15">
        <f t="shared" si="42"/>
        <v>2.0186451939451899E-2</v>
      </c>
      <c r="G323" s="15">
        <f t="shared" si="37"/>
        <v>-18538.636609093937</v>
      </c>
      <c r="L323" s="17">
        <v>21.786798095703126</v>
      </c>
      <c r="M323" s="17">
        <f t="shared" si="38"/>
        <v>26.332880485839844</v>
      </c>
      <c r="N323" s="17">
        <f>0.9014*M323+2.3973</f>
        <v>26.133758469936037</v>
      </c>
      <c r="O323" s="17">
        <f t="shared" si="43"/>
        <v>0.19912201590380718</v>
      </c>
      <c r="P323" s="17">
        <f t="shared" si="39"/>
        <v>-16097.776581056167</v>
      </c>
      <c r="T323" s="19">
        <v>21.697015380859</v>
      </c>
      <c r="U323" s="19">
        <f t="shared" si="40"/>
        <v>26.262622888183184</v>
      </c>
      <c r="V323" s="19">
        <f>0.9014*U323+2.3973</f>
        <v>26.070428271408321</v>
      </c>
      <c r="W323" s="19">
        <f t="shared" si="44"/>
        <v>0.19219461677486294</v>
      </c>
      <c r="X323" s="19">
        <f t="shared" si="41"/>
        <v>-16192.273232574094</v>
      </c>
    </row>
    <row r="324" spans="1:26">
      <c r="A324">
        <v>2032</v>
      </c>
      <c r="B324">
        <v>10</v>
      </c>
      <c r="C324" s="15">
        <v>15.210870361328125</v>
      </c>
      <c r="D324" s="15">
        <f t="shared" ref="D324:D387" si="45">C324*1.3944-5.033</f>
        <v>16.177037631835937</v>
      </c>
      <c r="E324" s="15">
        <f>0.9014*D324+2.3973</f>
        <v>16.979281721336914</v>
      </c>
      <c r="F324" s="15">
        <f t="shared" si="42"/>
        <v>-0.80224408950097725</v>
      </c>
      <c r="G324" s="15">
        <f t="shared" ref="G324:G387" si="46">13641*F324-18814</f>
        <v>-29757.411624882829</v>
      </c>
      <c r="L324" s="17">
        <v>12.083673095703125</v>
      </c>
      <c r="M324" s="17">
        <f t="shared" ref="M324:M387" si="47">L324*1.0892+2.6027</f>
        <v>15.764236735839843</v>
      </c>
      <c r="N324" s="17">
        <f>0.9014*M324+2.3973</f>
        <v>16.607182993686035</v>
      </c>
      <c r="O324" s="17">
        <f t="shared" si="43"/>
        <v>-0.84294625784619193</v>
      </c>
      <c r="P324" s="17">
        <f t="shared" ref="P324:P387" si="48">13641*O324-18814</f>
        <v>-30312.629903279903</v>
      </c>
      <c r="T324" s="19">
        <v>12.248590087891046</v>
      </c>
      <c r="U324" s="19">
        <f t="shared" ref="U324:U387" si="49">T324*1.098+2.4393</f>
        <v>15.888251916504368</v>
      </c>
      <c r="V324" s="19">
        <f>0.9014*U324+2.3973</f>
        <v>16.718970277537036</v>
      </c>
      <c r="W324" s="19">
        <f t="shared" si="44"/>
        <v>-0.83071836103266783</v>
      </c>
      <c r="X324" s="19">
        <f t="shared" ref="X324:X387" si="50">13641*W324-18814</f>
        <v>-30145.829162846621</v>
      </c>
    </row>
    <row r="325" spans="1:26">
      <c r="A325">
        <v>2032</v>
      </c>
      <c r="B325">
        <v>11</v>
      </c>
      <c r="C325" s="15">
        <v>7.5202880859374996</v>
      </c>
      <c r="D325" s="15">
        <f t="shared" si="45"/>
        <v>5.4532897070312503</v>
      </c>
      <c r="E325" s="15">
        <f>0.9014*D325+2.3973</f>
        <v>7.3128953419179688</v>
      </c>
      <c r="F325" s="15">
        <f t="shared" ref="F325:F388" si="51">D325-E325</f>
        <v>-1.8596056348867185</v>
      </c>
      <c r="G325" s="15">
        <f t="shared" si="46"/>
        <v>-44180.880465489725</v>
      </c>
      <c r="L325" s="17">
        <v>1.5461059570312501</v>
      </c>
      <c r="M325" s="17">
        <f t="shared" si="47"/>
        <v>4.2867186083984379</v>
      </c>
      <c r="N325" s="17">
        <f>0.9014*M325+2.3973</f>
        <v>6.2613481536103519</v>
      </c>
      <c r="O325" s="17">
        <f t="shared" ref="O325:O388" si="52">M325-N325</f>
        <v>-1.974629545211914</v>
      </c>
      <c r="P325" s="17">
        <f t="shared" si="48"/>
        <v>-45749.921626235722</v>
      </c>
      <c r="T325" s="19">
        <v>1.7575317382810454</v>
      </c>
      <c r="U325" s="19">
        <f t="shared" si="49"/>
        <v>4.3690698486325878</v>
      </c>
      <c r="V325" s="19">
        <f>0.9014*U325+2.3973</f>
        <v>6.3355795615574149</v>
      </c>
      <c r="W325" s="19">
        <f t="shared" ref="W325:W388" si="53">U325-V325</f>
        <v>-1.966509712924827</v>
      </c>
      <c r="X325" s="19">
        <f t="shared" si="50"/>
        <v>-45639.158994007565</v>
      </c>
    </row>
    <row r="326" spans="1:26">
      <c r="A326">
        <v>2032</v>
      </c>
      <c r="B326">
        <v>12</v>
      </c>
      <c r="C326" s="15">
        <v>1.7201477050781251</v>
      </c>
      <c r="D326" s="15">
        <f t="shared" si="45"/>
        <v>-2.6344260400390627</v>
      </c>
      <c r="E326" s="15">
        <f>0.7817*D326+0.2163</f>
        <v>-1.8430308354985354</v>
      </c>
      <c r="F326" s="15">
        <f t="shared" si="51"/>
        <v>-0.79139520454052725</v>
      </c>
      <c r="G326" s="15">
        <f t="shared" si="46"/>
        <v>-29609.421985137335</v>
      </c>
      <c r="L326" s="17">
        <v>-6.1597656250000004</v>
      </c>
      <c r="M326" s="17">
        <f t="shared" si="47"/>
        <v>-4.1065167187500009</v>
      </c>
      <c r="N326" s="17">
        <f>0.7817*M326+0.2163</f>
        <v>-2.9937641190468756</v>
      </c>
      <c r="O326" s="17">
        <f t="shared" si="52"/>
        <v>-1.1127525997031253</v>
      </c>
      <c r="P326" s="17">
        <f t="shared" si="48"/>
        <v>-33993.058212550335</v>
      </c>
      <c r="T326" s="19">
        <v>-6.1545166015619657</v>
      </c>
      <c r="U326" s="19">
        <f t="shared" si="49"/>
        <v>-4.318359228515039</v>
      </c>
      <c r="V326" s="19">
        <f>0.7817*U326+0.2163</f>
        <v>-3.1593614089302058</v>
      </c>
      <c r="W326" s="19">
        <f t="shared" si="53"/>
        <v>-1.1589978195848332</v>
      </c>
      <c r="X326" s="19">
        <f t="shared" si="50"/>
        <v>-34623.889256956711</v>
      </c>
    </row>
    <row r="327" spans="1:26">
      <c r="A327">
        <v>2033</v>
      </c>
      <c r="B327">
        <v>1</v>
      </c>
      <c r="C327" s="15">
        <v>0.61272583007812498</v>
      </c>
      <c r="D327" s="15">
        <f t="shared" si="45"/>
        <v>-4.1786151025390632</v>
      </c>
      <c r="E327" s="15">
        <f>0.7817*D327+0.2163</f>
        <v>-3.0501234256547858</v>
      </c>
      <c r="F327" s="15">
        <f t="shared" si="51"/>
        <v>-1.1284916768842774</v>
      </c>
      <c r="G327" s="15">
        <f t="shared" si="46"/>
        <v>-34207.75496437843</v>
      </c>
      <c r="H327" s="15">
        <f>SUM(G327:G338)</f>
        <v>-110740.67739033623</v>
      </c>
      <c r="I327" s="15">
        <f>H327*2.36386*4.4</f>
        <v>-1151812.0136860488</v>
      </c>
      <c r="L327" s="17">
        <v>-11.16226806640625</v>
      </c>
      <c r="M327" s="17">
        <f t="shared" si="47"/>
        <v>-9.5552423779296873</v>
      </c>
      <c r="N327" s="17">
        <f>0.7817*M327+0.2163</f>
        <v>-7.2530329668276359</v>
      </c>
      <c r="O327" s="17">
        <f t="shared" si="52"/>
        <v>-2.3022094111020515</v>
      </c>
      <c r="P327" s="17">
        <f t="shared" si="48"/>
        <v>-50218.43857684308</v>
      </c>
      <c r="Q327" s="17">
        <f>SUM(P327:P338)</f>
        <v>-155122.7884112442</v>
      </c>
      <c r="R327" s="17">
        <f>Q327*2.36386*4.4</f>
        <v>-1613429.6403007363</v>
      </c>
      <c r="T327" s="19">
        <v>-11.052099609374977</v>
      </c>
      <c r="U327" s="19">
        <f t="shared" si="49"/>
        <v>-9.6959053710937262</v>
      </c>
      <c r="V327" s="19">
        <f>0.7817*U327+0.2163</f>
        <v>-7.3629892285839649</v>
      </c>
      <c r="W327" s="19">
        <f t="shared" si="53"/>
        <v>-2.3329161425097613</v>
      </c>
      <c r="X327" s="19">
        <f t="shared" si="50"/>
        <v>-50637.309099975653</v>
      </c>
      <c r="Y327" s="19">
        <f>SUM(X327:X338)</f>
        <v>-154795.73375631942</v>
      </c>
      <c r="Z327" s="19">
        <f>Y327*2.36386*4.4</f>
        <v>-1610027.9500677381</v>
      </c>
    </row>
    <row r="328" spans="1:26">
      <c r="A328">
        <v>2033</v>
      </c>
      <c r="B328">
        <v>2</v>
      </c>
      <c r="C328" s="15">
        <v>6.9674011230468746</v>
      </c>
      <c r="D328" s="15">
        <f t="shared" si="45"/>
        <v>4.6823441259765621</v>
      </c>
      <c r="E328" s="15">
        <f>0.7817*D328+0.2163</f>
        <v>3.8764884032758782</v>
      </c>
      <c r="F328" s="15">
        <f t="shared" si="51"/>
        <v>0.80585572270068395</v>
      </c>
      <c r="G328" s="15">
        <f t="shared" si="46"/>
        <v>-7821.3220866399697</v>
      </c>
      <c r="L328" s="17">
        <v>-5.0011962890625004</v>
      </c>
      <c r="M328" s="17">
        <f t="shared" si="47"/>
        <v>-2.844602998046875</v>
      </c>
      <c r="N328" s="17">
        <f>0.7817*M328+0.2163</f>
        <v>-2.007326163573242</v>
      </c>
      <c r="O328" s="17">
        <f t="shared" si="52"/>
        <v>-0.83727683447363299</v>
      </c>
      <c r="P328" s="17">
        <f t="shared" si="48"/>
        <v>-30235.293299054829</v>
      </c>
      <c r="T328" s="19">
        <v>-4.8945983886719659</v>
      </c>
      <c r="U328" s="19">
        <f t="shared" si="49"/>
        <v>-2.934969030761819</v>
      </c>
      <c r="V328" s="19">
        <f>0.7817*U328+0.2163</f>
        <v>-2.0779652913465139</v>
      </c>
      <c r="W328" s="19">
        <f t="shared" si="53"/>
        <v>-0.85700373941530517</v>
      </c>
      <c r="X328" s="19">
        <f t="shared" si="50"/>
        <v>-30504.388009364178</v>
      </c>
    </row>
    <row r="329" spans="1:26">
      <c r="A329">
        <v>2033</v>
      </c>
      <c r="B329">
        <v>3</v>
      </c>
      <c r="C329" s="15">
        <v>11.97158203125</v>
      </c>
      <c r="D329" s="15">
        <f t="shared" si="45"/>
        <v>11.660173984375</v>
      </c>
      <c r="E329" s="15">
        <f>0.9534*D329-0.7929</f>
        <v>10.323909876703125</v>
      </c>
      <c r="F329" s="15">
        <f t="shared" si="51"/>
        <v>1.3362641076718749</v>
      </c>
      <c r="G329" s="15">
        <f t="shared" si="46"/>
        <v>-586.02130724795643</v>
      </c>
      <c r="L329" s="17">
        <v>8.0643859863281246</v>
      </c>
      <c r="M329" s="17">
        <f t="shared" si="47"/>
        <v>11.386429216308594</v>
      </c>
      <c r="N329" s="17">
        <f>0.9534*M329-0.7929</f>
        <v>10.062921614828614</v>
      </c>
      <c r="O329" s="17">
        <f t="shared" si="52"/>
        <v>1.3235076014799798</v>
      </c>
      <c r="P329" s="17">
        <f t="shared" si="48"/>
        <v>-760.03280821159569</v>
      </c>
      <c r="T329" s="19">
        <v>7.9925781250000227</v>
      </c>
      <c r="U329" s="19">
        <f t="shared" si="49"/>
        <v>11.215150781250024</v>
      </c>
      <c r="V329" s="19">
        <f>0.9534*U329-0.7929</f>
        <v>9.8996247548437744</v>
      </c>
      <c r="W329" s="19">
        <f t="shared" si="53"/>
        <v>1.3155260264062498</v>
      </c>
      <c r="X329" s="19">
        <f t="shared" si="50"/>
        <v>-868.90947379234785</v>
      </c>
    </row>
    <row r="330" spans="1:26">
      <c r="A330">
        <v>2033</v>
      </c>
      <c r="B330">
        <v>4</v>
      </c>
      <c r="C330" s="15">
        <v>19.437493896484376</v>
      </c>
      <c r="D330" s="15">
        <f t="shared" si="45"/>
        <v>22.070641489257813</v>
      </c>
      <c r="E330" s="15">
        <f>0.9534*D330-0.7929</f>
        <v>20.249249595858402</v>
      </c>
      <c r="F330" s="15">
        <f t="shared" si="51"/>
        <v>1.8213918933994115</v>
      </c>
      <c r="G330" s="15">
        <f t="shared" si="46"/>
        <v>6031.6068178613714</v>
      </c>
      <c r="L330" s="17">
        <v>16.502923583984376</v>
      </c>
      <c r="M330" s="17">
        <f t="shared" si="47"/>
        <v>20.577684367675779</v>
      </c>
      <c r="N330" s="17">
        <f>0.9534*M330-0.7929</f>
        <v>18.825864276142088</v>
      </c>
      <c r="O330" s="17">
        <f t="shared" si="52"/>
        <v>1.7518200915336912</v>
      </c>
      <c r="P330" s="17">
        <f t="shared" si="48"/>
        <v>5082.5778686110825</v>
      </c>
      <c r="T330" s="19">
        <v>16.786492919922011</v>
      </c>
      <c r="U330" s="19">
        <f t="shared" si="49"/>
        <v>20.870869226074369</v>
      </c>
      <c r="V330" s="19">
        <f>0.9534*U330-0.7929</f>
        <v>19.105386720139304</v>
      </c>
      <c r="W330" s="19">
        <f t="shared" si="53"/>
        <v>1.7654825059350649</v>
      </c>
      <c r="X330" s="19">
        <f t="shared" si="50"/>
        <v>5268.9468634602199</v>
      </c>
    </row>
    <row r="331" spans="1:26">
      <c r="A331">
        <v>2033</v>
      </c>
      <c r="B331">
        <v>5</v>
      </c>
      <c r="C331" s="15">
        <v>26.496667480468751</v>
      </c>
      <c r="D331" s="15">
        <f t="shared" si="45"/>
        <v>31.913953134765627</v>
      </c>
      <c r="E331" s="15">
        <f>0.9534*D331-0.7929</f>
        <v>29.633862918685551</v>
      </c>
      <c r="F331" s="15">
        <f t="shared" si="51"/>
        <v>2.280090216080076</v>
      </c>
      <c r="G331" s="15">
        <f t="shared" si="46"/>
        <v>12288.710637548316</v>
      </c>
      <c r="L331" s="17">
        <v>22.166802978515626</v>
      </c>
      <c r="M331" s="17">
        <f t="shared" si="47"/>
        <v>26.746781804199216</v>
      </c>
      <c r="N331" s="17">
        <f>0.9534*M331-0.7929</f>
        <v>24.707481772123533</v>
      </c>
      <c r="O331" s="17">
        <f t="shared" si="52"/>
        <v>2.0393000320756833</v>
      </c>
      <c r="P331" s="17">
        <f t="shared" si="48"/>
        <v>9004.0917375443969</v>
      </c>
      <c r="T331" s="19">
        <v>22.280725097656045</v>
      </c>
      <c r="U331" s="19">
        <f t="shared" si="49"/>
        <v>26.903536157226338</v>
      </c>
      <c r="V331" s="19">
        <f>0.9534*U331-0.7929</f>
        <v>24.856931372299591</v>
      </c>
      <c r="W331" s="19">
        <f t="shared" si="53"/>
        <v>2.0466047849267461</v>
      </c>
      <c r="X331" s="19">
        <f t="shared" si="50"/>
        <v>9103.7358711857451</v>
      </c>
    </row>
    <row r="332" spans="1:26">
      <c r="A332">
        <v>2033</v>
      </c>
      <c r="B332">
        <v>6</v>
      </c>
      <c r="C332" s="15">
        <v>31.390924072265626</v>
      </c>
      <c r="D332" s="15">
        <f t="shared" si="45"/>
        <v>38.738504526367194</v>
      </c>
      <c r="E332" s="15">
        <f>0.814*D332+4.4613</f>
        <v>35.994442684462896</v>
      </c>
      <c r="F332" s="15">
        <f t="shared" si="51"/>
        <v>2.7440618419042977</v>
      </c>
      <c r="G332" s="15">
        <f t="shared" si="46"/>
        <v>18617.747585416524</v>
      </c>
      <c r="L332" s="17">
        <v>31.173913574218751</v>
      </c>
      <c r="M332" s="17">
        <f t="shared" si="47"/>
        <v>36.557326665039064</v>
      </c>
      <c r="N332" s="17">
        <f>0.814*M332+4.4613</f>
        <v>34.218963905341795</v>
      </c>
      <c r="O332" s="17">
        <f t="shared" si="52"/>
        <v>2.3383627596972687</v>
      </c>
      <c r="P332" s="17">
        <f t="shared" si="48"/>
        <v>13083.606405030441</v>
      </c>
      <c r="T332" s="19">
        <v>31.665704345703034</v>
      </c>
      <c r="U332" s="19">
        <f t="shared" si="49"/>
        <v>37.208243371581936</v>
      </c>
      <c r="V332" s="19">
        <f>0.814*U332+4.4613</f>
        <v>34.748810104467694</v>
      </c>
      <c r="W332" s="19">
        <f t="shared" si="53"/>
        <v>2.4594332671142425</v>
      </c>
      <c r="X332" s="19">
        <f t="shared" si="50"/>
        <v>14735.129196705384</v>
      </c>
    </row>
    <row r="333" spans="1:26">
      <c r="A333">
        <v>2033</v>
      </c>
      <c r="B333">
        <v>7</v>
      </c>
      <c r="C333" s="15">
        <v>32.120477294921876</v>
      </c>
      <c r="D333" s="15">
        <f t="shared" si="45"/>
        <v>39.755793540039065</v>
      </c>
      <c r="E333" s="15">
        <f>0.814*D333+4.4613</f>
        <v>36.822515941591796</v>
      </c>
      <c r="F333" s="15">
        <f t="shared" si="51"/>
        <v>2.933277598447269</v>
      </c>
      <c r="G333" s="15">
        <f t="shared" si="46"/>
        <v>21198.839720419193</v>
      </c>
      <c r="L333" s="17">
        <v>33.823388671875001</v>
      </c>
      <c r="M333" s="17">
        <f t="shared" si="47"/>
        <v>39.44313494140625</v>
      </c>
      <c r="N333" s="17">
        <f>0.814*M333+4.4613</f>
        <v>36.568011842304685</v>
      </c>
      <c r="O333" s="17">
        <f t="shared" si="52"/>
        <v>2.8751230991015646</v>
      </c>
      <c r="P333" s="17">
        <f t="shared" si="48"/>
        <v>20405.554194844444</v>
      </c>
      <c r="T333" s="19">
        <v>33.730889892578034</v>
      </c>
      <c r="U333" s="19">
        <f t="shared" si="49"/>
        <v>39.475817102050691</v>
      </c>
      <c r="V333" s="19">
        <f>0.814*U333+4.4613</f>
        <v>36.594615121069261</v>
      </c>
      <c r="W333" s="19">
        <f t="shared" si="53"/>
        <v>2.8812019809814302</v>
      </c>
      <c r="X333" s="19">
        <f t="shared" si="50"/>
        <v>20488.47622256769</v>
      </c>
    </row>
    <row r="334" spans="1:26">
      <c r="A334">
        <v>2033</v>
      </c>
      <c r="B334">
        <v>8</v>
      </c>
      <c r="C334" s="15">
        <v>28.662530517578126</v>
      </c>
      <c r="D334" s="15">
        <f t="shared" si="45"/>
        <v>34.934032553710942</v>
      </c>
      <c r="E334" s="15">
        <f>0.814*D334+4.4613</f>
        <v>32.897602498720701</v>
      </c>
      <c r="F334" s="15">
        <f t="shared" si="51"/>
        <v>2.036430054990241</v>
      </c>
      <c r="G334" s="15">
        <f t="shared" si="46"/>
        <v>8964.9423801218763</v>
      </c>
      <c r="L334" s="17">
        <v>29.468347167968751</v>
      </c>
      <c r="M334" s="17">
        <f t="shared" si="47"/>
        <v>34.699623735351558</v>
      </c>
      <c r="N334" s="17">
        <f>0.814*M334+4.4613</f>
        <v>32.706793720576165</v>
      </c>
      <c r="O334" s="17">
        <f t="shared" si="52"/>
        <v>1.992830014775393</v>
      </c>
      <c r="P334" s="17">
        <f t="shared" si="48"/>
        <v>8370.1942315511369</v>
      </c>
      <c r="T334" s="19">
        <v>29.257958984375023</v>
      </c>
      <c r="U334" s="19">
        <f t="shared" si="49"/>
        <v>34.564538964843777</v>
      </c>
      <c r="V334" s="19">
        <f>0.814*U334+4.4613</f>
        <v>32.596834717382833</v>
      </c>
      <c r="W334" s="19">
        <f t="shared" si="53"/>
        <v>1.9677042474609436</v>
      </c>
      <c r="X334" s="19">
        <f t="shared" si="50"/>
        <v>8027.4536396147305</v>
      </c>
    </row>
    <row r="335" spans="1:26">
      <c r="A335">
        <v>2033</v>
      </c>
      <c r="B335">
        <v>9</v>
      </c>
      <c r="C335" s="15">
        <v>21.683496093750001</v>
      </c>
      <c r="D335" s="15">
        <f t="shared" si="45"/>
        <v>25.202466953125004</v>
      </c>
      <c r="E335" s="15">
        <f>0.9014*D335+2.3973</f>
        <v>25.11480371154688</v>
      </c>
      <c r="F335" s="15">
        <f t="shared" si="51"/>
        <v>8.7663241578123774E-2</v>
      </c>
      <c r="G335" s="15">
        <f t="shared" si="46"/>
        <v>-17618.185721632814</v>
      </c>
      <c r="L335" s="17">
        <v>22.426141357421876</v>
      </c>
      <c r="M335" s="17">
        <f t="shared" si="47"/>
        <v>27.029253166503906</v>
      </c>
      <c r="N335" s="17">
        <f>0.9014*M335+2.3973</f>
        <v>26.761468804286622</v>
      </c>
      <c r="O335" s="17">
        <f t="shared" si="52"/>
        <v>0.26778436221728441</v>
      </c>
      <c r="P335" s="17">
        <f t="shared" si="48"/>
        <v>-15161.153514994023</v>
      </c>
      <c r="T335" s="19">
        <v>22.373498535156045</v>
      </c>
      <c r="U335" s="19">
        <f t="shared" si="49"/>
        <v>27.005401391601339</v>
      </c>
      <c r="V335" s="19">
        <f>0.9014*U335+2.3973</f>
        <v>26.739968814389449</v>
      </c>
      <c r="W335" s="19">
        <f t="shared" si="53"/>
        <v>0.26543257721188951</v>
      </c>
      <c r="X335" s="19">
        <f t="shared" si="50"/>
        <v>-15193.234214252616</v>
      </c>
    </row>
    <row r="336" spans="1:26">
      <c r="A336">
        <v>2033</v>
      </c>
      <c r="B336">
        <v>10</v>
      </c>
      <c r="C336" s="15">
        <v>13.923577880859375</v>
      </c>
      <c r="D336" s="15">
        <f t="shared" si="45"/>
        <v>14.382036997070312</v>
      </c>
      <c r="E336" s="15">
        <f>0.9014*D336+2.3973</f>
        <v>15.361268149159178</v>
      </c>
      <c r="F336" s="15">
        <f t="shared" si="51"/>
        <v>-0.97923115208886635</v>
      </c>
      <c r="G336" s="15">
        <f t="shared" si="46"/>
        <v>-32171.692145644225</v>
      </c>
      <c r="L336" s="17">
        <v>12.779901123046875</v>
      </c>
      <c r="M336" s="17">
        <f t="shared" si="47"/>
        <v>16.522568303222656</v>
      </c>
      <c r="N336" s="17">
        <f>0.9014*M336+2.3973</f>
        <v>17.2907430685249</v>
      </c>
      <c r="O336" s="17">
        <f t="shared" si="52"/>
        <v>-0.76817476530224482</v>
      </c>
      <c r="P336" s="17">
        <f t="shared" si="48"/>
        <v>-29292.671973487923</v>
      </c>
      <c r="T336" s="19">
        <v>13.028375244141046</v>
      </c>
      <c r="U336" s="19">
        <f t="shared" si="49"/>
        <v>16.74445601806687</v>
      </c>
      <c r="V336" s="19">
        <f>0.9014*U336+2.3973</f>
        <v>17.490752654685476</v>
      </c>
      <c r="W336" s="19">
        <f t="shared" si="53"/>
        <v>-0.7462966366186059</v>
      </c>
      <c r="X336" s="19">
        <f t="shared" si="50"/>
        <v>-28994.232420114404</v>
      </c>
    </row>
    <row r="337" spans="1:26">
      <c r="A337">
        <v>2033</v>
      </c>
      <c r="B337">
        <v>11</v>
      </c>
      <c r="C337" s="15">
        <v>5.2800842285156246</v>
      </c>
      <c r="D337" s="15">
        <f t="shared" si="45"/>
        <v>2.3295494482421875</v>
      </c>
      <c r="E337" s="15">
        <f>0.9014*D337+2.3973</f>
        <v>4.4971558726455072</v>
      </c>
      <c r="F337" s="15">
        <f t="shared" si="51"/>
        <v>-2.1676064244033197</v>
      </c>
      <c r="G337" s="15">
        <f t="shared" si="46"/>
        <v>-48382.319235285686</v>
      </c>
      <c r="L337" s="17">
        <v>-0.24304809570312499</v>
      </c>
      <c r="M337" s="17">
        <f t="shared" si="47"/>
        <v>2.3379720141601563</v>
      </c>
      <c r="N337" s="17">
        <f>0.9014*M337+2.3973</f>
        <v>4.5047479735639655</v>
      </c>
      <c r="O337" s="17">
        <f t="shared" si="52"/>
        <v>-2.1667759594038092</v>
      </c>
      <c r="P337" s="17">
        <f t="shared" si="48"/>
        <v>-48370.990862227365</v>
      </c>
      <c r="T337" s="19">
        <v>-5.1184082030999889E-2</v>
      </c>
      <c r="U337" s="19">
        <f t="shared" si="49"/>
        <v>2.3830998779299621</v>
      </c>
      <c r="V337" s="19">
        <f>0.9014*U337+2.3973</f>
        <v>4.5454262299660684</v>
      </c>
      <c r="W337" s="19">
        <f t="shared" si="53"/>
        <v>-2.1623263520361062</v>
      </c>
      <c r="X337" s="19">
        <f t="shared" si="50"/>
        <v>-48310.293768124524</v>
      </c>
    </row>
    <row r="338" spans="1:26">
      <c r="A338">
        <v>2033</v>
      </c>
      <c r="B338">
        <v>12</v>
      </c>
      <c r="C338" s="15">
        <v>-7.3034667968749994E-2</v>
      </c>
      <c r="D338" s="15">
        <f t="shared" si="45"/>
        <v>-5.1348395410156256</v>
      </c>
      <c r="E338" s="15">
        <f>0.7817*D338+0.2163</f>
        <v>-3.7976040692119146</v>
      </c>
      <c r="F338" s="15">
        <f t="shared" si="51"/>
        <v>-1.3372354718037109</v>
      </c>
      <c r="G338" s="15">
        <f t="shared" si="46"/>
        <v>-37055.229070874426</v>
      </c>
      <c r="L338" s="17">
        <v>-7.0961669921875004</v>
      </c>
      <c r="M338" s="17">
        <f t="shared" si="47"/>
        <v>-5.1264450878906249</v>
      </c>
      <c r="N338" s="17">
        <f>0.7817*M338+0.2163</f>
        <v>-3.7910421252041009</v>
      </c>
      <c r="O338" s="17">
        <f t="shared" si="52"/>
        <v>-1.335402962686524</v>
      </c>
      <c r="P338" s="17">
        <f t="shared" si="48"/>
        <v>-37030.231814006875</v>
      </c>
      <c r="T338" s="19">
        <v>-7.1598876953119657</v>
      </c>
      <c r="U338" s="19">
        <f t="shared" si="49"/>
        <v>-5.4222566894525386</v>
      </c>
      <c r="V338" s="19">
        <f>0.7817*U338+0.2163</f>
        <v>-4.0222780541450485</v>
      </c>
      <c r="W338" s="19">
        <f t="shared" si="53"/>
        <v>-1.3999786353074901</v>
      </c>
      <c r="X338" s="19">
        <f t="shared" si="50"/>
        <v>-37911.108564229471</v>
      </c>
    </row>
    <row r="339" spans="1:26">
      <c r="A339">
        <v>2034</v>
      </c>
      <c r="B339">
        <v>1</v>
      </c>
      <c r="C339" s="15">
        <v>0.91826782226562498</v>
      </c>
      <c r="D339" s="15">
        <f t="shared" si="45"/>
        <v>-3.7525673486328128</v>
      </c>
      <c r="E339" s="15">
        <f>0.7817*D339+0.2163</f>
        <v>-2.7170818964262695</v>
      </c>
      <c r="F339" s="15">
        <f t="shared" si="51"/>
        <v>-1.0354854522065433</v>
      </c>
      <c r="G339" s="15">
        <f t="shared" si="46"/>
        <v>-32939.057053549455</v>
      </c>
      <c r="H339" s="15">
        <f>SUM(G339:G350)</f>
        <v>-110034.45603092422</v>
      </c>
      <c r="I339" s="15">
        <f>H339*2.36386*4.4</f>
        <v>-1144466.6166263463</v>
      </c>
      <c r="L339" s="17">
        <v>-5.1432556152343754</v>
      </c>
      <c r="M339" s="17">
        <f t="shared" si="47"/>
        <v>-2.9993340161132811</v>
      </c>
      <c r="N339" s="17">
        <f>0.7817*M339+0.2163</f>
        <v>-2.1282794003957517</v>
      </c>
      <c r="O339" s="17">
        <f t="shared" si="52"/>
        <v>-0.8710546157175294</v>
      </c>
      <c r="P339" s="17">
        <f t="shared" si="48"/>
        <v>-30696.056013002817</v>
      </c>
      <c r="Q339" s="17">
        <f>SUM(P339:P350)</f>
        <v>-126697.34956898537</v>
      </c>
      <c r="R339" s="17">
        <f>Q339*2.36386*4.4</f>
        <v>-1317777.1057094238</v>
      </c>
      <c r="T339" s="19">
        <v>-4.8494934082029886</v>
      </c>
      <c r="U339" s="19">
        <f t="shared" si="49"/>
        <v>-2.8854437622068825</v>
      </c>
      <c r="V339" s="19">
        <f>0.7817*U339+0.2163</f>
        <v>-2.03925138891712</v>
      </c>
      <c r="W339" s="19">
        <f t="shared" si="53"/>
        <v>-0.84619237328976249</v>
      </c>
      <c r="X339" s="19">
        <f t="shared" si="50"/>
        <v>-30356.91016404565</v>
      </c>
      <c r="Y339" s="19">
        <f>SUM(X339:X350)</f>
        <v>-125722.9205992349</v>
      </c>
      <c r="Z339" s="19">
        <f>Y339*2.36386*4.4</f>
        <v>-1307642.0855859127</v>
      </c>
    </row>
    <row r="340" spans="1:26">
      <c r="A340">
        <v>2034</v>
      </c>
      <c r="B340">
        <v>2</v>
      </c>
      <c r="C340" s="15">
        <v>5.8824401855468746</v>
      </c>
      <c r="D340" s="15">
        <f t="shared" si="45"/>
        <v>3.1694745947265615</v>
      </c>
      <c r="E340" s="15">
        <f>0.7817*D340+0.2163</f>
        <v>2.6938782906977528</v>
      </c>
      <c r="F340" s="15">
        <f t="shared" si="51"/>
        <v>0.4755963040288087</v>
      </c>
      <c r="G340" s="15">
        <f t="shared" si="46"/>
        <v>-12326.39081674302</v>
      </c>
      <c r="L340" s="17">
        <v>-2.6576904296874999</v>
      </c>
      <c r="M340" s="17">
        <f t="shared" si="47"/>
        <v>-0.29205641601562471</v>
      </c>
      <c r="N340" s="17">
        <f>0.7817*M340+0.2163</f>
        <v>-1.2000500399413833E-2</v>
      </c>
      <c r="O340" s="17">
        <f t="shared" si="52"/>
        <v>-0.2800559156162109</v>
      </c>
      <c r="P340" s="17">
        <f t="shared" si="48"/>
        <v>-22634.242744920732</v>
      </c>
      <c r="T340" s="19">
        <v>-2.4766296386719659</v>
      </c>
      <c r="U340" s="19">
        <f t="shared" si="49"/>
        <v>-0.2800393432618189</v>
      </c>
      <c r="V340" s="19">
        <f>0.7817*U340+0.2163</f>
        <v>-2.6067546277638298E-3</v>
      </c>
      <c r="W340" s="19">
        <f t="shared" si="53"/>
        <v>-0.27743258863405507</v>
      </c>
      <c r="X340" s="19">
        <f t="shared" si="50"/>
        <v>-22598.457941557146</v>
      </c>
    </row>
    <row r="341" spans="1:26">
      <c r="A341">
        <v>2034</v>
      </c>
      <c r="B341">
        <v>3</v>
      </c>
      <c r="C341" s="15">
        <v>13.564324951171875</v>
      </c>
      <c r="D341" s="15">
        <f t="shared" si="45"/>
        <v>13.881094711914063</v>
      </c>
      <c r="E341" s="15">
        <f>0.9534*D341-0.7929</f>
        <v>12.441335698338868</v>
      </c>
      <c r="F341" s="15">
        <f t="shared" si="51"/>
        <v>1.4397590135751948</v>
      </c>
      <c r="G341" s="15">
        <f t="shared" si="46"/>
        <v>825.75270417923093</v>
      </c>
      <c r="L341" s="17">
        <v>8.0855957031249996</v>
      </c>
      <c r="M341" s="17">
        <f t="shared" si="47"/>
        <v>11.40953083984375</v>
      </c>
      <c r="N341" s="17">
        <f>0.9534*M341-0.7929</f>
        <v>10.084946702707033</v>
      </c>
      <c r="O341" s="17">
        <f t="shared" si="52"/>
        <v>1.3245841371367177</v>
      </c>
      <c r="P341" s="17">
        <f t="shared" si="48"/>
        <v>-745.34778531803386</v>
      </c>
      <c r="T341" s="19">
        <v>8.3513732910160456</v>
      </c>
      <c r="U341" s="19">
        <f t="shared" si="49"/>
        <v>11.609107873535619</v>
      </c>
      <c r="V341" s="19">
        <f>0.9534*U341-0.7929</f>
        <v>10.275223446628861</v>
      </c>
      <c r="W341" s="19">
        <f t="shared" si="53"/>
        <v>1.3338844269067582</v>
      </c>
      <c r="X341" s="19">
        <f t="shared" si="50"/>
        <v>-618.4825325649108</v>
      </c>
    </row>
    <row r="342" spans="1:26">
      <c r="A342">
        <v>2034</v>
      </c>
      <c r="B342">
        <v>4</v>
      </c>
      <c r="C342" s="15">
        <v>16.700067138671876</v>
      </c>
      <c r="D342" s="15">
        <f t="shared" si="45"/>
        <v>18.253573618164065</v>
      </c>
      <c r="E342" s="15">
        <f>0.9534*D342-0.7929</f>
        <v>16.610057087557621</v>
      </c>
      <c r="F342" s="15">
        <f t="shared" si="51"/>
        <v>1.6435165306064441</v>
      </c>
      <c r="G342" s="15">
        <f t="shared" si="46"/>
        <v>3605.2089940025035</v>
      </c>
      <c r="L342" s="17">
        <v>17.014337158203126</v>
      </c>
      <c r="M342" s="17">
        <f t="shared" si="47"/>
        <v>21.134716032714842</v>
      </c>
      <c r="N342" s="17">
        <f>0.9534*M342-0.7929</f>
        <v>19.35693826559033</v>
      </c>
      <c r="O342" s="17">
        <f t="shared" si="52"/>
        <v>1.7777777671245119</v>
      </c>
      <c r="P342" s="17">
        <f t="shared" si="48"/>
        <v>5436.6665213454653</v>
      </c>
      <c r="T342" s="19">
        <v>17.242761230469</v>
      </c>
      <c r="U342" s="19">
        <f t="shared" si="49"/>
        <v>21.371851831054961</v>
      </c>
      <c r="V342" s="19">
        <f>0.9534*U342-0.7929</f>
        <v>19.583023535727801</v>
      </c>
      <c r="W342" s="19">
        <f t="shared" si="53"/>
        <v>1.7888282953271606</v>
      </c>
      <c r="X342" s="19">
        <f t="shared" si="50"/>
        <v>5587.4067765577965</v>
      </c>
    </row>
    <row r="343" spans="1:26">
      <c r="A343">
        <v>2034</v>
      </c>
      <c r="B343">
        <v>5</v>
      </c>
      <c r="C343" s="15">
        <v>22.422082519531251</v>
      </c>
      <c r="D343" s="15">
        <f t="shared" si="45"/>
        <v>26.232351865234378</v>
      </c>
      <c r="E343" s="15">
        <f>0.9534*D343-0.7929</f>
        <v>24.217024268314457</v>
      </c>
      <c r="F343" s="15">
        <f t="shared" si="51"/>
        <v>2.0153275969199207</v>
      </c>
      <c r="G343" s="15">
        <f t="shared" si="46"/>
        <v>8677.083749584639</v>
      </c>
      <c r="L343" s="17">
        <v>22.400750732421876</v>
      </c>
      <c r="M343" s="17">
        <f t="shared" si="47"/>
        <v>27.001597697753905</v>
      </c>
      <c r="N343" s="17">
        <f>0.9534*M343-0.7929</f>
        <v>24.950423245038575</v>
      </c>
      <c r="O343" s="17">
        <f t="shared" si="52"/>
        <v>2.0511744527153297</v>
      </c>
      <c r="P343" s="17">
        <f t="shared" si="48"/>
        <v>9166.0707094898135</v>
      </c>
      <c r="T343" s="19">
        <v>22.386529541016046</v>
      </c>
      <c r="U343" s="19">
        <f t="shared" si="49"/>
        <v>27.019709436035619</v>
      </c>
      <c r="V343" s="19">
        <f>0.9534*U343-0.7929</f>
        <v>24.967690976316359</v>
      </c>
      <c r="W343" s="19">
        <f t="shared" si="53"/>
        <v>2.0520184597192603</v>
      </c>
      <c r="X343" s="19">
        <f t="shared" si="50"/>
        <v>9177.5838090304314</v>
      </c>
    </row>
    <row r="344" spans="1:26">
      <c r="A344">
        <v>2034</v>
      </c>
      <c r="B344">
        <v>6</v>
      </c>
      <c r="C344" s="15">
        <v>31.153710937500001</v>
      </c>
      <c r="D344" s="15">
        <f t="shared" si="45"/>
        <v>38.40773453125</v>
      </c>
      <c r="E344" s="15">
        <f>0.814*D344+4.4613</f>
        <v>35.725195908437499</v>
      </c>
      <c r="F344" s="15">
        <f t="shared" si="51"/>
        <v>2.6825386228125012</v>
      </c>
      <c r="G344" s="15">
        <f t="shared" si="46"/>
        <v>17778.509353785332</v>
      </c>
      <c r="L344" s="17">
        <v>30.238244628906251</v>
      </c>
      <c r="M344" s="17">
        <f t="shared" si="47"/>
        <v>35.538196049804689</v>
      </c>
      <c r="N344" s="17">
        <f>0.814*M344+4.4613</f>
        <v>33.389391584541016</v>
      </c>
      <c r="O344" s="17">
        <f t="shared" si="52"/>
        <v>2.1488044652636731</v>
      </c>
      <c r="P344" s="17">
        <f t="shared" si="48"/>
        <v>10497.841710661763</v>
      </c>
      <c r="T344" s="19">
        <v>30.129418945313034</v>
      </c>
      <c r="U344" s="19">
        <f t="shared" si="49"/>
        <v>35.521402001953717</v>
      </c>
      <c r="V344" s="19">
        <f>0.814*U344+4.4613</f>
        <v>33.375721229590326</v>
      </c>
      <c r="W344" s="19">
        <f t="shared" si="53"/>
        <v>2.1456807723633915</v>
      </c>
      <c r="X344" s="19">
        <f t="shared" si="50"/>
        <v>10455.231415809023</v>
      </c>
    </row>
    <row r="345" spans="1:26">
      <c r="A345">
        <v>2034</v>
      </c>
      <c r="B345">
        <v>7</v>
      </c>
      <c r="C345" s="15">
        <v>32.104913330078126</v>
      </c>
      <c r="D345" s="15">
        <f t="shared" si="45"/>
        <v>39.734091147460944</v>
      </c>
      <c r="E345" s="15">
        <f>0.814*D345+4.4613</f>
        <v>36.804850194033207</v>
      </c>
      <c r="F345" s="15">
        <f t="shared" si="51"/>
        <v>2.9292409534277368</v>
      </c>
      <c r="G345" s="15">
        <f t="shared" si="46"/>
        <v>21143.775845707758</v>
      </c>
      <c r="L345" s="17">
        <v>33.697503662109376</v>
      </c>
      <c r="M345" s="17">
        <f t="shared" si="47"/>
        <v>39.306020988769532</v>
      </c>
      <c r="N345" s="17">
        <f>0.814*M345+4.4613</f>
        <v>36.456401084858399</v>
      </c>
      <c r="O345" s="17">
        <f t="shared" si="52"/>
        <v>2.8496199039111332</v>
      </c>
      <c r="P345" s="17">
        <f t="shared" si="48"/>
        <v>20057.665109251764</v>
      </c>
      <c r="T345" s="19">
        <v>33.543359375000023</v>
      </c>
      <c r="U345" s="19">
        <f t="shared" si="49"/>
        <v>39.269908593750031</v>
      </c>
      <c r="V345" s="19">
        <f>0.814*U345+4.4613</f>
        <v>36.427005595312522</v>
      </c>
      <c r="W345" s="19">
        <f t="shared" si="53"/>
        <v>2.8429029984375092</v>
      </c>
      <c r="X345" s="19">
        <f t="shared" si="50"/>
        <v>19966.039801686064</v>
      </c>
    </row>
    <row r="346" spans="1:26">
      <c r="A346">
        <v>2034</v>
      </c>
      <c r="B346">
        <v>8</v>
      </c>
      <c r="C346" s="15">
        <v>28.973168945312501</v>
      </c>
      <c r="D346" s="15">
        <f t="shared" si="45"/>
        <v>35.367186777343754</v>
      </c>
      <c r="E346" s="15">
        <f>0.814*D346+4.4613</f>
        <v>33.250190036757814</v>
      </c>
      <c r="F346" s="15">
        <f t="shared" si="51"/>
        <v>2.1169967405859396</v>
      </c>
      <c r="G346" s="15">
        <f t="shared" si="46"/>
        <v>10063.9525383328</v>
      </c>
      <c r="L346" s="17">
        <v>31.581628417968751</v>
      </c>
      <c r="M346" s="17">
        <f t="shared" si="47"/>
        <v>37.001409672851558</v>
      </c>
      <c r="N346" s="17">
        <f>0.814*M346+4.4613</f>
        <v>34.580447473701163</v>
      </c>
      <c r="O346" s="17">
        <f t="shared" si="52"/>
        <v>2.4209621991503951</v>
      </c>
      <c r="P346" s="17">
        <f t="shared" si="48"/>
        <v>14210.345358610539</v>
      </c>
      <c r="T346" s="19">
        <v>31.223687744141046</v>
      </c>
      <c r="U346" s="19">
        <f t="shared" si="49"/>
        <v>36.722909143066872</v>
      </c>
      <c r="V346" s="19">
        <f>0.814*U346+4.4613</f>
        <v>34.353748042456431</v>
      </c>
      <c r="W346" s="19">
        <f t="shared" si="53"/>
        <v>2.3691611006104409</v>
      </c>
      <c r="X346" s="19">
        <f t="shared" si="50"/>
        <v>13503.726573427026</v>
      </c>
    </row>
    <row r="347" spans="1:26">
      <c r="A347">
        <v>2034</v>
      </c>
      <c r="B347">
        <v>9</v>
      </c>
      <c r="C347" s="15">
        <v>23.374200439453126</v>
      </c>
      <c r="D347" s="15">
        <f t="shared" si="45"/>
        <v>27.559985092773438</v>
      </c>
      <c r="E347" s="15">
        <f>0.9014*D347+2.3973</f>
        <v>27.239870562625978</v>
      </c>
      <c r="F347" s="15">
        <f t="shared" si="51"/>
        <v>0.32011453014746039</v>
      </c>
      <c r="G347" s="15">
        <f t="shared" si="46"/>
        <v>-14447.317694258494</v>
      </c>
      <c r="L347" s="17">
        <v>21.513055419921876</v>
      </c>
      <c r="M347" s="17">
        <f t="shared" si="47"/>
        <v>26.034719963378905</v>
      </c>
      <c r="N347" s="17">
        <f>0.9014*M347+2.3973</f>
        <v>25.864996574989746</v>
      </c>
      <c r="O347" s="17">
        <f t="shared" si="52"/>
        <v>0.16972338838915846</v>
      </c>
      <c r="P347" s="17">
        <f t="shared" si="48"/>
        <v>-16498.803258983491</v>
      </c>
      <c r="T347" s="19">
        <v>21.513055419922011</v>
      </c>
      <c r="U347" s="19">
        <f t="shared" si="49"/>
        <v>26.060634851074369</v>
      </c>
      <c r="V347" s="19">
        <f>0.9014*U347+2.3973</f>
        <v>25.888356254758438</v>
      </c>
      <c r="W347" s="19">
        <f t="shared" si="53"/>
        <v>0.17227859631593034</v>
      </c>
      <c r="X347" s="19">
        <f t="shared" si="50"/>
        <v>-16463.947667654393</v>
      </c>
    </row>
    <row r="348" spans="1:26">
      <c r="A348">
        <v>2034</v>
      </c>
      <c r="B348">
        <v>10</v>
      </c>
      <c r="C348" s="15">
        <v>14.7798095703125</v>
      </c>
      <c r="D348" s="15">
        <f t="shared" si="45"/>
        <v>15.575966464843749</v>
      </c>
      <c r="E348" s="15">
        <f>0.9014*D348+2.3973</f>
        <v>16.437476171410154</v>
      </c>
      <c r="F348" s="15">
        <f t="shared" si="51"/>
        <v>-0.86150970656640524</v>
      </c>
      <c r="G348" s="15">
        <f t="shared" si="46"/>
        <v>-30565.853907272336</v>
      </c>
      <c r="L348" s="17">
        <v>10.117059326171875</v>
      </c>
      <c r="M348" s="17">
        <f t="shared" si="47"/>
        <v>13.622201018066406</v>
      </c>
      <c r="N348" s="17">
        <f>0.9014*M348+2.3973</f>
        <v>14.676351997685057</v>
      </c>
      <c r="O348" s="17">
        <f t="shared" si="52"/>
        <v>-1.054150979618651</v>
      </c>
      <c r="P348" s="17">
        <f t="shared" si="48"/>
        <v>-33193.673512978021</v>
      </c>
      <c r="T348" s="19">
        <v>10.087457275391046</v>
      </c>
      <c r="U348" s="19">
        <f t="shared" si="49"/>
        <v>13.515328088379368</v>
      </c>
      <c r="V348" s="19">
        <f>0.9014*U348+2.3973</f>
        <v>14.580016738865162</v>
      </c>
      <c r="W348" s="19">
        <f t="shared" si="53"/>
        <v>-1.0646886504857935</v>
      </c>
      <c r="X348" s="19">
        <f t="shared" si="50"/>
        <v>-33337.417881276706</v>
      </c>
    </row>
    <row r="349" spans="1:26">
      <c r="A349">
        <v>2034</v>
      </c>
      <c r="B349">
        <v>11</v>
      </c>
      <c r="C349" s="15">
        <v>7.3643127441406246</v>
      </c>
      <c r="D349" s="15">
        <f t="shared" si="45"/>
        <v>5.2357976904296875</v>
      </c>
      <c r="E349" s="15">
        <f>0.9014*D349+2.3973</f>
        <v>7.1168480381533197</v>
      </c>
      <c r="F349" s="15">
        <f t="shared" si="51"/>
        <v>-1.8810503477236322</v>
      </c>
      <c r="G349" s="15">
        <f t="shared" si="46"/>
        <v>-44473.407793298065</v>
      </c>
      <c r="L349" s="17">
        <v>-1.4012512207031249</v>
      </c>
      <c r="M349" s="17">
        <f t="shared" si="47"/>
        <v>1.0764571704101564</v>
      </c>
      <c r="N349" s="17">
        <f>0.9014*M349+2.3973</f>
        <v>3.3676184934077149</v>
      </c>
      <c r="O349" s="17">
        <f t="shared" si="52"/>
        <v>-2.2911613229975583</v>
      </c>
      <c r="P349" s="17">
        <f t="shared" si="48"/>
        <v>-50067.731607009693</v>
      </c>
      <c r="T349" s="19">
        <v>-1.0800537109369657</v>
      </c>
      <c r="U349" s="19">
        <f t="shared" si="49"/>
        <v>1.2534010253912113</v>
      </c>
      <c r="V349" s="19">
        <f>0.9014*U349+2.3973</f>
        <v>3.5271156842876379</v>
      </c>
      <c r="W349" s="19">
        <f t="shared" si="53"/>
        <v>-2.2737146588964263</v>
      </c>
      <c r="X349" s="19">
        <f t="shared" si="50"/>
        <v>-49829.741662006156</v>
      </c>
    </row>
    <row r="350" spans="1:26">
      <c r="A350">
        <v>2034</v>
      </c>
      <c r="B350">
        <v>12</v>
      </c>
      <c r="C350" s="15">
        <v>-0.15045776367187499</v>
      </c>
      <c r="D350" s="15">
        <f t="shared" si="45"/>
        <v>-5.2427983056640626</v>
      </c>
      <c r="E350" s="15">
        <f>0.7817*D350+0.2163</f>
        <v>-3.8819954355375974</v>
      </c>
      <c r="F350" s="15">
        <f t="shared" si="51"/>
        <v>-1.3608028701264652</v>
      </c>
      <c r="G350" s="15">
        <f t="shared" si="46"/>
        <v>-37376.711951395111</v>
      </c>
      <c r="L350" s="17">
        <v>-5.6162170410156254</v>
      </c>
      <c r="M350" s="17">
        <f t="shared" si="47"/>
        <v>-3.5144836010742186</v>
      </c>
      <c r="N350" s="17">
        <f>0.7817*M350+0.2163</f>
        <v>-2.5309718309597167</v>
      </c>
      <c r="O350" s="17">
        <f t="shared" si="52"/>
        <v>-0.98351177011450197</v>
      </c>
      <c r="P350" s="17">
        <f t="shared" si="48"/>
        <v>-32230.08405613192</v>
      </c>
      <c r="T350" s="19">
        <v>-5.1097778320309999</v>
      </c>
      <c r="U350" s="19">
        <f t="shared" si="49"/>
        <v>-3.1712360595700386</v>
      </c>
      <c r="V350" s="19">
        <f>0.7817*U350+0.2163</f>
        <v>-2.2626552277658991</v>
      </c>
      <c r="W350" s="19">
        <f t="shared" si="53"/>
        <v>-0.90858083180413951</v>
      </c>
      <c r="X350" s="19">
        <f t="shared" si="50"/>
        <v>-31207.95112664027</v>
      </c>
    </row>
    <row r="351" spans="1:26">
      <c r="A351">
        <v>2035</v>
      </c>
      <c r="B351">
        <v>1</v>
      </c>
      <c r="C351" s="15">
        <v>-2.0963500976562499</v>
      </c>
      <c r="D351" s="15">
        <f t="shared" si="45"/>
        <v>-7.9561505761718756</v>
      </c>
      <c r="E351" s="15">
        <f>0.7817*D351+0.2163</f>
        <v>-6.0030229053935544</v>
      </c>
      <c r="F351" s="15">
        <f t="shared" si="51"/>
        <v>-1.9531276707783212</v>
      </c>
      <c r="G351" s="15">
        <f t="shared" si="46"/>
        <v>-45456.614557087079</v>
      </c>
      <c r="H351" s="15">
        <f>SUM(G351:G362)</f>
        <v>-154381.11506578585</v>
      </c>
      <c r="I351" s="15">
        <f>H351*2.36386*4.4</f>
        <v>-1605715.5077013976</v>
      </c>
      <c r="L351" s="17">
        <v>-5.9776062011718754</v>
      </c>
      <c r="M351" s="17">
        <f t="shared" si="47"/>
        <v>-3.9081086743164062</v>
      </c>
      <c r="N351" s="17">
        <f>0.7817*M351+0.2163</f>
        <v>-2.8386685507131344</v>
      </c>
      <c r="O351" s="17">
        <f t="shared" si="52"/>
        <v>-1.0694401236032718</v>
      </c>
      <c r="P351" s="17">
        <f t="shared" si="48"/>
        <v>-33402.23272607223</v>
      </c>
      <c r="Q351" s="17">
        <f>SUM(P351:P362)</f>
        <v>-105097.63097580599</v>
      </c>
      <c r="R351" s="17">
        <f>Q351*2.36386*4.4</f>
        <v>-1093118.7782172626</v>
      </c>
      <c r="T351" s="19">
        <v>-5.8139099121089544</v>
      </c>
      <c r="U351" s="19">
        <f t="shared" si="49"/>
        <v>-3.9443730834956328</v>
      </c>
      <c r="V351" s="19">
        <f>0.7817*U351+0.2163</f>
        <v>-2.8670164393685358</v>
      </c>
      <c r="W351" s="19">
        <f t="shared" si="53"/>
        <v>-1.077356644127097</v>
      </c>
      <c r="X351" s="19">
        <f t="shared" si="50"/>
        <v>-33510.221982537732</v>
      </c>
      <c r="Y351" s="19">
        <f>SUM(X351:X362)</f>
        <v>-106096.92848511487</v>
      </c>
      <c r="Z351" s="19">
        <f>Y351*2.36386*4.4</f>
        <v>-1103512.4556228239</v>
      </c>
    </row>
    <row r="352" spans="1:26">
      <c r="A352">
        <v>2035</v>
      </c>
      <c r="B352">
        <v>2</v>
      </c>
      <c r="C352" s="15">
        <v>4.5479980468749996</v>
      </c>
      <c r="D352" s="15">
        <f t="shared" si="45"/>
        <v>1.3087284765624991</v>
      </c>
      <c r="E352" s="15">
        <f>0.7817*D352+0.2163</f>
        <v>1.2393330501289055</v>
      </c>
      <c r="F352" s="15">
        <f t="shared" si="51"/>
        <v>6.9395426433593643E-2</v>
      </c>
      <c r="G352" s="15">
        <f t="shared" si="46"/>
        <v>-17867.37698801935</v>
      </c>
      <c r="L352" s="17">
        <v>-1.5731567382812499</v>
      </c>
      <c r="M352" s="17">
        <f t="shared" si="47"/>
        <v>0.88921768066406259</v>
      </c>
      <c r="N352" s="17">
        <f>0.7817*M352+0.2163</f>
        <v>0.91140146097509778</v>
      </c>
      <c r="O352" s="17">
        <f t="shared" si="52"/>
        <v>-2.2183780311035184E-2</v>
      </c>
      <c r="P352" s="17">
        <f t="shared" si="48"/>
        <v>-19116.60894722283</v>
      </c>
      <c r="T352" s="19">
        <v>-1.4314025878910002</v>
      </c>
      <c r="U352" s="19">
        <f t="shared" si="49"/>
        <v>0.86761995849568141</v>
      </c>
      <c r="V352" s="19">
        <f>0.7817*U352+0.2163</f>
        <v>0.89451852155607403</v>
      </c>
      <c r="W352" s="19">
        <f t="shared" si="53"/>
        <v>-2.6898563060392622E-2</v>
      </c>
      <c r="X352" s="19">
        <f t="shared" si="50"/>
        <v>-19180.923298706817</v>
      </c>
    </row>
    <row r="353" spans="1:26">
      <c r="A353">
        <v>2035</v>
      </c>
      <c r="B353">
        <v>3</v>
      </c>
      <c r="C353" s="15">
        <v>13.657891845703125</v>
      </c>
      <c r="D353" s="15">
        <f t="shared" si="45"/>
        <v>14.011564389648438</v>
      </c>
      <c r="E353" s="15">
        <f>0.9534*D353-0.7929</f>
        <v>12.565725489090822</v>
      </c>
      <c r="F353" s="15">
        <f t="shared" si="51"/>
        <v>1.4458389005576162</v>
      </c>
      <c r="G353" s="15">
        <f t="shared" si="46"/>
        <v>908.68844250644179</v>
      </c>
      <c r="L353" s="17">
        <v>6.1407104492187496</v>
      </c>
      <c r="M353" s="17">
        <f t="shared" si="47"/>
        <v>9.2911618212890623</v>
      </c>
      <c r="N353" s="17">
        <f>0.9534*M353-0.7929</f>
        <v>8.0652936804169926</v>
      </c>
      <c r="O353" s="17">
        <f t="shared" si="52"/>
        <v>1.2258681408720697</v>
      </c>
      <c r="P353" s="17">
        <f t="shared" si="48"/>
        <v>-2091.9326903640977</v>
      </c>
      <c r="T353" s="19">
        <v>6.3459716796880343</v>
      </c>
      <c r="U353" s="19">
        <f t="shared" si="49"/>
        <v>9.4071769042974616</v>
      </c>
      <c r="V353" s="19">
        <f>0.9534*U353-0.7929</f>
        <v>8.1759024605572002</v>
      </c>
      <c r="W353" s="19">
        <f t="shared" si="53"/>
        <v>1.2312744437402614</v>
      </c>
      <c r="X353" s="19">
        <f t="shared" si="50"/>
        <v>-2018.1853129390947</v>
      </c>
    </row>
    <row r="354" spans="1:26">
      <c r="A354">
        <v>2035</v>
      </c>
      <c r="B354">
        <v>4</v>
      </c>
      <c r="C354" s="15">
        <v>20.187890625000001</v>
      </c>
      <c r="D354" s="15">
        <f t="shared" si="45"/>
        <v>23.116994687500004</v>
      </c>
      <c r="E354" s="15">
        <f>0.9534*D354-0.7929</f>
        <v>21.246842735062504</v>
      </c>
      <c r="F354" s="15">
        <f t="shared" si="51"/>
        <v>1.8701519524374994</v>
      </c>
      <c r="G354" s="15">
        <f t="shared" si="46"/>
        <v>6696.7427831999303</v>
      </c>
      <c r="L354" s="17">
        <v>15.643914794921875</v>
      </c>
      <c r="M354" s="17">
        <f t="shared" si="47"/>
        <v>19.642051994628904</v>
      </c>
      <c r="N354" s="17">
        <f>0.9534*M354-0.7929</f>
        <v>17.933832371679198</v>
      </c>
      <c r="O354" s="17">
        <f t="shared" si="52"/>
        <v>1.7082196229497058</v>
      </c>
      <c r="P354" s="17">
        <f t="shared" si="48"/>
        <v>4487.8238766569375</v>
      </c>
      <c r="T354" s="19">
        <v>15.687158203125023</v>
      </c>
      <c r="U354" s="19">
        <f t="shared" si="49"/>
        <v>19.663799707031277</v>
      </c>
      <c r="V354" s="19">
        <f>0.9534*U354-0.7929</f>
        <v>17.95456664068362</v>
      </c>
      <c r="W354" s="19">
        <f t="shared" si="53"/>
        <v>1.7092330663476574</v>
      </c>
      <c r="X354" s="19">
        <f t="shared" si="50"/>
        <v>4501.6482580483935</v>
      </c>
    </row>
    <row r="355" spans="1:26">
      <c r="A355">
        <v>2035</v>
      </c>
      <c r="B355">
        <v>5</v>
      </c>
      <c r="C355" s="15">
        <v>25.493615722656251</v>
      </c>
      <c r="D355" s="15">
        <f t="shared" si="45"/>
        <v>30.515297763671875</v>
      </c>
      <c r="E355" s="15">
        <f>0.9534*D355-0.7929</f>
        <v>28.300384887884768</v>
      </c>
      <c r="F355" s="15">
        <f t="shared" si="51"/>
        <v>2.2149128757871068</v>
      </c>
      <c r="G355" s="15">
        <f t="shared" si="46"/>
        <v>11399.626538611923</v>
      </c>
      <c r="L355" s="17">
        <v>25.857781982421876</v>
      </c>
      <c r="M355" s="17">
        <f t="shared" si="47"/>
        <v>30.766996135253905</v>
      </c>
      <c r="N355" s="17">
        <f>0.9534*M355-0.7929</f>
        <v>28.540354115351075</v>
      </c>
      <c r="O355" s="17">
        <f t="shared" si="52"/>
        <v>2.2266420199028296</v>
      </c>
      <c r="P355" s="17">
        <f t="shared" si="48"/>
        <v>11559.623793494498</v>
      </c>
      <c r="T355" s="19">
        <v>25.834100341797011</v>
      </c>
      <c r="U355" s="19">
        <f t="shared" si="49"/>
        <v>30.80514217529312</v>
      </c>
      <c r="V355" s="19">
        <f>0.9534*U355-0.7929</f>
        <v>28.576722549924462</v>
      </c>
      <c r="W355" s="19">
        <f t="shared" si="53"/>
        <v>2.2284196253686588</v>
      </c>
      <c r="X355" s="19">
        <f t="shared" si="50"/>
        <v>11583.872109653876</v>
      </c>
    </row>
    <row r="356" spans="1:26">
      <c r="A356">
        <v>2035</v>
      </c>
      <c r="B356">
        <v>6</v>
      </c>
      <c r="C356" s="15">
        <v>29.742181396484376</v>
      </c>
      <c r="D356" s="15">
        <f t="shared" si="45"/>
        <v>36.439497739257817</v>
      </c>
      <c r="E356" s="15">
        <f>0.814*D356+4.4613</f>
        <v>34.12305115975586</v>
      </c>
      <c r="F356" s="15">
        <f t="shared" si="51"/>
        <v>2.3164465795019566</v>
      </c>
      <c r="G356" s="15">
        <f t="shared" si="46"/>
        <v>12784.64779098619</v>
      </c>
      <c r="L356" s="17">
        <v>33.088525390625001</v>
      </c>
      <c r="M356" s="17">
        <f t="shared" si="47"/>
        <v>38.64272185546875</v>
      </c>
      <c r="N356" s="17">
        <f>0.814*M356+4.4613</f>
        <v>35.91647559035156</v>
      </c>
      <c r="O356" s="17">
        <f t="shared" si="52"/>
        <v>2.7262462651171901</v>
      </c>
      <c r="P356" s="17">
        <f t="shared" si="48"/>
        <v>18374.725302463594</v>
      </c>
      <c r="T356" s="19">
        <v>32.849481201172011</v>
      </c>
      <c r="U356" s="19">
        <f t="shared" si="49"/>
        <v>38.508030358886877</v>
      </c>
      <c r="V356" s="19">
        <f>0.814*U356+4.4613</f>
        <v>35.806836712133915</v>
      </c>
      <c r="W356" s="19">
        <f t="shared" si="53"/>
        <v>2.7011936467529623</v>
      </c>
      <c r="X356" s="19">
        <f t="shared" si="50"/>
        <v>18032.982535357158</v>
      </c>
    </row>
    <row r="357" spans="1:26">
      <c r="A357">
        <v>2035</v>
      </c>
      <c r="B357">
        <v>7</v>
      </c>
      <c r="C357" s="15">
        <v>30.863488769531251</v>
      </c>
      <c r="D357" s="15">
        <f t="shared" si="45"/>
        <v>38.003048740234377</v>
      </c>
      <c r="E357" s="15">
        <f>0.814*D357+4.4613</f>
        <v>35.395781674550783</v>
      </c>
      <c r="F357" s="15">
        <f t="shared" si="51"/>
        <v>2.6072670656835939</v>
      </c>
      <c r="G357" s="15">
        <f t="shared" si="46"/>
        <v>16751.730042989904</v>
      </c>
      <c r="L357" s="17">
        <v>33.102410888671876</v>
      </c>
      <c r="M357" s="17">
        <f t="shared" si="47"/>
        <v>38.657845939941403</v>
      </c>
      <c r="N357" s="17">
        <f>0.814*M357+4.4613</f>
        <v>35.9287865951123</v>
      </c>
      <c r="O357" s="17">
        <f t="shared" si="52"/>
        <v>2.7290593448291034</v>
      </c>
      <c r="P357" s="17">
        <f t="shared" si="48"/>
        <v>18413.098522813802</v>
      </c>
      <c r="T357" s="19">
        <v>33.083093261719</v>
      </c>
      <c r="U357" s="19">
        <f t="shared" si="49"/>
        <v>38.764536401367465</v>
      </c>
      <c r="V357" s="19">
        <f>0.814*U357+4.4613</f>
        <v>36.015632630713114</v>
      </c>
      <c r="W357" s="19">
        <f t="shared" si="53"/>
        <v>2.7489037706543513</v>
      </c>
      <c r="X357" s="19">
        <f t="shared" si="50"/>
        <v>18683.796335496008</v>
      </c>
    </row>
    <row r="358" spans="1:26">
      <c r="A358">
        <v>2035</v>
      </c>
      <c r="B358">
        <v>8</v>
      </c>
      <c r="C358" s="15">
        <v>28.419091796875001</v>
      </c>
      <c r="D358" s="15">
        <f t="shared" si="45"/>
        <v>34.594581601562503</v>
      </c>
      <c r="E358" s="15">
        <f>0.814*D358+4.4613</f>
        <v>32.621289423671875</v>
      </c>
      <c r="F358" s="15">
        <f t="shared" si="51"/>
        <v>1.9732921778906274</v>
      </c>
      <c r="G358" s="15">
        <f t="shared" si="46"/>
        <v>8103.6785986060495</v>
      </c>
      <c r="L358" s="17">
        <v>31.348474121093751</v>
      </c>
      <c r="M358" s="17">
        <f t="shared" si="47"/>
        <v>36.747458012695311</v>
      </c>
      <c r="N358" s="17">
        <f>0.814*M358+4.4613</f>
        <v>34.373730822333982</v>
      </c>
      <c r="O358" s="17">
        <f t="shared" si="52"/>
        <v>2.3737271903613291</v>
      </c>
      <c r="P358" s="17">
        <f t="shared" si="48"/>
        <v>13566.012603718889</v>
      </c>
      <c r="T358" s="19">
        <v>31.093743896484</v>
      </c>
      <c r="U358" s="19">
        <f t="shared" si="49"/>
        <v>36.580230798339436</v>
      </c>
      <c r="V358" s="19">
        <f>0.814*U358+4.4613</f>
        <v>34.237607869848297</v>
      </c>
      <c r="W358" s="19">
        <f t="shared" si="53"/>
        <v>2.3426229284911386</v>
      </c>
      <c r="X358" s="19">
        <f t="shared" si="50"/>
        <v>13141.719367547623</v>
      </c>
    </row>
    <row r="359" spans="1:26">
      <c r="A359">
        <v>2035</v>
      </c>
      <c r="B359">
        <v>9</v>
      </c>
      <c r="C359" s="15">
        <v>21.432000732421876</v>
      </c>
      <c r="D359" s="15">
        <f t="shared" si="45"/>
        <v>24.851781821289066</v>
      </c>
      <c r="E359" s="15">
        <f>0.9014*D359+2.3973</f>
        <v>24.798696133709964</v>
      </c>
      <c r="F359" s="15">
        <f t="shared" si="51"/>
        <v>5.308568757910237E-2</v>
      </c>
      <c r="G359" s="15">
        <f t="shared" si="46"/>
        <v>-18089.858135733466</v>
      </c>
      <c r="L359" s="17">
        <v>20.831872558593751</v>
      </c>
      <c r="M359" s="17">
        <f t="shared" si="47"/>
        <v>25.292775590820312</v>
      </c>
      <c r="N359" s="17">
        <f>0.9014*M359+2.3973</f>
        <v>25.196207917565431</v>
      </c>
      <c r="O359" s="17">
        <f t="shared" si="52"/>
        <v>9.656767325488147E-2</v>
      </c>
      <c r="P359" s="17">
        <f t="shared" si="48"/>
        <v>-17496.720369130162</v>
      </c>
      <c r="T359" s="19">
        <v>20.783166503906045</v>
      </c>
      <c r="U359" s="19">
        <f t="shared" si="49"/>
        <v>25.259216821288838</v>
      </c>
      <c r="V359" s="19">
        <f>0.9014*U359+2.3973</f>
        <v>25.165958042709761</v>
      </c>
      <c r="W359" s="19">
        <f t="shared" si="53"/>
        <v>9.3258778579077273E-2</v>
      </c>
      <c r="X359" s="19">
        <f t="shared" si="50"/>
        <v>-17541.857001402808</v>
      </c>
    </row>
    <row r="360" spans="1:26">
      <c r="A360">
        <v>2035</v>
      </c>
      <c r="B360">
        <v>10</v>
      </c>
      <c r="C360" s="15">
        <v>13.181451416015625</v>
      </c>
      <c r="D360" s="15">
        <f t="shared" si="45"/>
        <v>13.347215854492188</v>
      </c>
      <c r="E360" s="15">
        <f>0.9014*D360+2.3973</f>
        <v>14.428480371239257</v>
      </c>
      <c r="F360" s="15">
        <f t="shared" si="51"/>
        <v>-1.0812645167470691</v>
      </c>
      <c r="G360" s="15">
        <f t="shared" si="46"/>
        <v>-33563.529272946769</v>
      </c>
      <c r="L360" s="17">
        <v>13.142510986328125</v>
      </c>
      <c r="M360" s="17">
        <f t="shared" si="47"/>
        <v>16.917522966308592</v>
      </c>
      <c r="N360" s="17">
        <f>0.9014*M360+2.3973</f>
        <v>17.646755201830565</v>
      </c>
      <c r="O360" s="17">
        <f t="shared" si="52"/>
        <v>-0.72923223552197314</v>
      </c>
      <c r="P360" s="17">
        <f t="shared" si="48"/>
        <v>-28761.456924755235</v>
      </c>
      <c r="T360" s="19">
        <v>13.204705810547011</v>
      </c>
      <c r="U360" s="19">
        <f t="shared" si="49"/>
        <v>16.938066979980618</v>
      </c>
      <c r="V360" s="19">
        <f>0.9014*U360+2.3973</f>
        <v>17.665273575754529</v>
      </c>
      <c r="W360" s="19">
        <f t="shared" si="53"/>
        <v>-0.72720659577391089</v>
      </c>
      <c r="X360" s="19">
        <f t="shared" si="50"/>
        <v>-28733.825172951918</v>
      </c>
    </row>
    <row r="361" spans="1:26">
      <c r="A361">
        <v>2035</v>
      </c>
      <c r="B361">
        <v>11</v>
      </c>
      <c r="C361" s="15">
        <v>5.0295043945312496</v>
      </c>
      <c r="D361" s="15">
        <f t="shared" si="45"/>
        <v>1.9801409277343742</v>
      </c>
      <c r="E361" s="15">
        <f>0.9014*D361+2.3973</f>
        <v>4.1821990322597653</v>
      </c>
      <c r="F361" s="15">
        <f t="shared" si="51"/>
        <v>-2.2020581045253911</v>
      </c>
      <c r="G361" s="15">
        <f t="shared" si="46"/>
        <v>-48852.274603830861</v>
      </c>
      <c r="L361" s="17">
        <v>4.8672424316406246</v>
      </c>
      <c r="M361" s="17">
        <f t="shared" si="47"/>
        <v>7.9041004565429684</v>
      </c>
      <c r="N361" s="17">
        <f>0.9014*M361+2.3973</f>
        <v>9.5220561515278312</v>
      </c>
      <c r="O361" s="17">
        <f t="shared" si="52"/>
        <v>-1.6179556949848628</v>
      </c>
      <c r="P361" s="17">
        <f t="shared" si="48"/>
        <v>-40884.533635288513</v>
      </c>
      <c r="T361" s="19">
        <v>4.8907104492190001</v>
      </c>
      <c r="U361" s="19">
        <f t="shared" si="49"/>
        <v>7.8093000732424631</v>
      </c>
      <c r="V361" s="19">
        <f>0.9014*U361+2.3973</f>
        <v>9.4366030860207566</v>
      </c>
      <c r="W361" s="19">
        <f t="shared" si="53"/>
        <v>-1.6273030127782935</v>
      </c>
      <c r="X361" s="19">
        <f t="shared" si="50"/>
        <v>-41012.040397308701</v>
      </c>
    </row>
    <row r="362" spans="1:26">
      <c r="A362">
        <v>2035</v>
      </c>
      <c r="B362">
        <v>12</v>
      </c>
      <c r="C362" s="15">
        <v>-2.5153869628906249</v>
      </c>
      <c r="D362" s="15">
        <f t="shared" si="45"/>
        <v>-8.5404555810546885</v>
      </c>
      <c r="E362" s="15">
        <f>0.7817*D362+0.2163</f>
        <v>-6.4597741277104488</v>
      </c>
      <c r="F362" s="15">
        <f t="shared" si="51"/>
        <v>-2.0806814533442397</v>
      </c>
      <c r="G362" s="15">
        <f t="shared" si="46"/>
        <v>-47196.575705068775</v>
      </c>
      <c r="L362" s="17">
        <v>-4.8501647949218754</v>
      </c>
      <c r="M362" s="17">
        <f t="shared" si="47"/>
        <v>-2.6800994946289065</v>
      </c>
      <c r="N362" s="17">
        <f>0.7817*M362+0.2163</f>
        <v>-1.8787337749514164</v>
      </c>
      <c r="O362" s="17">
        <f t="shared" si="52"/>
        <v>-0.80136571967749015</v>
      </c>
      <c r="P362" s="17">
        <f t="shared" si="48"/>
        <v>-29745.429782120642</v>
      </c>
      <c r="T362" s="19">
        <v>-4.7537597656249773</v>
      </c>
      <c r="U362" s="19">
        <f t="shared" si="49"/>
        <v>-2.7803282226562254</v>
      </c>
      <c r="V362" s="19">
        <f>0.7817*U362+0.2163</f>
        <v>-1.9570825716503712</v>
      </c>
      <c r="W362" s="19">
        <f t="shared" si="53"/>
        <v>-0.82324565100585412</v>
      </c>
      <c r="X362" s="19">
        <f t="shared" si="50"/>
        <v>-30043.893925370856</v>
      </c>
    </row>
    <row r="363" spans="1:26">
      <c r="A363">
        <v>2036</v>
      </c>
      <c r="B363">
        <v>1</v>
      </c>
      <c r="C363" s="15">
        <v>0.48815307617187498</v>
      </c>
      <c r="D363" s="15">
        <f t="shared" si="45"/>
        <v>-4.3523193505859377</v>
      </c>
      <c r="E363" s="15">
        <f>0.7817*D363+0.2163</f>
        <v>-3.1859080363530272</v>
      </c>
      <c r="F363" s="15">
        <f t="shared" si="51"/>
        <v>-1.1664113142329104</v>
      </c>
      <c r="G363" s="15">
        <f t="shared" si="46"/>
        <v>-34725.016737451129</v>
      </c>
      <c r="H363" s="15">
        <f>SUM(G363:G374)</f>
        <v>-132282.50437040062</v>
      </c>
      <c r="I363" s="15">
        <f>H363*2.36386*4.4</f>
        <v>-1375868.211436467</v>
      </c>
      <c r="L363" s="17">
        <v>-5.8024963378906254</v>
      </c>
      <c r="M363" s="17">
        <f t="shared" si="47"/>
        <v>-3.7173790112304688</v>
      </c>
      <c r="N363" s="17">
        <f>0.7817*M363+0.2163</f>
        <v>-2.6895751730788575</v>
      </c>
      <c r="O363" s="17">
        <f t="shared" si="52"/>
        <v>-1.0278038381516112</v>
      </c>
      <c r="P363" s="17">
        <f t="shared" si="48"/>
        <v>-32834.272156226129</v>
      </c>
      <c r="Q363" s="17">
        <f>SUM(P363:P374)</f>
        <v>-126155.9944319154</v>
      </c>
      <c r="R363" s="17">
        <f>Q363*2.36386*4.4</f>
        <v>-1312146.4795904411</v>
      </c>
      <c r="T363" s="19">
        <v>-5.7229064941410002</v>
      </c>
      <c r="U363" s="19">
        <f t="shared" si="49"/>
        <v>-3.8444513305668191</v>
      </c>
      <c r="V363" s="19">
        <f>0.7817*U363+0.2163</f>
        <v>-2.7889076051040824</v>
      </c>
      <c r="W363" s="19">
        <f t="shared" si="53"/>
        <v>-1.0555437254627367</v>
      </c>
      <c r="X363" s="19">
        <f t="shared" si="50"/>
        <v>-33212.671959037194</v>
      </c>
      <c r="Y363" s="19">
        <f>SUM(X363:X374)</f>
        <v>-127994.5840134592</v>
      </c>
      <c r="Z363" s="19">
        <f>Y363*2.36386*4.4</f>
        <v>-1331269.6204106449</v>
      </c>
    </row>
    <row r="364" spans="1:26">
      <c r="A364">
        <v>2036</v>
      </c>
      <c r="B364">
        <v>2</v>
      </c>
      <c r="C364" s="15">
        <v>3.9048400878906251</v>
      </c>
      <c r="D364" s="15">
        <f t="shared" si="45"/>
        <v>0.4119090185546872</v>
      </c>
      <c r="E364" s="15">
        <f>0.7817*D364+0.2163</f>
        <v>0.53828927980419894</v>
      </c>
      <c r="F364" s="15">
        <f t="shared" si="51"/>
        <v>-0.12638026124951174</v>
      </c>
      <c r="G364" s="15">
        <f t="shared" si="46"/>
        <v>-20537.953143704588</v>
      </c>
      <c r="L364" s="17">
        <v>-1.2886108398437499</v>
      </c>
      <c r="M364" s="17">
        <f t="shared" si="47"/>
        <v>1.1991450732421878</v>
      </c>
      <c r="N364" s="17">
        <f>0.7817*M364+0.2163</f>
        <v>1.1536717037534181</v>
      </c>
      <c r="O364" s="17">
        <f t="shared" si="52"/>
        <v>4.5473369488769677E-2</v>
      </c>
      <c r="P364" s="17">
        <f t="shared" si="48"/>
        <v>-18193.697766803693</v>
      </c>
      <c r="T364" s="19">
        <v>-1.4980529785160002</v>
      </c>
      <c r="U364" s="19">
        <f t="shared" si="49"/>
        <v>0.79443782958943143</v>
      </c>
      <c r="V364" s="19">
        <f>0.7817*U364+0.2163</f>
        <v>0.83731205139005849</v>
      </c>
      <c r="W364" s="19">
        <f t="shared" si="53"/>
        <v>-4.2874221800627055E-2</v>
      </c>
      <c r="X364" s="19">
        <f t="shared" si="50"/>
        <v>-19398.847259582355</v>
      </c>
    </row>
    <row r="365" spans="1:26">
      <c r="A365">
        <v>2036</v>
      </c>
      <c r="B365">
        <v>3</v>
      </c>
      <c r="C365" s="15">
        <v>15.80635986328125</v>
      </c>
      <c r="D365" s="15">
        <f t="shared" si="45"/>
        <v>17.007388193359375</v>
      </c>
      <c r="E365" s="15">
        <f>0.9534*D365-0.7929</f>
        <v>15.421943903548829</v>
      </c>
      <c r="F365" s="15">
        <f t="shared" si="51"/>
        <v>1.5854442898105461</v>
      </c>
      <c r="G365" s="15">
        <f t="shared" si="46"/>
        <v>2813.0455573056606</v>
      </c>
      <c r="L365" s="17">
        <v>7.8487182617187496</v>
      </c>
      <c r="M365" s="17">
        <f t="shared" si="47"/>
        <v>11.151523930664062</v>
      </c>
      <c r="N365" s="17">
        <f>0.9534*M365-0.7929</f>
        <v>9.8389629154951184</v>
      </c>
      <c r="O365" s="17">
        <f t="shared" si="52"/>
        <v>1.312561015168944</v>
      </c>
      <c r="P365" s="17">
        <f t="shared" si="48"/>
        <v>-909.35519208043479</v>
      </c>
      <c r="T365" s="19">
        <v>7.9821105957030341</v>
      </c>
      <c r="U365" s="19">
        <f t="shared" si="49"/>
        <v>11.203657434081931</v>
      </c>
      <c r="V365" s="19">
        <f>0.9534*U365-0.7929</f>
        <v>9.8886669976537132</v>
      </c>
      <c r="W365" s="19">
        <f t="shared" si="53"/>
        <v>1.3149904364282179</v>
      </c>
      <c r="X365" s="19">
        <f t="shared" si="50"/>
        <v>-876.21545668267936</v>
      </c>
    </row>
    <row r="366" spans="1:26">
      <c r="A366">
        <v>2036</v>
      </c>
      <c r="B366">
        <v>4</v>
      </c>
      <c r="C366" s="15">
        <v>19.131616210937501</v>
      </c>
      <c r="D366" s="15">
        <f t="shared" si="45"/>
        <v>21.644125644531254</v>
      </c>
      <c r="E366" s="15">
        <f>0.9534*D366-0.7929</f>
        <v>19.842609389496097</v>
      </c>
      <c r="F366" s="15">
        <f t="shared" si="51"/>
        <v>1.8015162550351569</v>
      </c>
      <c r="G366" s="15">
        <f t="shared" si="46"/>
        <v>5760.4832349345743</v>
      </c>
      <c r="L366" s="17">
        <v>15.692132568359375</v>
      </c>
      <c r="M366" s="17">
        <f t="shared" si="47"/>
        <v>19.694570793457029</v>
      </c>
      <c r="N366" s="17">
        <f>0.9534*M366-0.7929</f>
        <v>17.983903794481932</v>
      </c>
      <c r="O366" s="17">
        <f t="shared" si="52"/>
        <v>1.7106669989750962</v>
      </c>
      <c r="P366" s="17">
        <f t="shared" si="48"/>
        <v>4521.2085330192858</v>
      </c>
      <c r="T366" s="19">
        <v>15.582910156250023</v>
      </c>
      <c r="U366" s="19">
        <f t="shared" si="49"/>
        <v>19.549335351562526</v>
      </c>
      <c r="V366" s="19">
        <f>0.9534*U366-0.7929</f>
        <v>17.845436324179712</v>
      </c>
      <c r="W366" s="19">
        <f t="shared" si="53"/>
        <v>1.7038990273828141</v>
      </c>
      <c r="X366" s="19">
        <f t="shared" si="50"/>
        <v>4428.8866325289673</v>
      </c>
    </row>
    <row r="367" spans="1:26">
      <c r="A367">
        <v>2036</v>
      </c>
      <c r="B367">
        <v>5</v>
      </c>
      <c r="C367" s="15">
        <v>25.204736328125001</v>
      </c>
      <c r="D367" s="15">
        <f t="shared" si="45"/>
        <v>30.112484335937502</v>
      </c>
      <c r="E367" s="15">
        <f>0.9534*D367-0.7929</f>
        <v>27.916342565882815</v>
      </c>
      <c r="F367" s="15">
        <f t="shared" si="51"/>
        <v>2.1961417700546875</v>
      </c>
      <c r="G367" s="15">
        <f t="shared" si="46"/>
        <v>11143.569885315992</v>
      </c>
      <c r="L367" s="17">
        <v>25.309106445312501</v>
      </c>
      <c r="M367" s="17">
        <f t="shared" si="47"/>
        <v>30.169378740234375</v>
      </c>
      <c r="N367" s="17">
        <f>0.9534*M367-0.7929</f>
        <v>27.970585690939455</v>
      </c>
      <c r="O367" s="17">
        <f t="shared" si="52"/>
        <v>2.1987930492949204</v>
      </c>
      <c r="P367" s="17">
        <f t="shared" si="48"/>
        <v>11179.735985432009</v>
      </c>
      <c r="T367" s="19">
        <v>25.208032226563034</v>
      </c>
      <c r="U367" s="19">
        <f t="shared" si="49"/>
        <v>30.117719384766215</v>
      </c>
      <c r="V367" s="19">
        <f>0.9534*U367-0.7929</f>
        <v>27.921333661436112</v>
      </c>
      <c r="W367" s="19">
        <f t="shared" si="53"/>
        <v>2.1963857233301027</v>
      </c>
      <c r="X367" s="19">
        <f t="shared" si="50"/>
        <v>11146.897651945932</v>
      </c>
    </row>
    <row r="368" spans="1:26">
      <c r="A368">
        <v>2036</v>
      </c>
      <c r="B368">
        <v>6</v>
      </c>
      <c r="C368" s="15">
        <v>29.850976562500001</v>
      </c>
      <c r="D368" s="15">
        <f t="shared" si="45"/>
        <v>36.59120171875</v>
      </c>
      <c r="E368" s="15">
        <f>0.814*D368+4.4613</f>
        <v>34.246538199062499</v>
      </c>
      <c r="F368" s="15">
        <f t="shared" si="51"/>
        <v>2.3446635196875008</v>
      </c>
      <c r="G368" s="15">
        <f t="shared" si="46"/>
        <v>13169.555072057199</v>
      </c>
      <c r="L368" s="17">
        <v>30.279321289062501</v>
      </c>
      <c r="M368" s="17">
        <f t="shared" si="47"/>
        <v>35.582936748046876</v>
      </c>
      <c r="N368" s="17">
        <f>0.814*M368+4.4613</f>
        <v>33.425810512910154</v>
      </c>
      <c r="O368" s="17">
        <f t="shared" si="52"/>
        <v>2.1571262351367224</v>
      </c>
      <c r="P368" s="17">
        <f t="shared" si="48"/>
        <v>10611.358973500031</v>
      </c>
      <c r="T368" s="19">
        <v>29.969506835938034</v>
      </c>
      <c r="U368" s="19">
        <f t="shared" si="49"/>
        <v>35.345818505859967</v>
      </c>
      <c r="V368" s="19">
        <f>0.814*U368+4.4613</f>
        <v>33.232796263770013</v>
      </c>
      <c r="W368" s="19">
        <f t="shared" si="53"/>
        <v>2.1130222420899543</v>
      </c>
      <c r="X368" s="19">
        <f t="shared" si="50"/>
        <v>10009.736404349067</v>
      </c>
    </row>
    <row r="369" spans="1:26">
      <c r="A369">
        <v>2036</v>
      </c>
      <c r="B369">
        <v>7</v>
      </c>
      <c r="C369" s="15">
        <v>30.421624755859376</v>
      </c>
      <c r="D369" s="15">
        <f t="shared" si="45"/>
        <v>37.386913559570317</v>
      </c>
      <c r="E369" s="15">
        <f>0.814*D369+4.4613</f>
        <v>34.894247637490238</v>
      </c>
      <c r="F369" s="15">
        <f t="shared" si="51"/>
        <v>2.4926659220800786</v>
      </c>
      <c r="G369" s="15">
        <f t="shared" si="46"/>
        <v>15188.455843094351</v>
      </c>
      <c r="L369" s="17">
        <v>34.111535644531251</v>
      </c>
      <c r="M369" s="17">
        <f t="shared" si="47"/>
        <v>39.756984624023438</v>
      </c>
      <c r="N369" s="17">
        <f>0.814*M369+4.4613</f>
        <v>36.823485483955075</v>
      </c>
      <c r="O369" s="17">
        <f t="shared" si="52"/>
        <v>2.9334991400683634</v>
      </c>
      <c r="P369" s="17">
        <f t="shared" si="48"/>
        <v>21201.861769672549</v>
      </c>
      <c r="T369" s="19">
        <v>34.198266601563034</v>
      </c>
      <c r="U369" s="19">
        <f t="shared" si="49"/>
        <v>39.98899672851622</v>
      </c>
      <c r="V369" s="19">
        <f>0.814*U369+4.4613</f>
        <v>37.012343337012204</v>
      </c>
      <c r="W369" s="19">
        <f t="shared" si="53"/>
        <v>2.9766533915040156</v>
      </c>
      <c r="X369" s="19">
        <f t="shared" si="50"/>
        <v>21790.528913506278</v>
      </c>
    </row>
    <row r="370" spans="1:26">
      <c r="A370">
        <v>2036</v>
      </c>
      <c r="B370">
        <v>8</v>
      </c>
      <c r="C370" s="15">
        <v>29.349816894531251</v>
      </c>
      <c r="D370" s="15">
        <f t="shared" si="45"/>
        <v>35.892384677734377</v>
      </c>
      <c r="E370" s="15">
        <f>0.814*D370+4.4613</f>
        <v>33.677701127675782</v>
      </c>
      <c r="F370" s="15">
        <f t="shared" si="51"/>
        <v>2.2146835500585951</v>
      </c>
      <c r="G370" s="15">
        <f t="shared" si="46"/>
        <v>11396.498306349295</v>
      </c>
      <c r="L370" s="17">
        <v>29.187249755859376</v>
      </c>
      <c r="M370" s="17">
        <f t="shared" si="47"/>
        <v>34.393452434082029</v>
      </c>
      <c r="N370" s="17">
        <f>0.814*M370+4.4613</f>
        <v>32.457570281342768</v>
      </c>
      <c r="O370" s="17">
        <f t="shared" si="52"/>
        <v>1.9358821527392607</v>
      </c>
      <c r="P370" s="17">
        <f t="shared" si="48"/>
        <v>7593.3684455162547</v>
      </c>
      <c r="T370" s="19">
        <v>29.000451660156045</v>
      </c>
      <c r="U370" s="19">
        <f t="shared" si="49"/>
        <v>34.281795922851344</v>
      </c>
      <c r="V370" s="19">
        <f>0.814*U370+4.4613</f>
        <v>32.366681881200989</v>
      </c>
      <c r="W370" s="19">
        <f t="shared" si="53"/>
        <v>1.9151140416503551</v>
      </c>
      <c r="X370" s="19">
        <f t="shared" si="50"/>
        <v>7310.0706421524956</v>
      </c>
    </row>
    <row r="371" spans="1:26">
      <c r="A371">
        <v>2036</v>
      </c>
      <c r="B371">
        <v>9</v>
      </c>
      <c r="C371" s="15">
        <v>21.667535400390626</v>
      </c>
      <c r="D371" s="15">
        <f t="shared" si="45"/>
        <v>25.180211362304689</v>
      </c>
      <c r="E371" s="15">
        <f>0.9014*D371+2.3973</f>
        <v>25.094742521981448</v>
      </c>
      <c r="F371" s="15">
        <f t="shared" si="51"/>
        <v>8.5468840323240869E-2</v>
      </c>
      <c r="G371" s="15">
        <f t="shared" si="46"/>
        <v>-17648.11954915067</v>
      </c>
      <c r="L371" s="17">
        <v>21.251428222656251</v>
      </c>
      <c r="M371" s="17">
        <f t="shared" si="47"/>
        <v>25.749755620117188</v>
      </c>
      <c r="N371" s="17">
        <f>0.9014*M371+2.3973</f>
        <v>25.608129715973636</v>
      </c>
      <c r="O371" s="17">
        <f t="shared" si="52"/>
        <v>0.14162590414355236</v>
      </c>
      <c r="P371" s="17">
        <f t="shared" si="48"/>
        <v>-16882.081041577803</v>
      </c>
      <c r="T371" s="19">
        <v>21.349328613281045</v>
      </c>
      <c r="U371" s="19">
        <f t="shared" si="49"/>
        <v>25.880862817382589</v>
      </c>
      <c r="V371" s="19">
        <f>0.9014*U371+2.3973</f>
        <v>25.726309743588665</v>
      </c>
      <c r="W371" s="19">
        <f t="shared" si="53"/>
        <v>0.1545530737939238</v>
      </c>
      <c r="X371" s="19">
        <f t="shared" si="50"/>
        <v>-16705.741520377087</v>
      </c>
    </row>
    <row r="372" spans="1:26">
      <c r="A372">
        <v>2036</v>
      </c>
      <c r="B372">
        <v>10</v>
      </c>
      <c r="C372" s="15">
        <v>14.082086181640625</v>
      </c>
      <c r="D372" s="15">
        <f t="shared" si="45"/>
        <v>14.603060971679685</v>
      </c>
      <c r="E372" s="15">
        <f>0.9014*D372+2.3973</f>
        <v>15.560499159872068</v>
      </c>
      <c r="F372" s="15">
        <f t="shared" si="51"/>
        <v>-0.95743818819238236</v>
      </c>
      <c r="G372" s="15">
        <f t="shared" si="46"/>
        <v>-31874.414325132289</v>
      </c>
      <c r="L372" s="17">
        <v>10.345849609375</v>
      </c>
      <c r="M372" s="17">
        <f t="shared" si="47"/>
        <v>13.871399394531249</v>
      </c>
      <c r="N372" s="17">
        <f>0.9014*M372+2.3973</f>
        <v>14.900979414230466</v>
      </c>
      <c r="O372" s="17">
        <f t="shared" si="52"/>
        <v>-1.0295800196992175</v>
      </c>
      <c r="P372" s="17">
        <f t="shared" si="48"/>
        <v>-32858.501048717022</v>
      </c>
      <c r="T372" s="19">
        <v>10.408258056641046</v>
      </c>
      <c r="U372" s="19">
        <f t="shared" si="49"/>
        <v>13.867567346191869</v>
      </c>
      <c r="V372" s="19">
        <f>0.9014*U372+2.3973</f>
        <v>14.897525205857351</v>
      </c>
      <c r="W372" s="19">
        <f t="shared" si="53"/>
        <v>-1.0299578596654815</v>
      </c>
      <c r="X372" s="19">
        <f t="shared" si="50"/>
        <v>-32863.655163696836</v>
      </c>
    </row>
    <row r="373" spans="1:26">
      <c r="A373">
        <v>2036</v>
      </c>
      <c r="B373">
        <v>11</v>
      </c>
      <c r="C373" s="15">
        <v>6.7649475097656246</v>
      </c>
      <c r="D373" s="15">
        <f t="shared" si="45"/>
        <v>4.4000428076171874</v>
      </c>
      <c r="E373" s="15">
        <f>0.9014*D373+2.3973</f>
        <v>6.3634985867861324</v>
      </c>
      <c r="F373" s="15">
        <f t="shared" si="51"/>
        <v>-1.9634557791689451</v>
      </c>
      <c r="G373" s="15">
        <f t="shared" si="46"/>
        <v>-45597.500283643581</v>
      </c>
      <c r="L373" s="17">
        <v>-5.6097412109374994E-2</v>
      </c>
      <c r="M373" s="17">
        <f t="shared" si="47"/>
        <v>2.5415986987304686</v>
      </c>
      <c r="N373" s="17">
        <f>0.9014*M373+2.3973</f>
        <v>4.688297067035645</v>
      </c>
      <c r="O373" s="17">
        <f t="shared" si="52"/>
        <v>-2.1466983683051764</v>
      </c>
      <c r="P373" s="17">
        <f t="shared" si="48"/>
        <v>-48097.112442050915</v>
      </c>
      <c r="T373" s="19">
        <v>0.18187866210899983</v>
      </c>
      <c r="U373" s="19">
        <f t="shared" si="49"/>
        <v>2.6390027709956816</v>
      </c>
      <c r="V373" s="19">
        <f>0.9014*U373+2.3973</f>
        <v>4.7760970977755068</v>
      </c>
      <c r="W373" s="19">
        <f t="shared" si="53"/>
        <v>-2.1370943267798252</v>
      </c>
      <c r="X373" s="19">
        <f t="shared" si="50"/>
        <v>-47966.103711603595</v>
      </c>
    </row>
    <row r="374" spans="1:26">
      <c r="A374">
        <v>2036</v>
      </c>
      <c r="B374">
        <v>12</v>
      </c>
      <c r="C374" s="15">
        <v>-1.1124328613281249</v>
      </c>
      <c r="D374" s="15">
        <f t="shared" si="45"/>
        <v>-6.5841763818359382</v>
      </c>
      <c r="E374" s="15">
        <f>0.7817*D374+0.2163</f>
        <v>-4.9305506776811523</v>
      </c>
      <c r="F374" s="15">
        <f t="shared" si="51"/>
        <v>-1.6536257041547859</v>
      </c>
      <c r="G374" s="15">
        <f t="shared" si="46"/>
        <v>-41371.108230375437</v>
      </c>
      <c r="L374" s="17">
        <v>-5.3875793457031254</v>
      </c>
      <c r="M374" s="17">
        <f t="shared" si="47"/>
        <v>-3.2654514233398442</v>
      </c>
      <c r="N374" s="17">
        <f>0.7817*M374+0.2163</f>
        <v>-2.3363033776247559</v>
      </c>
      <c r="O374" s="17">
        <f t="shared" si="52"/>
        <v>-0.92914804571508824</v>
      </c>
      <c r="P374" s="17">
        <f t="shared" si="48"/>
        <v>-31488.508491599518</v>
      </c>
      <c r="T374" s="19">
        <v>-5.2472595214839544</v>
      </c>
      <c r="U374" s="19">
        <f t="shared" si="49"/>
        <v>-3.3221909545893822</v>
      </c>
      <c r="V374" s="19">
        <f>0.7817*U374+0.2163</f>
        <v>-2.3806566692025202</v>
      </c>
      <c r="W374" s="19">
        <f t="shared" si="53"/>
        <v>-0.94153428538686201</v>
      </c>
      <c r="X374" s="19">
        <f t="shared" si="50"/>
        <v>-31657.469186962186</v>
      </c>
    </row>
    <row r="375" spans="1:26">
      <c r="A375">
        <v>2037</v>
      </c>
      <c r="B375">
        <v>1</v>
      </c>
      <c r="C375" s="15">
        <v>-2.9382995605468749</v>
      </c>
      <c r="D375" s="15">
        <f t="shared" si="45"/>
        <v>-9.1301649072265629</v>
      </c>
      <c r="E375" s="15">
        <f>0.7817*D375+0.2163</f>
        <v>-6.9207499079790038</v>
      </c>
      <c r="F375" s="15">
        <f t="shared" si="51"/>
        <v>-2.2094149992475591</v>
      </c>
      <c r="G375" s="15">
        <f t="shared" si="46"/>
        <v>-48952.630004735955</v>
      </c>
      <c r="H375" s="15">
        <f>SUM(G375:G386)</f>
        <v>-114498.44273370969</v>
      </c>
      <c r="I375" s="15">
        <f>H375*2.36386*4.4</f>
        <v>-1190896.4708982308</v>
      </c>
      <c r="L375" s="17">
        <v>-6.2161010742187504</v>
      </c>
      <c r="M375" s="17">
        <f t="shared" si="47"/>
        <v>-4.1678772900390619</v>
      </c>
      <c r="N375" s="17">
        <f>0.7817*M375+0.2163</f>
        <v>-3.0417296776235347</v>
      </c>
      <c r="O375" s="17">
        <f t="shared" si="52"/>
        <v>-1.1261476124155272</v>
      </c>
      <c r="P375" s="17">
        <f t="shared" si="48"/>
        <v>-34175.77958096021</v>
      </c>
      <c r="Q375" s="17">
        <f>SUM(P375:P386)</f>
        <v>-105747.61406610328</v>
      </c>
      <c r="R375" s="17">
        <f>Q375*2.36386*4.4</f>
        <v>-1099879.2419397153</v>
      </c>
      <c r="T375" s="19">
        <v>-6.1408142089839544</v>
      </c>
      <c r="U375" s="19">
        <f t="shared" si="49"/>
        <v>-4.3033140014643827</v>
      </c>
      <c r="V375" s="19">
        <f>0.7817*U375+0.2163</f>
        <v>-3.1476005549447077</v>
      </c>
      <c r="W375" s="19">
        <f t="shared" si="53"/>
        <v>-1.155713446519675</v>
      </c>
      <c r="X375" s="19">
        <f t="shared" si="50"/>
        <v>-34579.087123974889</v>
      </c>
      <c r="Y375" s="19">
        <f>SUM(X375:X386)</f>
        <v>-106579.59068134407</v>
      </c>
      <c r="Z375" s="19">
        <f>Y375*2.36386*4.4</f>
        <v>-1108532.6174032087</v>
      </c>
    </row>
    <row r="376" spans="1:26">
      <c r="A376">
        <v>2037</v>
      </c>
      <c r="B376">
        <v>2</v>
      </c>
      <c r="C376" s="15">
        <v>5.7241760253906246</v>
      </c>
      <c r="D376" s="15">
        <f t="shared" si="45"/>
        <v>2.9487910498046874</v>
      </c>
      <c r="E376" s="15">
        <f>0.7817*D376+0.2163</f>
        <v>2.5213699636323241</v>
      </c>
      <c r="F376" s="15">
        <f t="shared" si="51"/>
        <v>0.4274210861723633</v>
      </c>
      <c r="G376" s="15">
        <f t="shared" si="46"/>
        <v>-12983.548963522793</v>
      </c>
      <c r="L376" s="17">
        <v>2.2304626464843751</v>
      </c>
      <c r="M376" s="17">
        <f t="shared" si="47"/>
        <v>5.0321199145507816</v>
      </c>
      <c r="N376" s="17">
        <f>0.7817*M376+0.2163</f>
        <v>4.1499081372043456</v>
      </c>
      <c r="O376" s="17">
        <f t="shared" si="52"/>
        <v>0.88221177734643597</v>
      </c>
      <c r="P376" s="17">
        <f t="shared" si="48"/>
        <v>-6779.7491452172671</v>
      </c>
      <c r="T376" s="19">
        <v>2.3353515625000227</v>
      </c>
      <c r="U376" s="19">
        <f t="shared" si="49"/>
        <v>5.0035160156250251</v>
      </c>
      <c r="V376" s="19">
        <f>0.7817*U376+0.2163</f>
        <v>4.1275484694140818</v>
      </c>
      <c r="W376" s="19">
        <f t="shared" si="53"/>
        <v>0.8759675462109433</v>
      </c>
      <c r="X376" s="19">
        <f t="shared" si="50"/>
        <v>-6864.9267021365231</v>
      </c>
    </row>
    <row r="377" spans="1:26">
      <c r="A377">
        <v>2037</v>
      </c>
      <c r="B377">
        <v>3</v>
      </c>
      <c r="C377" s="15">
        <v>10.532220458984375</v>
      </c>
      <c r="D377" s="15">
        <f t="shared" si="45"/>
        <v>9.6531282080078142</v>
      </c>
      <c r="E377" s="15">
        <f>0.9534*D377-0.7929</f>
        <v>8.4103924335146516</v>
      </c>
      <c r="F377" s="15">
        <f t="shared" si="51"/>
        <v>1.2427357744931626</v>
      </c>
      <c r="G377" s="15">
        <f t="shared" si="46"/>
        <v>-1861.8413001387671</v>
      </c>
      <c r="L377" s="17">
        <v>9.9754577636718746</v>
      </c>
      <c r="M377" s="17">
        <f t="shared" si="47"/>
        <v>13.467968596191406</v>
      </c>
      <c r="N377" s="17">
        <f>0.9534*M377-0.7929</f>
        <v>12.047461259608887</v>
      </c>
      <c r="O377" s="17">
        <f t="shared" si="52"/>
        <v>1.4205073365825189</v>
      </c>
      <c r="P377" s="17">
        <f t="shared" si="48"/>
        <v>563.14057832214166</v>
      </c>
      <c r="T377" s="19">
        <v>10.062463378906045</v>
      </c>
      <c r="U377" s="19">
        <f t="shared" si="49"/>
        <v>13.487884790038837</v>
      </c>
      <c r="V377" s="19">
        <f>0.9534*U377-0.7929</f>
        <v>12.066449358823029</v>
      </c>
      <c r="W377" s="19">
        <f t="shared" si="53"/>
        <v>1.4214354312158086</v>
      </c>
      <c r="X377" s="19">
        <f t="shared" si="50"/>
        <v>575.80071721484637</v>
      </c>
    </row>
    <row r="378" spans="1:26">
      <c r="A378">
        <v>2037</v>
      </c>
      <c r="B378">
        <v>4</v>
      </c>
      <c r="C378" s="15">
        <v>20.080834960937501</v>
      </c>
      <c r="D378" s="15">
        <f t="shared" si="45"/>
        <v>22.967716269531252</v>
      </c>
      <c r="E378" s="15">
        <f>0.9534*D378-0.7929</f>
        <v>21.104520691371096</v>
      </c>
      <c r="F378" s="15">
        <f t="shared" si="51"/>
        <v>1.8631955781601555</v>
      </c>
      <c r="G378" s="15">
        <f t="shared" si="46"/>
        <v>6601.8508816826798</v>
      </c>
      <c r="L378" s="17">
        <v>17.029321289062501</v>
      </c>
      <c r="M378" s="17">
        <f t="shared" si="47"/>
        <v>21.151036748046874</v>
      </c>
      <c r="N378" s="17">
        <f>0.9534*M378-0.7929</f>
        <v>19.37249843558789</v>
      </c>
      <c r="O378" s="17">
        <f t="shared" si="52"/>
        <v>1.7785383124589842</v>
      </c>
      <c r="P378" s="17">
        <f t="shared" si="48"/>
        <v>5447.0411202530049</v>
      </c>
      <c r="T378" s="19">
        <v>17.268762207031045</v>
      </c>
      <c r="U378" s="19">
        <f t="shared" si="49"/>
        <v>21.40040090332009</v>
      </c>
      <c r="V378" s="19">
        <f>0.9534*U378-0.7929</f>
        <v>19.610242221225374</v>
      </c>
      <c r="W378" s="19">
        <f t="shared" si="53"/>
        <v>1.7901586820947166</v>
      </c>
      <c r="X378" s="19">
        <f t="shared" si="50"/>
        <v>5605.5545824540277</v>
      </c>
    </row>
    <row r="379" spans="1:26">
      <c r="A379">
        <v>2037</v>
      </c>
      <c r="B379">
        <v>5</v>
      </c>
      <c r="C379" s="15">
        <v>26.132135009765626</v>
      </c>
      <c r="D379" s="15">
        <f t="shared" si="45"/>
        <v>31.40564905761719</v>
      </c>
      <c r="E379" s="15">
        <f>0.9534*D379-0.7929</f>
        <v>29.149245811532229</v>
      </c>
      <c r="F379" s="15">
        <f t="shared" si="51"/>
        <v>2.256403246084961</v>
      </c>
      <c r="G379" s="15">
        <f t="shared" si="46"/>
        <v>11965.596679844952</v>
      </c>
      <c r="L379" s="17">
        <v>25.265039062500001</v>
      </c>
      <c r="M379" s="17">
        <f t="shared" si="47"/>
        <v>30.121380546874999</v>
      </c>
      <c r="N379" s="17">
        <f>0.9534*M379-0.7929</f>
        <v>27.924824213390625</v>
      </c>
      <c r="O379" s="17">
        <f t="shared" si="52"/>
        <v>2.1965563334843736</v>
      </c>
      <c r="P379" s="17">
        <f t="shared" si="48"/>
        <v>11149.224945060341</v>
      </c>
      <c r="T379" s="19">
        <v>25.226220703125023</v>
      </c>
      <c r="U379" s="19">
        <f t="shared" si="49"/>
        <v>30.137690332031276</v>
      </c>
      <c r="V379" s="19">
        <f>0.9534*U379-0.7929</f>
        <v>27.94037396255862</v>
      </c>
      <c r="W379" s="19">
        <f t="shared" si="53"/>
        <v>2.1973163694726559</v>
      </c>
      <c r="X379" s="19">
        <f t="shared" si="50"/>
        <v>11159.592595976497</v>
      </c>
    </row>
    <row r="380" spans="1:26">
      <c r="A380">
        <v>2037</v>
      </c>
      <c r="B380">
        <v>6</v>
      </c>
      <c r="C380" s="15">
        <v>29.598870849609376</v>
      </c>
      <c r="D380" s="15">
        <f t="shared" si="45"/>
        <v>36.239665512695318</v>
      </c>
      <c r="E380" s="15">
        <f>0.814*D380+4.4613</f>
        <v>33.960387727333988</v>
      </c>
      <c r="F380" s="15">
        <f t="shared" si="51"/>
        <v>2.2792777853613302</v>
      </c>
      <c r="G380" s="15">
        <f t="shared" si="46"/>
        <v>12277.628270113906</v>
      </c>
      <c r="L380" s="17">
        <v>31.846307373046876</v>
      </c>
      <c r="M380" s="17">
        <f t="shared" si="47"/>
        <v>37.289697990722658</v>
      </c>
      <c r="N380" s="17">
        <f>0.814*M380+4.4613</f>
        <v>34.815114164448239</v>
      </c>
      <c r="O380" s="17">
        <f t="shared" si="52"/>
        <v>2.4745838262744186</v>
      </c>
      <c r="P380" s="17">
        <f t="shared" si="48"/>
        <v>14941.797974209345</v>
      </c>
      <c r="T380" s="19">
        <v>31.607263183594</v>
      </c>
      <c r="U380" s="19">
        <f t="shared" si="49"/>
        <v>37.144074975586214</v>
      </c>
      <c r="V380" s="19">
        <f>0.814*U380+4.4613</f>
        <v>34.696577030127173</v>
      </c>
      <c r="W380" s="19">
        <f t="shared" si="53"/>
        <v>2.4474979454590411</v>
      </c>
      <c r="X380" s="19">
        <f t="shared" si="50"/>
        <v>14572.319474006777</v>
      </c>
    </row>
    <row r="381" spans="1:26">
      <c r="A381">
        <v>2037</v>
      </c>
      <c r="B381">
        <v>7</v>
      </c>
      <c r="C381" s="15">
        <v>29.323236083984376</v>
      </c>
      <c r="D381" s="15">
        <f t="shared" si="45"/>
        <v>35.855320395507817</v>
      </c>
      <c r="E381" s="15">
        <f>0.814*D381+4.4613</f>
        <v>33.647530801943361</v>
      </c>
      <c r="F381" s="15">
        <f t="shared" si="51"/>
        <v>2.2077895935644563</v>
      </c>
      <c r="G381" s="15">
        <f t="shared" si="46"/>
        <v>11302.457845812747</v>
      </c>
      <c r="L381" s="17">
        <v>33.685662841796876</v>
      </c>
      <c r="M381" s="17">
        <f t="shared" si="47"/>
        <v>39.293123967285155</v>
      </c>
      <c r="N381" s="17">
        <f>0.814*M381+4.4613</f>
        <v>36.445902909370112</v>
      </c>
      <c r="O381" s="17">
        <f t="shared" si="52"/>
        <v>2.8472210579150428</v>
      </c>
      <c r="P381" s="17">
        <f t="shared" si="48"/>
        <v>20024.942451019095</v>
      </c>
      <c r="T381" s="19">
        <v>33.720025634766046</v>
      </c>
      <c r="U381" s="19">
        <f t="shared" si="49"/>
        <v>39.463888146973126</v>
      </c>
      <c r="V381" s="19">
        <f>0.814*U381+4.4613</f>
        <v>36.584904951636126</v>
      </c>
      <c r="W381" s="19">
        <f t="shared" si="53"/>
        <v>2.8789831953369998</v>
      </c>
      <c r="X381" s="19">
        <f t="shared" si="50"/>
        <v>20458.209767592016</v>
      </c>
    </row>
    <row r="382" spans="1:26">
      <c r="A382">
        <v>2037</v>
      </c>
      <c r="B382">
        <v>8</v>
      </c>
      <c r="C382" s="15">
        <v>30.263299560546876</v>
      </c>
      <c r="D382" s="15">
        <f t="shared" si="45"/>
        <v>37.166144907226567</v>
      </c>
      <c r="E382" s="15">
        <f>0.814*D382+4.4613</f>
        <v>34.714541954482421</v>
      </c>
      <c r="F382" s="15">
        <f t="shared" si="51"/>
        <v>2.4516029527441461</v>
      </c>
      <c r="G382" s="15">
        <f t="shared" si="46"/>
        <v>14628.315878382899</v>
      </c>
      <c r="L382" s="17">
        <v>30.762902832031251</v>
      </c>
      <c r="M382" s="17">
        <f t="shared" si="47"/>
        <v>36.109653764648435</v>
      </c>
      <c r="N382" s="17">
        <f>0.814*M382+4.4613</f>
        <v>33.854558164423821</v>
      </c>
      <c r="O382" s="17">
        <f t="shared" si="52"/>
        <v>2.2550956002246139</v>
      </c>
      <c r="P382" s="17">
        <f t="shared" si="48"/>
        <v>11947.759082663957</v>
      </c>
      <c r="T382" s="19">
        <v>30.616021728516046</v>
      </c>
      <c r="U382" s="19">
        <f t="shared" si="49"/>
        <v>36.055691857910624</v>
      </c>
      <c r="V382" s="19">
        <f>0.814*U382+4.4613</f>
        <v>33.810633172339244</v>
      </c>
      <c r="W382" s="19">
        <f t="shared" si="53"/>
        <v>2.2450586855713794</v>
      </c>
      <c r="X382" s="19">
        <f t="shared" si="50"/>
        <v>11810.845529879189</v>
      </c>
    </row>
    <row r="383" spans="1:26">
      <c r="A383">
        <v>2037</v>
      </c>
      <c r="B383">
        <v>9</v>
      </c>
      <c r="C383" s="15">
        <v>25.052209472656251</v>
      </c>
      <c r="D383" s="15">
        <f t="shared" si="45"/>
        <v>29.899800888671876</v>
      </c>
      <c r="E383" s="15">
        <f>0.9014*D383+2.3973</f>
        <v>29.34898052104883</v>
      </c>
      <c r="F383" s="15">
        <f t="shared" si="51"/>
        <v>0.55082036762304654</v>
      </c>
      <c r="G383" s="15">
        <f t="shared" si="46"/>
        <v>-11300.259365254022</v>
      </c>
      <c r="L383" s="17">
        <v>21.167901611328126</v>
      </c>
      <c r="M383" s="17">
        <f t="shared" si="47"/>
        <v>25.658778435058593</v>
      </c>
      <c r="N383" s="17">
        <f>0.9014*M383+2.3973</f>
        <v>25.526122881361818</v>
      </c>
      <c r="O383" s="17">
        <f t="shared" si="52"/>
        <v>0.13265555369677529</v>
      </c>
      <c r="P383" s="17">
        <f t="shared" si="48"/>
        <v>-17004.44559202229</v>
      </c>
      <c r="T383" s="19">
        <v>20.999627685547011</v>
      </c>
      <c r="U383" s="19">
        <f t="shared" si="49"/>
        <v>25.496891198730619</v>
      </c>
      <c r="V383" s="19">
        <f>0.9014*U383+2.3973</f>
        <v>25.38019772653578</v>
      </c>
      <c r="W383" s="19">
        <f t="shared" si="53"/>
        <v>0.11669347219483939</v>
      </c>
      <c r="X383" s="19">
        <f t="shared" si="50"/>
        <v>-17222.184345790196</v>
      </c>
    </row>
    <row r="384" spans="1:26">
      <c r="A384">
        <v>2037</v>
      </c>
      <c r="B384">
        <v>10</v>
      </c>
      <c r="C384" s="15">
        <v>14.442803955078125</v>
      </c>
      <c r="D384" s="15">
        <f t="shared" si="45"/>
        <v>15.106045834960938</v>
      </c>
      <c r="E384" s="15">
        <f>0.9014*D384+2.3973</f>
        <v>16.013889715633788</v>
      </c>
      <c r="F384" s="15">
        <f t="shared" si="51"/>
        <v>-0.90784388067284993</v>
      </c>
      <c r="G384" s="15">
        <f t="shared" si="46"/>
        <v>-31197.898376258345</v>
      </c>
      <c r="L384" s="17">
        <v>10.193292236328125</v>
      </c>
      <c r="M384" s="17">
        <f t="shared" si="47"/>
        <v>13.705233903808594</v>
      </c>
      <c r="N384" s="17">
        <f>0.9014*M384+2.3973</f>
        <v>14.751197840893067</v>
      </c>
      <c r="O384" s="17">
        <f t="shared" si="52"/>
        <v>-1.0459639370844727</v>
      </c>
      <c r="P384" s="17">
        <f t="shared" si="48"/>
        <v>-33081.994065769293</v>
      </c>
      <c r="T384" s="19">
        <v>10.255548095703034</v>
      </c>
      <c r="U384" s="19">
        <f t="shared" si="49"/>
        <v>13.699891809081931</v>
      </c>
      <c r="V384" s="19">
        <f>0.9014*U384+2.3973</f>
        <v>14.746382476706453</v>
      </c>
      <c r="W384" s="19">
        <f t="shared" si="53"/>
        <v>-1.0464906676245214</v>
      </c>
      <c r="X384" s="19">
        <f t="shared" si="50"/>
        <v>-33089.1791970661</v>
      </c>
    </row>
    <row r="385" spans="1:26">
      <c r="A385">
        <v>2037</v>
      </c>
      <c r="B385">
        <v>11</v>
      </c>
      <c r="C385" s="15">
        <v>8.4369445800781246</v>
      </c>
      <c r="D385" s="15">
        <f t="shared" si="45"/>
        <v>6.7314755224609373</v>
      </c>
      <c r="E385" s="15">
        <f>0.9014*D385+2.3973</f>
        <v>8.4650520359462895</v>
      </c>
      <c r="F385" s="15">
        <f t="shared" si="51"/>
        <v>-1.7335765134853522</v>
      </c>
      <c r="G385" s="15">
        <f t="shared" si="46"/>
        <v>-42461.717220453691</v>
      </c>
      <c r="L385" s="17">
        <v>1.2355285644531251</v>
      </c>
      <c r="M385" s="17">
        <f t="shared" si="47"/>
        <v>3.9484377124023435</v>
      </c>
      <c r="N385" s="17">
        <f>0.9014*M385+2.3973</f>
        <v>5.9564217539594724</v>
      </c>
      <c r="O385" s="17">
        <f t="shared" si="52"/>
        <v>-2.0079840415571288</v>
      </c>
      <c r="P385" s="17">
        <f t="shared" si="48"/>
        <v>-46204.91031088079</v>
      </c>
      <c r="T385" s="19">
        <v>1.3691345214839998</v>
      </c>
      <c r="U385" s="19">
        <f t="shared" si="49"/>
        <v>3.9426097045894317</v>
      </c>
      <c r="V385" s="19">
        <f>0.9014*U385+2.3973</f>
        <v>5.9511683877169137</v>
      </c>
      <c r="W385" s="19">
        <f t="shared" si="53"/>
        <v>-2.008558683127482</v>
      </c>
      <c r="X385" s="19">
        <f t="shared" si="50"/>
        <v>-46212.748996541981</v>
      </c>
    </row>
    <row r="386" spans="1:26">
      <c r="A386">
        <v>2037</v>
      </c>
      <c r="B386">
        <v>12</v>
      </c>
      <c r="C386" s="15">
        <v>3.4283691406250001</v>
      </c>
      <c r="D386" s="15">
        <f t="shared" si="45"/>
        <v>-0.25248207031250036</v>
      </c>
      <c r="E386" s="15">
        <f>0.7817*D386+0.2163</f>
        <v>1.8934765636718476E-2</v>
      </c>
      <c r="F386" s="15">
        <f t="shared" si="51"/>
        <v>-0.27141683594921884</v>
      </c>
      <c r="G386" s="15">
        <f t="shared" si="46"/>
        <v>-22516.397059183295</v>
      </c>
      <c r="L386" s="17">
        <v>-5.7224487304687504</v>
      </c>
      <c r="M386" s="17">
        <f t="shared" si="47"/>
        <v>-3.6301911572265628</v>
      </c>
      <c r="N386" s="17">
        <f>0.7817*M386+0.2163</f>
        <v>-2.6214204276040038</v>
      </c>
      <c r="O386" s="17">
        <f t="shared" si="52"/>
        <v>-1.008770729622559</v>
      </c>
      <c r="P386" s="17">
        <f t="shared" si="48"/>
        <v>-32574.641522781327</v>
      </c>
      <c r="T386" s="19">
        <v>-5.5947937011719659</v>
      </c>
      <c r="U386" s="19">
        <f t="shared" si="49"/>
        <v>-3.7037834838868195</v>
      </c>
      <c r="V386" s="19">
        <f>0.7817*U386+0.2163</f>
        <v>-2.6789475493543269</v>
      </c>
      <c r="W386" s="19">
        <f t="shared" si="53"/>
        <v>-1.0248359345324927</v>
      </c>
      <c r="X386" s="19">
        <f t="shared" si="50"/>
        <v>-32793.786982957732</v>
      </c>
    </row>
    <row r="387" spans="1:26">
      <c r="A387">
        <v>2038</v>
      </c>
      <c r="B387">
        <v>1</v>
      </c>
      <c r="C387" s="15">
        <v>2.1417480468750001</v>
      </c>
      <c r="D387" s="15">
        <f t="shared" si="45"/>
        <v>-2.0465465234375002</v>
      </c>
      <c r="E387" s="15">
        <f>0.7817*D387+0.2163</f>
        <v>-1.383485417371094</v>
      </c>
      <c r="F387" s="15">
        <f t="shared" si="51"/>
        <v>-0.66306110606640623</v>
      </c>
      <c r="G387" s="15">
        <f t="shared" si="46"/>
        <v>-27858.816547851849</v>
      </c>
      <c r="H387" s="15">
        <f>SUM(G387:G398)</f>
        <v>-110182.26335245033</v>
      </c>
      <c r="I387" s="15">
        <f>H387*2.36386*4.4</f>
        <v>-1146003.9582126222</v>
      </c>
      <c r="L387" s="17">
        <v>-7.1005920410156254</v>
      </c>
      <c r="M387" s="17">
        <f t="shared" si="47"/>
        <v>-5.1312648510742189</v>
      </c>
      <c r="N387" s="17">
        <f>0.7817*M387+0.2163</f>
        <v>-3.7948097340847169</v>
      </c>
      <c r="O387" s="17">
        <f t="shared" si="52"/>
        <v>-1.336455116989502</v>
      </c>
      <c r="P387" s="17">
        <f t="shared" si="48"/>
        <v>-37044.584250853797</v>
      </c>
      <c r="Q387" s="17">
        <f>SUM(P387:P398)</f>
        <v>-123978.75862263402</v>
      </c>
      <c r="R387" s="17">
        <f>Q387*2.36386*4.4</f>
        <v>-1289501.0847738786</v>
      </c>
      <c r="T387" s="19">
        <v>-6.8742431640619657</v>
      </c>
      <c r="U387" s="19">
        <f t="shared" si="49"/>
        <v>-5.1086189941400395</v>
      </c>
      <c r="V387" s="19">
        <f>0.7817*U387+0.2163</f>
        <v>-3.7771074677192686</v>
      </c>
      <c r="W387" s="19">
        <f t="shared" si="53"/>
        <v>-1.3315115264207709</v>
      </c>
      <c r="X387" s="19">
        <f t="shared" si="50"/>
        <v>-36977.148731905734</v>
      </c>
      <c r="Y387" s="19">
        <f>SUM(X387:X398)</f>
        <v>-124053.60950722013</v>
      </c>
      <c r="Z387" s="19">
        <f>Y387*2.36386*4.4</f>
        <v>-1290279.6076268447</v>
      </c>
    </row>
    <row r="388" spans="1:26">
      <c r="A388">
        <v>2038</v>
      </c>
      <c r="B388">
        <v>2</v>
      </c>
      <c r="C388" s="15">
        <v>4.9129882812499996</v>
      </c>
      <c r="D388" s="15">
        <f t="shared" ref="D388:D451" si="54">C388*1.3944-5.033</f>
        <v>1.8176708593749993</v>
      </c>
      <c r="E388" s="15">
        <f>0.7817*D388+0.2163</f>
        <v>1.6371733107734368</v>
      </c>
      <c r="F388" s="15">
        <f t="shared" si="51"/>
        <v>0.18049754860156253</v>
      </c>
      <c r="G388" s="15">
        <f t="shared" ref="G388:G451" si="55">13641*F388-18814</f>
        <v>-16351.832939526086</v>
      </c>
      <c r="L388" s="17">
        <v>-3.5545715332031249</v>
      </c>
      <c r="M388" s="17">
        <f t="shared" ref="M388:M451" si="56">L388*1.0892+2.6027</f>
        <v>-1.2689393139648435</v>
      </c>
      <c r="N388" s="17">
        <f>0.7817*M388+0.2163</f>
        <v>-0.7756298617263182</v>
      </c>
      <c r="O388" s="17">
        <f t="shared" si="52"/>
        <v>-0.49330945223852529</v>
      </c>
      <c r="P388" s="17">
        <f t="shared" ref="P388:P451" si="57">13641*O388-18814</f>
        <v>-25543.234237985722</v>
      </c>
      <c r="T388" s="19">
        <v>-3.4545654296869657</v>
      </c>
      <c r="U388" s="19">
        <f t="shared" ref="U388:U451" si="58">T388*1.098+2.4393</f>
        <v>-1.3538128417962887</v>
      </c>
      <c r="V388" s="19">
        <f>0.7817*U388+0.2163</f>
        <v>-0.8419754984321588</v>
      </c>
      <c r="W388" s="19">
        <f t="shared" si="53"/>
        <v>-0.51183734336412989</v>
      </c>
      <c r="X388" s="19">
        <f t="shared" ref="X388:X451" si="59">13641*W388-18814</f>
        <v>-25795.973200830096</v>
      </c>
    </row>
    <row r="389" spans="1:26">
      <c r="A389">
        <v>2038</v>
      </c>
      <c r="B389">
        <v>3</v>
      </c>
      <c r="C389" s="15">
        <v>14.431451416015625</v>
      </c>
      <c r="D389" s="15">
        <f t="shared" si="54"/>
        <v>15.090215854492186</v>
      </c>
      <c r="E389" s="15">
        <f>0.9534*D389-0.7929</f>
        <v>13.594111795672852</v>
      </c>
      <c r="F389" s="15">
        <f t="shared" ref="F389:F452" si="60">D389-E389</f>
        <v>1.4961040588193342</v>
      </c>
      <c r="G389" s="15">
        <f t="shared" si="55"/>
        <v>1594.3554663545365</v>
      </c>
      <c r="L389" s="17">
        <v>6.4867492675781246</v>
      </c>
      <c r="M389" s="17">
        <f t="shared" si="56"/>
        <v>9.6680673022460937</v>
      </c>
      <c r="N389" s="17">
        <f>0.9534*M389-0.7929</f>
        <v>8.4246353659614268</v>
      </c>
      <c r="O389" s="17">
        <f t="shared" ref="O389:O452" si="61">M389-N389</f>
        <v>1.2434319362846669</v>
      </c>
      <c r="P389" s="17">
        <f t="shared" si="57"/>
        <v>-1852.3449571408601</v>
      </c>
      <c r="T389" s="19">
        <v>6.3155456542970114</v>
      </c>
      <c r="U389" s="19">
        <f t="shared" si="58"/>
        <v>9.3737691284181182</v>
      </c>
      <c r="V389" s="19">
        <f>0.9534*U389-0.7929</f>
        <v>8.1440514870338347</v>
      </c>
      <c r="W389" s="19">
        <f t="shared" ref="W389:W452" si="62">U389-V389</f>
        <v>1.2297176413842834</v>
      </c>
      <c r="X389" s="19">
        <f t="shared" si="59"/>
        <v>-2039.4216538769906</v>
      </c>
    </row>
    <row r="390" spans="1:26">
      <c r="A390">
        <v>2038</v>
      </c>
      <c r="B390">
        <v>4</v>
      </c>
      <c r="C390" s="15">
        <v>22.383721923828126</v>
      </c>
      <c r="D390" s="15">
        <f t="shared" si="54"/>
        <v>26.178861850585939</v>
      </c>
      <c r="E390" s="15">
        <f>0.9534*D390-0.7929</f>
        <v>24.166026888348636</v>
      </c>
      <c r="F390" s="15">
        <f t="shared" si="60"/>
        <v>2.012834962237303</v>
      </c>
      <c r="G390" s="15">
        <f t="shared" si="55"/>
        <v>8643.0817198790501</v>
      </c>
      <c r="L390" s="17">
        <v>16.605432128906251</v>
      </c>
      <c r="M390" s="17">
        <f t="shared" si="56"/>
        <v>20.689336674804686</v>
      </c>
      <c r="N390" s="17">
        <f>0.9534*M390-0.7929</f>
        <v>18.932313585758788</v>
      </c>
      <c r="O390" s="17">
        <f t="shared" si="61"/>
        <v>1.757023089045898</v>
      </c>
      <c r="P390" s="17">
        <f t="shared" si="57"/>
        <v>5153.5519576750958</v>
      </c>
      <c r="T390" s="19">
        <v>16.586328125000023</v>
      </c>
      <c r="U390" s="19">
        <f t="shared" si="58"/>
        <v>20.651088281250026</v>
      </c>
      <c r="V390" s="19">
        <f>0.9534*U390-0.7929</f>
        <v>18.895847567343775</v>
      </c>
      <c r="W390" s="19">
        <f t="shared" si="62"/>
        <v>1.7552407139062502</v>
      </c>
      <c r="X390" s="19">
        <f t="shared" si="59"/>
        <v>5129.2385783951613</v>
      </c>
    </row>
    <row r="391" spans="1:26">
      <c r="A391">
        <v>2038</v>
      </c>
      <c r="B391">
        <v>5</v>
      </c>
      <c r="C391" s="15">
        <v>24.948724365234376</v>
      </c>
      <c r="D391" s="15">
        <f t="shared" si="54"/>
        <v>29.755501254882816</v>
      </c>
      <c r="E391" s="15">
        <f>0.9534*D391-0.7929</f>
        <v>27.575994896405277</v>
      </c>
      <c r="F391" s="15">
        <f t="shared" si="60"/>
        <v>2.1795063584775392</v>
      </c>
      <c r="G391" s="15">
        <f t="shared" si="55"/>
        <v>10916.646235992113</v>
      </c>
      <c r="L391" s="17">
        <v>22.833673095703126</v>
      </c>
      <c r="M391" s="17">
        <f t="shared" si="56"/>
        <v>27.473136735839844</v>
      </c>
      <c r="N391" s="17">
        <f>0.9534*M391-0.7929</f>
        <v>25.399988563949709</v>
      </c>
      <c r="O391" s="17">
        <f t="shared" si="61"/>
        <v>2.0731481718901357</v>
      </c>
      <c r="P391" s="17">
        <f t="shared" si="57"/>
        <v>9465.8142127533392</v>
      </c>
      <c r="T391" s="19">
        <v>22.824609375000023</v>
      </c>
      <c r="U391" s="19">
        <f t="shared" si="58"/>
        <v>27.500721093750027</v>
      </c>
      <c r="V391" s="19">
        <f>0.9534*U391-0.7929</f>
        <v>25.426287490781277</v>
      </c>
      <c r="W391" s="19">
        <f t="shared" si="62"/>
        <v>2.0744336029687496</v>
      </c>
      <c r="X391" s="19">
        <f t="shared" si="59"/>
        <v>9483.3487780967116</v>
      </c>
    </row>
    <row r="392" spans="1:26">
      <c r="A392">
        <v>2038</v>
      </c>
      <c r="B392">
        <v>6</v>
      </c>
      <c r="C392" s="15">
        <v>30.225061035156251</v>
      </c>
      <c r="D392" s="15">
        <f t="shared" si="54"/>
        <v>37.112825107421877</v>
      </c>
      <c r="E392" s="15">
        <f>0.814*D392+4.4613</f>
        <v>34.671139637441406</v>
      </c>
      <c r="F392" s="15">
        <f t="shared" si="60"/>
        <v>2.4416854699804702</v>
      </c>
      <c r="G392" s="15">
        <f t="shared" si="55"/>
        <v>14493.031496003598</v>
      </c>
      <c r="L392" s="17">
        <v>32.521173095703126</v>
      </c>
      <c r="M392" s="17">
        <f t="shared" si="56"/>
        <v>38.024761735839846</v>
      </c>
      <c r="N392" s="17">
        <f>0.814*M392+4.4613</f>
        <v>35.413456052973629</v>
      </c>
      <c r="O392" s="17">
        <f t="shared" si="61"/>
        <v>2.6113056828662167</v>
      </c>
      <c r="P392" s="17">
        <f t="shared" si="57"/>
        <v>16806.820819978064</v>
      </c>
      <c r="T392" s="19">
        <v>32.530541992188034</v>
      </c>
      <c r="U392" s="19">
        <f t="shared" si="58"/>
        <v>38.157835107422464</v>
      </c>
      <c r="V392" s="19">
        <f>0.814*U392+4.4613</f>
        <v>35.521777777441883</v>
      </c>
      <c r="W392" s="19">
        <f t="shared" si="62"/>
        <v>2.6360573299805807</v>
      </c>
      <c r="X392" s="19">
        <f t="shared" si="59"/>
        <v>17144.458038265104</v>
      </c>
    </row>
    <row r="393" spans="1:26">
      <c r="A393">
        <v>2038</v>
      </c>
      <c r="B393">
        <v>7</v>
      </c>
      <c r="C393" s="15">
        <v>30.700402832031251</v>
      </c>
      <c r="D393" s="15">
        <f t="shared" si="54"/>
        <v>37.775641708984381</v>
      </c>
      <c r="E393" s="15">
        <f>0.814*D393+4.4613</f>
        <v>35.210672351113281</v>
      </c>
      <c r="F393" s="15">
        <f t="shared" si="60"/>
        <v>2.5649693578710995</v>
      </c>
      <c r="G393" s="15">
        <f t="shared" si="55"/>
        <v>16174.747010719671</v>
      </c>
      <c r="L393" s="17">
        <v>34.697229003906251</v>
      </c>
      <c r="M393" s="17">
        <f t="shared" si="56"/>
        <v>40.394921831054688</v>
      </c>
      <c r="N393" s="17">
        <f>0.814*M393+4.4613</f>
        <v>37.342766370478515</v>
      </c>
      <c r="O393" s="17">
        <f t="shared" si="61"/>
        <v>3.0521554605761736</v>
      </c>
      <c r="P393" s="17">
        <f t="shared" si="57"/>
        <v>22820.452637719587</v>
      </c>
      <c r="T393" s="19">
        <v>34.761804199219</v>
      </c>
      <c r="U393" s="19">
        <f t="shared" si="58"/>
        <v>40.607761010742465</v>
      </c>
      <c r="V393" s="19">
        <f>0.814*U393+4.4613</f>
        <v>37.516017462744365</v>
      </c>
      <c r="W393" s="19">
        <f t="shared" si="62"/>
        <v>3.0917435479980995</v>
      </c>
      <c r="X393" s="19">
        <f t="shared" si="59"/>
        <v>23360.473738242072</v>
      </c>
    </row>
    <row r="394" spans="1:26">
      <c r="A394">
        <v>2038</v>
      </c>
      <c r="B394">
        <v>8</v>
      </c>
      <c r="C394" s="15">
        <v>28.596002197265626</v>
      </c>
      <c r="D394" s="15">
        <f t="shared" si="54"/>
        <v>34.841265463867188</v>
      </c>
      <c r="E394" s="15">
        <f>0.814*D394+4.4613</f>
        <v>32.822090087587888</v>
      </c>
      <c r="F394" s="15">
        <f t="shared" si="60"/>
        <v>2.0191753762792999</v>
      </c>
      <c r="G394" s="15">
        <f t="shared" si="55"/>
        <v>8729.5713078259287</v>
      </c>
      <c r="L394" s="17">
        <v>30.607049560546876</v>
      </c>
      <c r="M394" s="17">
        <f t="shared" si="56"/>
        <v>35.939898381347653</v>
      </c>
      <c r="N394" s="17">
        <f>0.814*M394+4.4613</f>
        <v>33.716377282416985</v>
      </c>
      <c r="O394" s="17">
        <f t="shared" si="61"/>
        <v>2.223521098930668</v>
      </c>
      <c r="P394" s="17">
        <f t="shared" si="57"/>
        <v>11517.051310513241</v>
      </c>
      <c r="T394" s="19">
        <v>30.318963623047011</v>
      </c>
      <c r="U394" s="19">
        <f t="shared" si="58"/>
        <v>35.729522058105623</v>
      </c>
      <c r="V394" s="19">
        <f>0.814*U394+4.4613</f>
        <v>33.545130955297978</v>
      </c>
      <c r="W394" s="19">
        <f t="shared" si="62"/>
        <v>2.1843911028076448</v>
      </c>
      <c r="X394" s="19">
        <f t="shared" si="59"/>
        <v>10983.279033399082</v>
      </c>
    </row>
    <row r="395" spans="1:26">
      <c r="A395">
        <v>2038</v>
      </c>
      <c r="B395">
        <v>9</v>
      </c>
      <c r="C395" s="15">
        <v>21.611840820312501</v>
      </c>
      <c r="D395" s="15">
        <f t="shared" si="54"/>
        <v>25.102550839843751</v>
      </c>
      <c r="E395" s="15">
        <f>0.9014*D395+2.3973</f>
        <v>25.024739327035157</v>
      </c>
      <c r="F395" s="15">
        <f t="shared" si="60"/>
        <v>7.781151280859433E-2</v>
      </c>
      <c r="G395" s="15">
        <f t="shared" si="55"/>
        <v>-17752.573153777965</v>
      </c>
      <c r="L395" s="17">
        <v>19.799707031250001</v>
      </c>
      <c r="M395" s="17">
        <f t="shared" si="56"/>
        <v>24.168540898437499</v>
      </c>
      <c r="N395" s="17">
        <f>0.9014*M395+2.3973</f>
        <v>24.182822765851562</v>
      </c>
      <c r="O395" s="17">
        <f t="shared" si="61"/>
        <v>-1.4281867414062788E-2</v>
      </c>
      <c r="P395" s="17">
        <f t="shared" si="57"/>
        <v>-19008.818953395232</v>
      </c>
      <c r="T395" s="19">
        <v>19.837609863281045</v>
      </c>
      <c r="U395" s="19">
        <f t="shared" si="58"/>
        <v>24.220995629882587</v>
      </c>
      <c r="V395" s="19">
        <f>0.9014*U395+2.3973</f>
        <v>24.230105460776166</v>
      </c>
      <c r="W395" s="19">
        <f t="shared" si="62"/>
        <v>-9.1098308935784189E-3</v>
      </c>
      <c r="X395" s="19">
        <f t="shared" si="59"/>
        <v>-18938.267203219304</v>
      </c>
    </row>
    <row r="396" spans="1:26">
      <c r="A396">
        <v>2038</v>
      </c>
      <c r="B396">
        <v>10</v>
      </c>
      <c r="C396" s="15">
        <v>14.976251220703125</v>
      </c>
      <c r="D396" s="15">
        <f t="shared" si="54"/>
        <v>15.849884702148437</v>
      </c>
      <c r="E396" s="15">
        <f>0.9014*D396+2.3973</f>
        <v>16.684386070516602</v>
      </c>
      <c r="F396" s="15">
        <f t="shared" si="60"/>
        <v>-0.83450136836816569</v>
      </c>
      <c r="G396" s="15">
        <f t="shared" si="55"/>
        <v>-30197.433165910148</v>
      </c>
      <c r="L396" s="17">
        <v>13.988336181640625</v>
      </c>
      <c r="M396" s="17">
        <f t="shared" si="56"/>
        <v>17.838795769042967</v>
      </c>
      <c r="N396" s="17">
        <f>0.9014*M396+2.3973</f>
        <v>18.477190506215333</v>
      </c>
      <c r="O396" s="17">
        <f t="shared" si="61"/>
        <v>-0.63839473717236572</v>
      </c>
      <c r="P396" s="17">
        <f t="shared" si="57"/>
        <v>-27522.342609768239</v>
      </c>
      <c r="T396" s="19">
        <v>14.063836669922011</v>
      </c>
      <c r="U396" s="19">
        <f t="shared" si="58"/>
        <v>17.881392663574371</v>
      </c>
      <c r="V396" s="19">
        <f>0.9014*U396+2.3973</f>
        <v>18.515587346945939</v>
      </c>
      <c r="W396" s="19">
        <f t="shared" si="62"/>
        <v>-0.63419468337156815</v>
      </c>
      <c r="X396" s="19">
        <f t="shared" si="59"/>
        <v>-27465.04967587156</v>
      </c>
    </row>
    <row r="397" spans="1:26">
      <c r="A397">
        <v>2038</v>
      </c>
      <c r="B397">
        <v>11</v>
      </c>
      <c r="C397" s="15">
        <v>3.9794860839843751</v>
      </c>
      <c r="D397" s="15">
        <f t="shared" si="54"/>
        <v>0.51599539550781248</v>
      </c>
      <c r="E397" s="15">
        <f>0.9014*D397+2.3973</f>
        <v>2.8624182495107422</v>
      </c>
      <c r="F397" s="15">
        <f t="shared" si="60"/>
        <v>-2.3464228540029297</v>
      </c>
      <c r="G397" s="15">
        <f t="shared" si="55"/>
        <v>-50821.554151453965</v>
      </c>
      <c r="L397" s="17">
        <v>3.1727844238281251</v>
      </c>
      <c r="M397" s="17">
        <f t="shared" si="56"/>
        <v>6.0584967944335943</v>
      </c>
      <c r="N397" s="17">
        <f>0.9014*M397+2.3973</f>
        <v>7.8584290105024426</v>
      </c>
      <c r="O397" s="17">
        <f t="shared" si="61"/>
        <v>-1.7999322160688482</v>
      </c>
      <c r="P397" s="17">
        <f t="shared" si="57"/>
        <v>-43366.875359395155</v>
      </c>
      <c r="T397" s="19">
        <v>3.3937011718750227</v>
      </c>
      <c r="U397" s="19">
        <f t="shared" si="58"/>
        <v>6.1655838867187747</v>
      </c>
      <c r="V397" s="19">
        <f>0.9014*U397+2.3973</f>
        <v>7.9549573154883042</v>
      </c>
      <c r="W397" s="19">
        <f t="shared" si="62"/>
        <v>-1.7893734287695295</v>
      </c>
      <c r="X397" s="19">
        <f t="shared" si="59"/>
        <v>-43222.842941845156</v>
      </c>
    </row>
    <row r="398" spans="1:26">
      <c r="A398">
        <v>2038</v>
      </c>
      <c r="B398">
        <v>12</v>
      </c>
      <c r="C398" s="15">
        <v>2.1675964355468751</v>
      </c>
      <c r="D398" s="15">
        <f t="shared" si="54"/>
        <v>-2.0105035302734375</v>
      </c>
      <c r="E398" s="15">
        <f>0.7817*D398+0.2163</f>
        <v>-1.355310609614746</v>
      </c>
      <c r="F398" s="15">
        <f t="shared" si="60"/>
        <v>-0.6551929206586915</v>
      </c>
      <c r="G398" s="15">
        <f t="shared" si="55"/>
        <v>-27751.486630705211</v>
      </c>
      <c r="L398" s="17">
        <v>-6.5948547363281254</v>
      </c>
      <c r="M398" s="17">
        <f t="shared" si="56"/>
        <v>-4.5804157788085931</v>
      </c>
      <c r="N398" s="17">
        <f>0.7817*M398+0.2163</f>
        <v>-3.3642110142946771</v>
      </c>
      <c r="O398" s="17">
        <f t="shared" si="61"/>
        <v>-1.216204764513916</v>
      </c>
      <c r="P398" s="17">
        <f t="shared" si="57"/>
        <v>-35404.249192734329</v>
      </c>
      <c r="T398" s="19">
        <v>-6.4884399414059999</v>
      </c>
      <c r="U398" s="19">
        <f t="shared" si="58"/>
        <v>-4.6850070556637888</v>
      </c>
      <c r="V398" s="19">
        <f>0.7817*U398+0.2163</f>
        <v>-3.4459700154123833</v>
      </c>
      <c r="W398" s="19">
        <f t="shared" si="62"/>
        <v>-1.2390370402514055</v>
      </c>
      <c r="X398" s="19">
        <f t="shared" si="59"/>
        <v>-35715.704266069421</v>
      </c>
    </row>
    <row r="399" spans="1:26">
      <c r="A399">
        <v>2039</v>
      </c>
      <c r="B399">
        <v>1</v>
      </c>
      <c r="C399" s="15">
        <v>-0.69678344726562502</v>
      </c>
      <c r="D399" s="15">
        <f t="shared" si="54"/>
        <v>-6.0045948388671881</v>
      </c>
      <c r="E399" s="15">
        <f>0.7817*D399+0.2163</f>
        <v>-4.4774917855424805</v>
      </c>
      <c r="F399" s="15">
        <f t="shared" si="60"/>
        <v>-1.5271030533247076</v>
      </c>
      <c r="G399" s="15">
        <f t="shared" si="55"/>
        <v>-39645.212750402337</v>
      </c>
      <c r="H399" s="15">
        <f>SUM(G399:G410)</f>
        <v>-134713.09786879475</v>
      </c>
      <c r="I399" s="15">
        <f>H399*2.36386*4.4</f>
        <v>-1401148.7755237685</v>
      </c>
      <c r="L399" s="17">
        <v>-6.9455017089843754</v>
      </c>
      <c r="M399" s="17">
        <f t="shared" si="56"/>
        <v>-4.9623404614257804</v>
      </c>
      <c r="N399" s="17">
        <f>0.7817*M399+0.2163</f>
        <v>-3.6627615386965324</v>
      </c>
      <c r="O399" s="17">
        <f t="shared" si="61"/>
        <v>-1.299578922729248</v>
      </c>
      <c r="P399" s="17">
        <f t="shared" si="57"/>
        <v>-36541.556084949669</v>
      </c>
      <c r="Q399" s="17">
        <f>SUM(P399:P410)</f>
        <v>-112147.22357593446</v>
      </c>
      <c r="R399" s="17">
        <f>Q399*2.36386*4.4</f>
        <v>-1166441.4780577172</v>
      </c>
      <c r="T399" s="19">
        <v>-7.1163085937499773</v>
      </c>
      <c r="U399" s="19">
        <f t="shared" si="58"/>
        <v>-5.3744068359374761</v>
      </c>
      <c r="V399" s="19">
        <f>0.7817*U399+0.2163</f>
        <v>-3.9848738236523249</v>
      </c>
      <c r="W399" s="19">
        <f t="shared" si="62"/>
        <v>-1.3895330122851512</v>
      </c>
      <c r="X399" s="19">
        <f t="shared" si="59"/>
        <v>-37768.619820581749</v>
      </c>
      <c r="Y399" s="19">
        <f>SUM(X399:X410)</f>
        <v>-112072.28175915698</v>
      </c>
      <c r="Z399" s="19">
        <f>Y399*2.36386*4.4</f>
        <v>-1165662.0094204836</v>
      </c>
    </row>
    <row r="400" spans="1:26">
      <c r="A400">
        <v>2039</v>
      </c>
      <c r="B400">
        <v>2</v>
      </c>
      <c r="C400" s="15">
        <v>3.7791381835937501</v>
      </c>
      <c r="D400" s="15">
        <f t="shared" si="54"/>
        <v>0.23663028320312485</v>
      </c>
      <c r="E400" s="15">
        <f>0.7817*D400+0.2163</f>
        <v>0.40127389237988265</v>
      </c>
      <c r="F400" s="15">
        <f t="shared" si="60"/>
        <v>-0.1646436091767578</v>
      </c>
      <c r="G400" s="15">
        <f t="shared" si="55"/>
        <v>-21059.903472780152</v>
      </c>
      <c r="L400" s="17">
        <v>-2.6324523925781249</v>
      </c>
      <c r="M400" s="17">
        <f t="shared" si="56"/>
        <v>-0.26456714599609343</v>
      </c>
      <c r="N400" s="17">
        <f>0.7817*M400+0.2163</f>
        <v>9.4878619748537674E-3</v>
      </c>
      <c r="O400" s="17">
        <f t="shared" si="61"/>
        <v>-0.27405500797094717</v>
      </c>
      <c r="P400" s="17">
        <f t="shared" si="57"/>
        <v>-22552.38436373169</v>
      </c>
      <c r="T400" s="19">
        <v>-2.5259765624999773</v>
      </c>
      <c r="U400" s="19">
        <f t="shared" si="58"/>
        <v>-0.33422226562497537</v>
      </c>
      <c r="V400" s="19">
        <f>0.7817*U400+0.2163</f>
        <v>-4.496154503904326E-2</v>
      </c>
      <c r="W400" s="19">
        <f t="shared" si="62"/>
        <v>-0.28926072058593211</v>
      </c>
      <c r="X400" s="19">
        <f t="shared" si="59"/>
        <v>-22759.805489512699</v>
      </c>
    </row>
    <row r="401" spans="1:26">
      <c r="A401">
        <v>2039</v>
      </c>
      <c r="B401">
        <v>3</v>
      </c>
      <c r="C401" s="15">
        <v>11.0735107421875</v>
      </c>
      <c r="D401" s="15">
        <f t="shared" si="54"/>
        <v>10.407903378906251</v>
      </c>
      <c r="E401" s="15">
        <f>0.9534*D401-0.7929</f>
        <v>9.1299950814492217</v>
      </c>
      <c r="F401" s="15">
        <f t="shared" si="60"/>
        <v>1.2779082974570297</v>
      </c>
      <c r="G401" s="15">
        <f t="shared" si="55"/>
        <v>-1382.0529143886561</v>
      </c>
      <c r="L401" s="17">
        <v>7.1849914550781246</v>
      </c>
      <c r="M401" s="17">
        <f t="shared" si="56"/>
        <v>10.428592692871092</v>
      </c>
      <c r="N401" s="17">
        <f>0.9534*M401-0.7929</f>
        <v>9.1497202733833003</v>
      </c>
      <c r="O401" s="17">
        <f t="shared" si="61"/>
        <v>1.2788724194877918</v>
      </c>
      <c r="P401" s="17">
        <f t="shared" si="57"/>
        <v>-1368.9013257670304</v>
      </c>
      <c r="T401" s="19">
        <v>7.3334899902339998</v>
      </c>
      <c r="U401" s="19">
        <f t="shared" si="58"/>
        <v>10.491472009276931</v>
      </c>
      <c r="V401" s="19">
        <f>0.9534*U401-0.7929</f>
        <v>9.2096694136446278</v>
      </c>
      <c r="W401" s="19">
        <f t="shared" si="62"/>
        <v>1.2818025956323034</v>
      </c>
      <c r="X401" s="19">
        <f t="shared" si="59"/>
        <v>-1328.9307929797505</v>
      </c>
    </row>
    <row r="402" spans="1:26">
      <c r="A402">
        <v>2039</v>
      </c>
      <c r="B402">
        <v>4</v>
      </c>
      <c r="C402" s="15">
        <v>20.396356201171876</v>
      </c>
      <c r="D402" s="15">
        <f t="shared" si="54"/>
        <v>23.407679086914065</v>
      </c>
      <c r="E402" s="15">
        <f>0.9534*D402-0.7929</f>
        <v>21.523981241463872</v>
      </c>
      <c r="F402" s="15">
        <f t="shared" si="60"/>
        <v>1.8836978454501931</v>
      </c>
      <c r="G402" s="15">
        <f t="shared" si="55"/>
        <v>6881.5223097860835</v>
      </c>
      <c r="L402" s="17">
        <v>19.816552734375001</v>
      </c>
      <c r="M402" s="17">
        <f t="shared" si="56"/>
        <v>24.18688923828125</v>
      </c>
      <c r="N402" s="17">
        <f>0.9534*M402-0.7929</f>
        <v>22.266880199777344</v>
      </c>
      <c r="O402" s="17">
        <f t="shared" si="61"/>
        <v>1.9200090385039061</v>
      </c>
      <c r="P402" s="17">
        <f t="shared" si="57"/>
        <v>7376.843294231785</v>
      </c>
      <c r="T402" s="19">
        <v>19.882379150391046</v>
      </c>
      <c r="U402" s="19">
        <f t="shared" si="58"/>
        <v>24.270152307129369</v>
      </c>
      <c r="V402" s="19">
        <f>0.9534*U402-0.7929</f>
        <v>22.346263209617142</v>
      </c>
      <c r="W402" s="19">
        <f t="shared" si="62"/>
        <v>1.9238890975122267</v>
      </c>
      <c r="X402" s="19">
        <f t="shared" si="59"/>
        <v>7429.7711791642832</v>
      </c>
    </row>
    <row r="403" spans="1:26">
      <c r="A403">
        <v>2039</v>
      </c>
      <c r="B403">
        <v>5</v>
      </c>
      <c r="C403" s="15">
        <v>25.754418945312501</v>
      </c>
      <c r="D403" s="15">
        <f t="shared" si="54"/>
        <v>30.878961777343754</v>
      </c>
      <c r="E403" s="15">
        <f>0.9534*D403-0.7929</f>
        <v>28.647102158519537</v>
      </c>
      <c r="F403" s="15">
        <f t="shared" si="60"/>
        <v>2.2318596188242168</v>
      </c>
      <c r="G403" s="15">
        <f t="shared" si="55"/>
        <v>11630.797060381141</v>
      </c>
      <c r="L403" s="17">
        <v>24.078759765625001</v>
      </c>
      <c r="M403" s="17">
        <f t="shared" si="56"/>
        <v>28.829285136718749</v>
      </c>
      <c r="N403" s="17">
        <f>0.9534*M403-0.7929</f>
        <v>26.692940449347656</v>
      </c>
      <c r="O403" s="17">
        <f t="shared" si="61"/>
        <v>2.1363446873710927</v>
      </c>
      <c r="P403" s="17">
        <f t="shared" si="57"/>
        <v>10327.877880429078</v>
      </c>
      <c r="T403" s="19">
        <v>24.373406982422011</v>
      </c>
      <c r="U403" s="19">
        <f t="shared" si="58"/>
        <v>29.20130086669937</v>
      </c>
      <c r="V403" s="19">
        <f>0.9534*U403-0.7929</f>
        <v>27.04762024631118</v>
      </c>
      <c r="W403" s="19">
        <f t="shared" si="62"/>
        <v>2.1536806203881902</v>
      </c>
      <c r="X403" s="19">
        <f t="shared" si="59"/>
        <v>10564.357342715302</v>
      </c>
    </row>
    <row r="404" spans="1:26">
      <c r="A404">
        <v>2039</v>
      </c>
      <c r="B404">
        <v>6</v>
      </c>
      <c r="C404" s="15">
        <v>30.743402099609376</v>
      </c>
      <c r="D404" s="15">
        <f t="shared" si="54"/>
        <v>37.835599887695317</v>
      </c>
      <c r="E404" s="15">
        <f>0.814*D404+4.4613</f>
        <v>35.259478308583986</v>
      </c>
      <c r="F404" s="15">
        <f t="shared" si="60"/>
        <v>2.5761215791113301</v>
      </c>
      <c r="G404" s="15">
        <f t="shared" si="55"/>
        <v>16326.874460657651</v>
      </c>
      <c r="L404" s="17">
        <v>29.865167236328126</v>
      </c>
      <c r="M404" s="17">
        <f t="shared" si="56"/>
        <v>35.131840153808589</v>
      </c>
      <c r="N404" s="17">
        <f>0.814*M404+4.4613</f>
        <v>33.058617885200192</v>
      </c>
      <c r="O404" s="17">
        <f t="shared" si="61"/>
        <v>2.0732222686083972</v>
      </c>
      <c r="P404" s="17">
        <f t="shared" si="57"/>
        <v>9466.8249660871479</v>
      </c>
      <c r="T404" s="19">
        <v>29.931573486328034</v>
      </c>
      <c r="U404" s="19">
        <f t="shared" si="58"/>
        <v>35.304167687988183</v>
      </c>
      <c r="V404" s="19">
        <f>0.814*U404+4.4613</f>
        <v>33.198892498022381</v>
      </c>
      <c r="W404" s="19">
        <f t="shared" si="62"/>
        <v>2.105275189965802</v>
      </c>
      <c r="X404" s="19">
        <f t="shared" si="59"/>
        <v>9904.0588663235067</v>
      </c>
    </row>
    <row r="405" spans="1:26">
      <c r="A405">
        <v>2039</v>
      </c>
      <c r="B405">
        <v>7</v>
      </c>
      <c r="C405" s="15">
        <v>30.561181640625001</v>
      </c>
      <c r="D405" s="15">
        <f t="shared" si="54"/>
        <v>37.581511679687502</v>
      </c>
      <c r="E405" s="15">
        <f>0.814*D405+4.4613</f>
        <v>35.052650507265625</v>
      </c>
      <c r="F405" s="15">
        <f t="shared" si="60"/>
        <v>2.5288611724218768</v>
      </c>
      <c r="G405" s="15">
        <f t="shared" si="55"/>
        <v>15682.195253006823</v>
      </c>
      <c r="L405" s="17">
        <v>34.317468261718751</v>
      </c>
      <c r="M405" s="17">
        <f t="shared" si="56"/>
        <v>39.981286430664063</v>
      </c>
      <c r="N405" s="17">
        <f>0.814*M405+4.4613</f>
        <v>37.006067154560547</v>
      </c>
      <c r="O405" s="17">
        <f t="shared" si="61"/>
        <v>2.9752192761035161</v>
      </c>
      <c r="P405" s="17">
        <f t="shared" si="57"/>
        <v>21770.966145328064</v>
      </c>
      <c r="T405" s="19">
        <v>34.169824218750023</v>
      </c>
      <c r="U405" s="19">
        <f t="shared" si="58"/>
        <v>39.95776699218753</v>
      </c>
      <c r="V405" s="19">
        <f>0.814*U405+4.4613</f>
        <v>36.986922331640649</v>
      </c>
      <c r="W405" s="19">
        <f t="shared" si="62"/>
        <v>2.9708446605468808</v>
      </c>
      <c r="X405" s="19">
        <f t="shared" si="59"/>
        <v>21711.292014520004</v>
      </c>
    </row>
    <row r="406" spans="1:26">
      <c r="A406">
        <v>2039</v>
      </c>
      <c r="B406">
        <v>8</v>
      </c>
      <c r="C406" s="15">
        <v>30.244470214843751</v>
      </c>
      <c r="D406" s="15">
        <f t="shared" si="54"/>
        <v>37.139889267578127</v>
      </c>
      <c r="E406" s="15">
        <f>0.814*D406+4.4613</f>
        <v>34.693169863808592</v>
      </c>
      <c r="F406" s="15">
        <f t="shared" si="60"/>
        <v>2.446719403769535</v>
      </c>
      <c r="G406" s="15">
        <f t="shared" si="55"/>
        <v>14561.699386820226</v>
      </c>
      <c r="L406" s="17">
        <v>30.824243164062501</v>
      </c>
      <c r="M406" s="17">
        <f t="shared" si="56"/>
        <v>36.176465654296877</v>
      </c>
      <c r="N406" s="17">
        <f>0.814*M406+4.4613</f>
        <v>33.908943042597656</v>
      </c>
      <c r="O406" s="17">
        <f t="shared" si="61"/>
        <v>2.2675226116992206</v>
      </c>
      <c r="P406" s="17">
        <f t="shared" si="57"/>
        <v>12117.275946189067</v>
      </c>
      <c r="T406" s="19">
        <v>30.599816894531045</v>
      </c>
      <c r="U406" s="19">
        <f t="shared" si="58"/>
        <v>36.037898950195093</v>
      </c>
      <c r="V406" s="19">
        <f>0.814*U406+4.4613</f>
        <v>33.796149745458806</v>
      </c>
      <c r="W406" s="19">
        <f t="shared" si="62"/>
        <v>2.241749204736287</v>
      </c>
      <c r="X406" s="19">
        <f t="shared" si="59"/>
        <v>11765.70090180769</v>
      </c>
    </row>
    <row r="407" spans="1:26">
      <c r="A407">
        <v>2039</v>
      </c>
      <c r="B407">
        <v>9</v>
      </c>
      <c r="C407" s="15">
        <v>23.128869628906251</v>
      </c>
      <c r="D407" s="15">
        <f t="shared" si="54"/>
        <v>27.217895810546878</v>
      </c>
      <c r="E407" s="15">
        <f>0.9014*D407+2.3973</f>
        <v>26.931511283626957</v>
      </c>
      <c r="F407" s="15">
        <f t="shared" si="60"/>
        <v>0.286384526919921</v>
      </c>
      <c r="G407" s="15">
        <f t="shared" si="55"/>
        <v>-14907.428668285358</v>
      </c>
      <c r="L407" s="17">
        <v>21.652581787109376</v>
      </c>
      <c r="M407" s="17">
        <f t="shared" si="56"/>
        <v>26.186692082519532</v>
      </c>
      <c r="N407" s="17">
        <f>0.9014*M407+2.3973</f>
        <v>26.001984243183106</v>
      </c>
      <c r="O407" s="17">
        <f t="shared" si="61"/>
        <v>0.18470783933642565</v>
      </c>
      <c r="P407" s="17">
        <f t="shared" si="57"/>
        <v>-16294.400363611818</v>
      </c>
      <c r="T407" s="19">
        <v>21.635797119141046</v>
      </c>
      <c r="U407" s="19">
        <f t="shared" si="58"/>
        <v>26.195405236816871</v>
      </c>
      <c r="V407" s="19">
        <f>0.9014*U407+2.3973</f>
        <v>26.009838280466727</v>
      </c>
      <c r="W407" s="19">
        <f t="shared" si="62"/>
        <v>0.18556695635014364</v>
      </c>
      <c r="X407" s="19">
        <f t="shared" si="59"/>
        <v>-16282.681148427691</v>
      </c>
    </row>
    <row r="408" spans="1:26">
      <c r="A408">
        <v>2039</v>
      </c>
      <c r="B408">
        <v>10</v>
      </c>
      <c r="C408" s="15">
        <v>13.90462646484375</v>
      </c>
      <c r="D408" s="15">
        <f t="shared" si="54"/>
        <v>14.355611142578123</v>
      </c>
      <c r="E408" s="15">
        <f>0.9014*D408+2.3973</f>
        <v>15.33744788391992</v>
      </c>
      <c r="F408" s="15">
        <f t="shared" si="60"/>
        <v>-0.98183674134179633</v>
      </c>
      <c r="G408" s="15">
        <f t="shared" si="55"/>
        <v>-32207.234988643446</v>
      </c>
      <c r="L408" s="17">
        <v>12.193109130859375</v>
      </c>
      <c r="M408" s="17">
        <f t="shared" si="56"/>
        <v>15.88343446533203</v>
      </c>
      <c r="N408" s="17">
        <f>0.9014*M408+2.3973</f>
        <v>16.714627827050293</v>
      </c>
      <c r="O408" s="17">
        <f t="shared" si="61"/>
        <v>-0.83119336171826319</v>
      </c>
      <c r="P408" s="17">
        <f t="shared" si="57"/>
        <v>-30152.308647198828</v>
      </c>
      <c r="T408" s="19">
        <v>12.442498779297011</v>
      </c>
      <c r="U408" s="19">
        <f t="shared" si="58"/>
        <v>16.101163659668121</v>
      </c>
      <c r="V408" s="19">
        <f>0.9014*U408+2.3973</f>
        <v>16.910888922824846</v>
      </c>
      <c r="W408" s="19">
        <f t="shared" si="62"/>
        <v>-0.80972526315672511</v>
      </c>
      <c r="X408" s="19">
        <f t="shared" si="59"/>
        <v>-29859.462314720888</v>
      </c>
    </row>
    <row r="409" spans="1:26">
      <c r="A409">
        <v>2039</v>
      </c>
      <c r="B409">
        <v>11</v>
      </c>
      <c r="C409" s="15">
        <v>7.3842712402343746</v>
      </c>
      <c r="D409" s="15">
        <f t="shared" si="54"/>
        <v>5.2636278173828126</v>
      </c>
      <c r="E409" s="15">
        <f>0.9014*D409+2.3973</f>
        <v>7.1419341145888673</v>
      </c>
      <c r="F409" s="15">
        <f t="shared" si="60"/>
        <v>-1.8783062972060547</v>
      </c>
      <c r="G409" s="15">
        <f t="shared" si="55"/>
        <v>-44435.976200187797</v>
      </c>
      <c r="L409" s="17">
        <v>2.0932250976562501</v>
      </c>
      <c r="M409" s="17">
        <f t="shared" si="56"/>
        <v>4.8826407763671877</v>
      </c>
      <c r="N409" s="17">
        <f>0.9014*M409+2.3973</f>
        <v>6.798512395817383</v>
      </c>
      <c r="O409" s="17">
        <f t="shared" si="61"/>
        <v>-1.9158716194501952</v>
      </c>
      <c r="P409" s="17">
        <f t="shared" si="57"/>
        <v>-44948.404760920108</v>
      </c>
      <c r="T409" s="19">
        <v>2.4562622070310454</v>
      </c>
      <c r="U409" s="19">
        <f t="shared" si="58"/>
        <v>5.1362759033200884</v>
      </c>
      <c r="V409" s="19">
        <f>0.9014*U409+2.3973</f>
        <v>7.027139099252727</v>
      </c>
      <c r="W409" s="19">
        <f t="shared" si="62"/>
        <v>-1.8908631959326385</v>
      </c>
      <c r="X409" s="19">
        <f t="shared" si="59"/>
        <v>-44607.26485571712</v>
      </c>
    </row>
    <row r="410" spans="1:26">
      <c r="A410">
        <v>2039</v>
      </c>
      <c r="B410">
        <v>12</v>
      </c>
      <c r="C410" s="15">
        <v>-2.2653564453124999</v>
      </c>
      <c r="D410" s="15">
        <f t="shared" si="54"/>
        <v>-8.1918130273437502</v>
      </c>
      <c r="E410" s="15">
        <f>0.7817*D410+0.2163</f>
        <v>-6.1872402434746085</v>
      </c>
      <c r="F410" s="15">
        <f t="shared" si="60"/>
        <v>-2.0045727838691416</v>
      </c>
      <c r="G410" s="15">
        <f t="shared" si="55"/>
        <v>-46158.377344758963</v>
      </c>
      <c r="L410" s="17">
        <v>-2.2614501953124999</v>
      </c>
      <c r="M410" s="17">
        <f t="shared" si="56"/>
        <v>0.1395284472656253</v>
      </c>
      <c r="N410" s="17">
        <f>0.7817*M410+0.2163</f>
        <v>0.32536938722753928</v>
      </c>
      <c r="O410" s="17">
        <f t="shared" si="61"/>
        <v>-0.18584093996191398</v>
      </c>
      <c r="P410" s="17">
        <f t="shared" si="57"/>
        <v>-21349.056262020469</v>
      </c>
      <c r="T410" s="19">
        <v>-1.9390319824219659</v>
      </c>
      <c r="U410" s="19">
        <f t="shared" si="58"/>
        <v>0.31024288330068117</v>
      </c>
      <c r="V410" s="19">
        <f>0.7817*U410+0.2163</f>
        <v>0.45881686187614246</v>
      </c>
      <c r="W410" s="19">
        <f t="shared" si="62"/>
        <v>-0.14857397857546129</v>
      </c>
      <c r="X410" s="19">
        <f t="shared" si="59"/>
        <v>-20840.697641747869</v>
      </c>
    </row>
    <row r="411" spans="1:26">
      <c r="A411">
        <v>2040</v>
      </c>
      <c r="B411">
        <v>1</v>
      </c>
      <c r="C411" s="15">
        <v>-1.5309204101562499</v>
      </c>
      <c r="D411" s="15">
        <f t="shared" si="54"/>
        <v>-7.1677154199218753</v>
      </c>
      <c r="E411" s="15">
        <f>0.7817*D411+0.2163</f>
        <v>-5.3867031437529294</v>
      </c>
      <c r="F411" s="15">
        <f t="shared" si="60"/>
        <v>-1.781012276168946</v>
      </c>
      <c r="G411" s="15">
        <f t="shared" si="55"/>
        <v>-43108.788459220596</v>
      </c>
      <c r="H411" s="15">
        <f>SUM(G411:G422)</f>
        <v>-143996.26403143848</v>
      </c>
      <c r="I411" s="15">
        <f>H411*2.36386*4.4</f>
        <v>-1497702.838250767</v>
      </c>
      <c r="L411" s="17">
        <v>-4.9239868164062504</v>
      </c>
      <c r="M411" s="17">
        <f t="shared" si="56"/>
        <v>-2.7605064404296873</v>
      </c>
      <c r="N411" s="17">
        <f>0.7817*M411+0.2163</f>
        <v>-1.9415878844838863</v>
      </c>
      <c r="O411" s="17">
        <f t="shared" si="61"/>
        <v>-0.81891855594580099</v>
      </c>
      <c r="P411" s="17">
        <f t="shared" si="57"/>
        <v>-29984.868021656672</v>
      </c>
      <c r="Q411" s="17">
        <f>SUM(P411:P422)</f>
        <v>-88069.344502314489</v>
      </c>
      <c r="R411" s="17">
        <f>Q411*2.36386*4.4</f>
        <v>-916007.84305906098</v>
      </c>
      <c r="T411" s="19">
        <v>-4.6748718261719659</v>
      </c>
      <c r="U411" s="19">
        <f t="shared" si="58"/>
        <v>-2.6937092651368189</v>
      </c>
      <c r="V411" s="19">
        <f>0.7817*U411+0.2163</f>
        <v>-1.8893725325574513</v>
      </c>
      <c r="W411" s="19">
        <f t="shared" si="62"/>
        <v>-0.80433673257936755</v>
      </c>
      <c r="X411" s="19">
        <f t="shared" si="59"/>
        <v>-29785.957369115153</v>
      </c>
      <c r="Y411" s="19">
        <f>SUM(X411:X422)</f>
        <v>-90185.356753195214</v>
      </c>
      <c r="Z411" s="19">
        <f>Y411*2.36386*4.4</f>
        <v>-938016.45262427535</v>
      </c>
    </row>
    <row r="412" spans="1:26">
      <c r="A412">
        <v>2040</v>
      </c>
      <c r="B412">
        <v>2</v>
      </c>
      <c r="C412" s="15">
        <v>1.7041259765625001</v>
      </c>
      <c r="D412" s="15">
        <f t="shared" si="54"/>
        <v>-2.6567667382812501</v>
      </c>
      <c r="E412" s="15">
        <f>0.7817*D412+0.2163</f>
        <v>-1.8604945593144531</v>
      </c>
      <c r="F412" s="15">
        <f t="shared" si="60"/>
        <v>-0.79627217896679703</v>
      </c>
      <c r="G412" s="15">
        <f t="shared" si="55"/>
        <v>-29675.948793286079</v>
      </c>
      <c r="L412" s="17">
        <v>0.30959472656249998</v>
      </c>
      <c r="M412" s="17">
        <f t="shared" si="56"/>
        <v>2.9399105761718749</v>
      </c>
      <c r="N412" s="17">
        <f>0.7817*M412+0.2163</f>
        <v>2.5144280973935542</v>
      </c>
      <c r="O412" s="17">
        <f t="shared" si="61"/>
        <v>0.42548247877832068</v>
      </c>
      <c r="P412" s="17">
        <f t="shared" si="57"/>
        <v>-13009.993506984927</v>
      </c>
      <c r="T412" s="19">
        <v>0.36553344726604564</v>
      </c>
      <c r="U412" s="19">
        <f t="shared" si="58"/>
        <v>2.8406557250981179</v>
      </c>
      <c r="V412" s="19">
        <f>0.7817*U412+0.2163</f>
        <v>2.4368405803091986</v>
      </c>
      <c r="W412" s="19">
        <f t="shared" si="62"/>
        <v>0.40381514478891933</v>
      </c>
      <c r="X412" s="19">
        <f t="shared" si="59"/>
        <v>-13305.557609934353</v>
      </c>
    </row>
    <row r="413" spans="1:26">
      <c r="A413">
        <v>2040</v>
      </c>
      <c r="B413">
        <v>3</v>
      </c>
      <c r="C413" s="15">
        <v>13.953729248046875</v>
      </c>
      <c r="D413" s="15">
        <f t="shared" si="54"/>
        <v>14.424080063476563</v>
      </c>
      <c r="E413" s="15">
        <f>0.9534*D413-0.7929</f>
        <v>12.959017932518556</v>
      </c>
      <c r="F413" s="15">
        <f t="shared" si="60"/>
        <v>1.4650621309580067</v>
      </c>
      <c r="G413" s="15">
        <f t="shared" si="55"/>
        <v>1170.9125283981703</v>
      </c>
      <c r="L413" s="17">
        <v>10.263604736328125</v>
      </c>
      <c r="M413" s="17">
        <f t="shared" si="56"/>
        <v>13.781818278808593</v>
      </c>
      <c r="N413" s="17">
        <f>0.9534*M413-0.7929</f>
        <v>12.346685547016113</v>
      </c>
      <c r="O413" s="17">
        <f t="shared" si="61"/>
        <v>1.4351327317924802</v>
      </c>
      <c r="P413" s="17">
        <f t="shared" si="57"/>
        <v>762.6455943812216</v>
      </c>
      <c r="T413" s="19">
        <v>10.152307128906045</v>
      </c>
      <c r="U413" s="19">
        <f t="shared" si="58"/>
        <v>13.586533227538839</v>
      </c>
      <c r="V413" s="19">
        <f>0.9534*U413-0.7929</f>
        <v>12.16050077913553</v>
      </c>
      <c r="W413" s="19">
        <f t="shared" si="62"/>
        <v>1.4260324484033085</v>
      </c>
      <c r="X413" s="19">
        <f t="shared" si="59"/>
        <v>638.50862866952957</v>
      </c>
    </row>
    <row r="414" spans="1:26">
      <c r="A414">
        <v>2040</v>
      </c>
      <c r="B414">
        <v>4</v>
      </c>
      <c r="C414" s="15">
        <v>20.035913085937501</v>
      </c>
      <c r="D414" s="15">
        <f t="shared" si="54"/>
        <v>22.905077207031251</v>
      </c>
      <c r="E414" s="15">
        <f>0.9534*D414-0.7929</f>
        <v>21.044800609183596</v>
      </c>
      <c r="F414" s="15">
        <f t="shared" si="60"/>
        <v>1.8602765978476548</v>
      </c>
      <c r="G414" s="15">
        <f t="shared" si="55"/>
        <v>6562.0330712398572</v>
      </c>
      <c r="L414" s="17">
        <v>18.827844238281251</v>
      </c>
      <c r="M414" s="17">
        <f t="shared" si="56"/>
        <v>23.109987944335938</v>
      </c>
      <c r="N414" s="17">
        <f>0.9534*M414-0.7929</f>
        <v>21.240162506129884</v>
      </c>
      <c r="O414" s="17">
        <f t="shared" si="61"/>
        <v>1.8698254382060533</v>
      </c>
      <c r="P414" s="17">
        <f t="shared" si="57"/>
        <v>6692.2888025687716</v>
      </c>
      <c r="T414" s="19">
        <v>18.887506103516046</v>
      </c>
      <c r="U414" s="19">
        <f t="shared" si="58"/>
        <v>23.177781701660621</v>
      </c>
      <c r="V414" s="19">
        <f>0.9534*U414-0.7929</f>
        <v>21.304797074363236</v>
      </c>
      <c r="W414" s="19">
        <f t="shared" si="62"/>
        <v>1.8729846272973845</v>
      </c>
      <c r="X414" s="19">
        <f t="shared" si="59"/>
        <v>6735.3833009636219</v>
      </c>
    </row>
    <row r="415" spans="1:26">
      <c r="A415">
        <v>2040</v>
      </c>
      <c r="B415">
        <v>5</v>
      </c>
      <c r="C415" s="15">
        <v>26.317956542968751</v>
      </c>
      <c r="D415" s="15">
        <f t="shared" si="54"/>
        <v>31.664758603515629</v>
      </c>
      <c r="E415" s="15">
        <f>0.9534*D415-0.7929</f>
        <v>29.396280852591801</v>
      </c>
      <c r="F415" s="15">
        <f t="shared" si="60"/>
        <v>2.2684777509238288</v>
      </c>
      <c r="G415" s="15">
        <f t="shared" si="55"/>
        <v>12130.305000351949</v>
      </c>
      <c r="L415" s="17">
        <v>24.617730712890626</v>
      </c>
      <c r="M415" s="17">
        <f t="shared" si="56"/>
        <v>29.416332292480469</v>
      </c>
      <c r="N415" s="17">
        <f>0.9534*M415-0.7929</f>
        <v>27.252631207650879</v>
      </c>
      <c r="O415" s="17">
        <f t="shared" si="61"/>
        <v>2.1637010848295901</v>
      </c>
      <c r="P415" s="17">
        <f t="shared" si="57"/>
        <v>10701.046498160438</v>
      </c>
      <c r="T415" s="19">
        <v>24.889581298828034</v>
      </c>
      <c r="U415" s="19">
        <f t="shared" si="58"/>
        <v>29.768060266113181</v>
      </c>
      <c r="V415" s="19">
        <f>0.9534*U415-0.7929</f>
        <v>27.58796865771231</v>
      </c>
      <c r="W415" s="19">
        <f t="shared" si="62"/>
        <v>2.1800916084008719</v>
      </c>
      <c r="X415" s="19">
        <f t="shared" si="59"/>
        <v>10924.629630196294</v>
      </c>
    </row>
    <row r="416" spans="1:26">
      <c r="A416">
        <v>2040</v>
      </c>
      <c r="B416">
        <v>6</v>
      </c>
      <c r="C416" s="15">
        <v>30.282373046875001</v>
      </c>
      <c r="D416" s="15">
        <f t="shared" si="54"/>
        <v>37.192740976562504</v>
      </c>
      <c r="E416" s="15">
        <f>0.814*D416+4.4613</f>
        <v>34.736191154921876</v>
      </c>
      <c r="F416" s="15">
        <f t="shared" si="60"/>
        <v>2.4565498216406283</v>
      </c>
      <c r="G416" s="15">
        <f t="shared" si="55"/>
        <v>14695.796116999809</v>
      </c>
      <c r="L416" s="17">
        <v>31.626275634765626</v>
      </c>
      <c r="M416" s="17">
        <f t="shared" si="56"/>
        <v>37.050039421386714</v>
      </c>
      <c r="N416" s="17">
        <f>0.814*M416+4.4613</f>
        <v>34.620032089008781</v>
      </c>
      <c r="O416" s="17">
        <f t="shared" si="61"/>
        <v>2.430007332377933</v>
      </c>
      <c r="P416" s="17">
        <f t="shared" si="57"/>
        <v>14333.730020967385</v>
      </c>
      <c r="T416" s="19">
        <v>31.360009765625023</v>
      </c>
      <c r="U416" s="19">
        <f t="shared" si="58"/>
        <v>36.872590722656284</v>
      </c>
      <c r="V416" s="19">
        <f>0.814*U416+4.4613</f>
        <v>34.475588848242211</v>
      </c>
      <c r="W416" s="19">
        <f t="shared" si="62"/>
        <v>2.3970018744140731</v>
      </c>
      <c r="X416" s="19">
        <f t="shared" si="59"/>
        <v>13883.50256888237</v>
      </c>
    </row>
    <row r="417" spans="1:26">
      <c r="A417">
        <v>2040</v>
      </c>
      <c r="B417">
        <v>7</v>
      </c>
      <c r="C417" s="15">
        <v>30.552270507812501</v>
      </c>
      <c r="D417" s="15">
        <f t="shared" si="54"/>
        <v>37.569085996093754</v>
      </c>
      <c r="E417" s="15">
        <f>0.814*D417+4.4613</f>
        <v>35.042536000820313</v>
      </c>
      <c r="F417" s="15">
        <f t="shared" si="60"/>
        <v>2.5265499952734416</v>
      </c>
      <c r="G417" s="15">
        <f t="shared" si="55"/>
        <v>15650.668485525013</v>
      </c>
      <c r="L417" s="17">
        <v>35.558007812500001</v>
      </c>
      <c r="M417" s="17">
        <f t="shared" si="56"/>
        <v>41.332482109375</v>
      </c>
      <c r="N417" s="17">
        <f>0.814*M417+4.4613</f>
        <v>38.105940437031251</v>
      </c>
      <c r="O417" s="17">
        <f t="shared" si="61"/>
        <v>3.2265416723437497</v>
      </c>
      <c r="P417" s="17">
        <f t="shared" si="57"/>
        <v>25199.254952441086</v>
      </c>
      <c r="T417" s="19">
        <v>35.221093750000023</v>
      </c>
      <c r="U417" s="19">
        <f t="shared" si="58"/>
        <v>41.112060937500033</v>
      </c>
      <c r="V417" s="19">
        <f>0.814*U417+4.4613</f>
        <v>37.926517603125028</v>
      </c>
      <c r="W417" s="19">
        <f t="shared" si="62"/>
        <v>3.185543334375005</v>
      </c>
      <c r="X417" s="19">
        <f t="shared" si="59"/>
        <v>24639.996624209445</v>
      </c>
    </row>
    <row r="418" spans="1:26">
      <c r="A418">
        <v>2040</v>
      </c>
      <c r="B418">
        <v>8</v>
      </c>
      <c r="C418" s="15">
        <v>30.079431152343751</v>
      </c>
      <c r="D418" s="15">
        <f t="shared" si="54"/>
        <v>36.909758798828129</v>
      </c>
      <c r="E418" s="15">
        <f>0.814*D418+4.4613</f>
        <v>34.505843662246093</v>
      </c>
      <c r="F418" s="15">
        <f t="shared" si="60"/>
        <v>2.4039151365820359</v>
      </c>
      <c r="G418" s="15">
        <f t="shared" si="55"/>
        <v>13977.806378115551</v>
      </c>
      <c r="L418" s="17">
        <v>31.311181640625001</v>
      </c>
      <c r="M418" s="17">
        <f t="shared" si="56"/>
        <v>36.706839042968745</v>
      </c>
      <c r="N418" s="17">
        <f>0.814*M418+4.4613</f>
        <v>34.340666980976557</v>
      </c>
      <c r="O418" s="17">
        <f t="shared" si="61"/>
        <v>2.366172061992188</v>
      </c>
      <c r="P418" s="17">
        <f t="shared" si="57"/>
        <v>13462.953097635436</v>
      </c>
      <c r="T418" s="19">
        <v>31.086999511719</v>
      </c>
      <c r="U418" s="19">
        <f t="shared" si="58"/>
        <v>36.572825463867467</v>
      </c>
      <c r="V418" s="19">
        <f>0.814*U418+4.4613</f>
        <v>34.231579927588115</v>
      </c>
      <c r="W418" s="19">
        <f t="shared" si="62"/>
        <v>2.3412455362793523</v>
      </c>
      <c r="X418" s="19">
        <f t="shared" si="59"/>
        <v>13122.930360386643</v>
      </c>
    </row>
    <row r="419" spans="1:26">
      <c r="A419">
        <v>2040</v>
      </c>
      <c r="B419">
        <v>9</v>
      </c>
      <c r="C419" s="15">
        <v>23.220605468750001</v>
      </c>
      <c r="D419" s="15">
        <f t="shared" si="54"/>
        <v>27.345812265625</v>
      </c>
      <c r="E419" s="15">
        <f>0.9014*D419+2.3973</f>
        <v>27.046815176234375</v>
      </c>
      <c r="F419" s="15">
        <f t="shared" si="60"/>
        <v>0.29899708939062464</v>
      </c>
      <c r="G419" s="15">
        <f t="shared" si="55"/>
        <v>-14735.38070362249</v>
      </c>
      <c r="L419" s="17">
        <v>24.294488525390626</v>
      </c>
      <c r="M419" s="17">
        <f t="shared" si="56"/>
        <v>29.064256901855469</v>
      </c>
      <c r="N419" s="17">
        <f>0.9014*M419+2.3973</f>
        <v>28.595821171332521</v>
      </c>
      <c r="O419" s="17">
        <f t="shared" si="61"/>
        <v>0.46843573052294829</v>
      </c>
      <c r="P419" s="17">
        <f t="shared" si="57"/>
        <v>-12424.068199936462</v>
      </c>
      <c r="T419" s="19">
        <v>24.058679199219</v>
      </c>
      <c r="U419" s="19">
        <f t="shared" si="58"/>
        <v>28.855729760742463</v>
      </c>
      <c r="V419" s="19">
        <f>0.9014*U419+2.3973</f>
        <v>28.407854806333258</v>
      </c>
      <c r="W419" s="19">
        <f t="shared" si="62"/>
        <v>0.44787495440920466</v>
      </c>
      <c r="X419" s="19">
        <f t="shared" si="59"/>
        <v>-12704.53774690404</v>
      </c>
    </row>
    <row r="420" spans="1:26">
      <c r="A420">
        <v>2040</v>
      </c>
      <c r="B420">
        <v>10</v>
      </c>
      <c r="C420" s="15">
        <v>13.071954345703125</v>
      </c>
      <c r="D420" s="15">
        <f t="shared" si="54"/>
        <v>13.194533139648438</v>
      </c>
      <c r="E420" s="15">
        <f>0.9014*D420+2.3973</f>
        <v>14.290852172079102</v>
      </c>
      <c r="F420" s="15">
        <f t="shared" si="60"/>
        <v>-1.0963190324306638</v>
      </c>
      <c r="G420" s="15">
        <f t="shared" si="55"/>
        <v>-33768.887921386682</v>
      </c>
      <c r="L420" s="17">
        <v>12.8052001953125</v>
      </c>
      <c r="M420" s="17">
        <f t="shared" si="56"/>
        <v>16.550124052734372</v>
      </c>
      <c r="N420" s="17">
        <f>0.9014*M420+2.3973</f>
        <v>17.315581821134764</v>
      </c>
      <c r="O420" s="17">
        <f t="shared" si="61"/>
        <v>-0.76545776840039181</v>
      </c>
      <c r="P420" s="17">
        <f t="shared" si="57"/>
        <v>-29255.609418749744</v>
      </c>
      <c r="T420" s="19">
        <v>12.785974121094</v>
      </c>
      <c r="U420" s="19">
        <f t="shared" si="58"/>
        <v>16.478299584961213</v>
      </c>
      <c r="V420" s="19">
        <f>0.9014*U420+2.3973</f>
        <v>17.250839245884038</v>
      </c>
      <c r="W420" s="19">
        <f t="shared" si="62"/>
        <v>-0.77253966092282411</v>
      </c>
      <c r="X420" s="19">
        <f t="shared" si="59"/>
        <v>-29352.213514648243</v>
      </c>
    </row>
    <row r="421" spans="1:26">
      <c r="A421">
        <v>2040</v>
      </c>
      <c r="B421">
        <v>11</v>
      </c>
      <c r="C421" s="15">
        <v>4.7886901855468746</v>
      </c>
      <c r="D421" s="15">
        <f t="shared" si="54"/>
        <v>1.6443495947265623</v>
      </c>
      <c r="E421" s="15">
        <f>0.9014*D421+2.3973</f>
        <v>3.879516724686523</v>
      </c>
      <c r="F421" s="15">
        <f t="shared" si="60"/>
        <v>-2.2351671299599607</v>
      </c>
      <c r="G421" s="15">
        <f t="shared" si="55"/>
        <v>-49303.914819783822</v>
      </c>
      <c r="L421" s="17">
        <v>1.2778564453125001</v>
      </c>
      <c r="M421" s="17">
        <f t="shared" si="56"/>
        <v>3.994541240234375</v>
      </c>
      <c r="N421" s="17">
        <f>0.9014*M421+2.3973</f>
        <v>5.9979794739472654</v>
      </c>
      <c r="O421" s="17">
        <f t="shared" si="61"/>
        <v>-2.0034382337128904</v>
      </c>
      <c r="P421" s="17">
        <f t="shared" si="57"/>
        <v>-46142.900946077541</v>
      </c>
      <c r="T421" s="19">
        <v>1.2113586425780341</v>
      </c>
      <c r="U421" s="19">
        <f t="shared" si="58"/>
        <v>3.7693717895506813</v>
      </c>
      <c r="V421" s="19">
        <f>0.9014*U421+2.3973</f>
        <v>5.7950117311009839</v>
      </c>
      <c r="W421" s="19">
        <f t="shared" si="62"/>
        <v>-2.0256399415503026</v>
      </c>
      <c r="X421" s="19">
        <f t="shared" si="59"/>
        <v>-46445.754442687678</v>
      </c>
    </row>
    <row r="422" spans="1:26">
      <c r="A422">
        <v>2040</v>
      </c>
      <c r="B422">
        <v>12</v>
      </c>
      <c r="C422" s="15">
        <v>-0.20203247070312499</v>
      </c>
      <c r="D422" s="15">
        <f t="shared" si="54"/>
        <v>-5.3147140771484382</v>
      </c>
      <c r="E422" s="15">
        <f>0.7817*D422+0.2163</f>
        <v>-3.938211994106934</v>
      </c>
      <c r="F422" s="15">
        <f t="shared" si="60"/>
        <v>-1.3765020830415042</v>
      </c>
      <c r="G422" s="15">
        <f t="shared" si="55"/>
        <v>-37590.864914769161</v>
      </c>
      <c r="L422" s="17">
        <v>-4.4365295410156254</v>
      </c>
      <c r="M422" s="17">
        <f t="shared" si="56"/>
        <v>-2.2295679760742186</v>
      </c>
      <c r="N422" s="17">
        <f>0.7817*M422+0.2163</f>
        <v>-1.5265532868972167</v>
      </c>
      <c r="O422" s="17">
        <f t="shared" si="61"/>
        <v>-0.70301468917700194</v>
      </c>
      <c r="P422" s="17">
        <f t="shared" si="57"/>
        <v>-28403.823375063483</v>
      </c>
      <c r="T422" s="19">
        <v>-4.2926696777339544</v>
      </c>
      <c r="U422" s="19">
        <f t="shared" si="58"/>
        <v>-2.2740513061518821</v>
      </c>
      <c r="V422" s="19">
        <f>0.7817*U422+0.2163</f>
        <v>-1.5613259060189262</v>
      </c>
      <c r="W422" s="19">
        <f t="shared" si="62"/>
        <v>-0.71272540013295593</v>
      </c>
      <c r="X422" s="19">
        <f t="shared" si="59"/>
        <v>-28536.287183213652</v>
      </c>
    </row>
    <row r="423" spans="1:26">
      <c r="A423">
        <v>2041</v>
      </c>
      <c r="B423">
        <v>1</v>
      </c>
      <c r="C423" s="15">
        <v>0.16323242187500001</v>
      </c>
      <c r="D423" s="15">
        <f t="shared" si="54"/>
        <v>-4.8053887109375006</v>
      </c>
      <c r="E423" s="15">
        <f>0.7817*D423+0.2163</f>
        <v>-3.5400723553398441</v>
      </c>
      <c r="F423" s="15">
        <f t="shared" si="60"/>
        <v>-1.2653163555976565</v>
      </c>
      <c r="G423" s="15">
        <f t="shared" si="55"/>
        <v>-36074.18040670763</v>
      </c>
      <c r="H423" s="15">
        <f>SUM(G423:G434)</f>
        <v>-103416.20627495434</v>
      </c>
      <c r="I423" s="15">
        <f>H423*2.36386*4.4</f>
        <v>-1075630.3068064996</v>
      </c>
      <c r="L423" s="17">
        <v>-10.343695068359375</v>
      </c>
      <c r="M423" s="17">
        <f t="shared" si="56"/>
        <v>-8.663652668457031</v>
      </c>
      <c r="N423" s="17">
        <f>0.7817*M423+0.2163</f>
        <v>-6.5560772909328602</v>
      </c>
      <c r="O423" s="17">
        <f t="shared" si="61"/>
        <v>-2.1075753775241708</v>
      </c>
      <c r="P423" s="17">
        <f t="shared" si="57"/>
        <v>-47563.435724807212</v>
      </c>
      <c r="Q423" s="17">
        <f>SUM(P423:P434)</f>
        <v>-125939.01955726928</v>
      </c>
      <c r="R423" s="17">
        <f>Q423*2.36386*4.4</f>
        <v>-1309889.7273908448</v>
      </c>
      <c r="T423" s="19">
        <v>-10.117041015624977</v>
      </c>
      <c r="U423" s="19">
        <f t="shared" si="58"/>
        <v>-8.669211035156227</v>
      </c>
      <c r="V423" s="19">
        <f>0.7817*U423+0.2163</f>
        <v>-6.5604222661816216</v>
      </c>
      <c r="W423" s="19">
        <f t="shared" si="62"/>
        <v>-2.1087887689746054</v>
      </c>
      <c r="X423" s="19">
        <f t="shared" si="59"/>
        <v>-47579.987597582593</v>
      </c>
      <c r="Y423" s="19">
        <f>SUM(X423:X434)</f>
        <v>-126357.42047115276</v>
      </c>
      <c r="Z423" s="19">
        <f>Y423*2.36386*4.4</f>
        <v>-1314241.5086017323</v>
      </c>
    </row>
    <row r="424" spans="1:26">
      <c r="A424">
        <v>2041</v>
      </c>
      <c r="B424">
        <v>2</v>
      </c>
      <c r="C424" s="15">
        <v>7.9121032714843746</v>
      </c>
      <c r="D424" s="15">
        <f t="shared" si="54"/>
        <v>5.9996368017578119</v>
      </c>
      <c r="E424" s="15">
        <f>0.7817*D424+0.2163</f>
        <v>4.9062160879340819</v>
      </c>
      <c r="F424" s="15">
        <f t="shared" si="60"/>
        <v>1.09342071382373</v>
      </c>
      <c r="G424" s="15">
        <f t="shared" si="55"/>
        <v>-3898.6480427304996</v>
      </c>
      <c r="L424" s="17">
        <v>-1.6797241210937499</v>
      </c>
      <c r="M424" s="17">
        <f t="shared" si="56"/>
        <v>0.77314448730468777</v>
      </c>
      <c r="N424" s="17">
        <f>0.7817*M424+0.2163</f>
        <v>0.8206670457260743</v>
      </c>
      <c r="O424" s="17">
        <f t="shared" si="61"/>
        <v>-4.7522558421386529E-2</v>
      </c>
      <c r="P424" s="17">
        <f t="shared" si="57"/>
        <v>-19462.255219426133</v>
      </c>
      <c r="T424" s="19">
        <v>-1.5092529296869657</v>
      </c>
      <c r="U424" s="19">
        <f t="shared" si="58"/>
        <v>0.78214028320371143</v>
      </c>
      <c r="V424" s="19">
        <f>0.7817*U424+0.2163</f>
        <v>0.82769905938034127</v>
      </c>
      <c r="W424" s="19">
        <f t="shared" si="62"/>
        <v>-4.5558776176629845E-2</v>
      </c>
      <c r="X424" s="19">
        <f t="shared" si="59"/>
        <v>-19435.467265825409</v>
      </c>
    </row>
    <row r="425" spans="1:26">
      <c r="A425">
        <v>2041</v>
      </c>
      <c r="B425">
        <v>3</v>
      </c>
      <c r="C425" s="15">
        <v>13.097039794921875</v>
      </c>
      <c r="D425" s="15">
        <f t="shared" si="54"/>
        <v>13.229512290039061</v>
      </c>
      <c r="E425" s="15">
        <f>0.9534*D425-0.7929</f>
        <v>11.820117017323241</v>
      </c>
      <c r="F425" s="15">
        <f t="shared" si="60"/>
        <v>1.4093952727158197</v>
      </c>
      <c r="G425" s="15">
        <f t="shared" si="55"/>
        <v>411.5609151164972</v>
      </c>
      <c r="L425" s="17">
        <v>7.0606018066406246</v>
      </c>
      <c r="M425" s="17">
        <f t="shared" si="56"/>
        <v>10.293107487792968</v>
      </c>
      <c r="N425" s="17">
        <f>0.9534*M425-0.7929</f>
        <v>9.0205486788618163</v>
      </c>
      <c r="O425" s="17">
        <f t="shared" si="61"/>
        <v>1.2725588089311515</v>
      </c>
      <c r="P425" s="17">
        <f t="shared" si="57"/>
        <v>-1455.0252873701611</v>
      </c>
      <c r="T425" s="19">
        <v>7.0735412597660456</v>
      </c>
      <c r="U425" s="19">
        <f t="shared" si="58"/>
        <v>10.206048303223119</v>
      </c>
      <c r="V425" s="19">
        <f>0.9534*U425-0.7929</f>
        <v>8.9375464522929224</v>
      </c>
      <c r="W425" s="19">
        <f t="shared" si="62"/>
        <v>1.2685018509301962</v>
      </c>
      <c r="X425" s="19">
        <f t="shared" si="59"/>
        <v>-1510.3662514611933</v>
      </c>
    </row>
    <row r="426" spans="1:26">
      <c r="A426">
        <v>2041</v>
      </c>
      <c r="B426">
        <v>4</v>
      </c>
      <c r="C426" s="15">
        <v>19.518334960937501</v>
      </c>
      <c r="D426" s="15">
        <f t="shared" si="54"/>
        <v>22.183366269531252</v>
      </c>
      <c r="E426" s="15">
        <f>0.9534*D426-0.7929</f>
        <v>20.356721401371097</v>
      </c>
      <c r="F426" s="15">
        <f t="shared" si="60"/>
        <v>1.8266448681601553</v>
      </c>
      <c r="G426" s="15">
        <f t="shared" si="55"/>
        <v>6103.2626465726789</v>
      </c>
      <c r="L426" s="17">
        <v>15.750726318359375</v>
      </c>
      <c r="M426" s="17">
        <f t="shared" si="56"/>
        <v>19.758391105957028</v>
      </c>
      <c r="N426" s="17">
        <f>0.9534*M426-0.7929</f>
        <v>18.04475008041943</v>
      </c>
      <c r="O426" s="17">
        <f t="shared" si="61"/>
        <v>1.7136410255375978</v>
      </c>
      <c r="P426" s="17">
        <f t="shared" si="57"/>
        <v>4561.777229358373</v>
      </c>
      <c r="T426" s="19">
        <v>15.853143310547011</v>
      </c>
      <c r="U426" s="19">
        <f t="shared" si="58"/>
        <v>19.84605135498062</v>
      </c>
      <c r="V426" s="19">
        <f>0.9534*U426-0.7929</f>
        <v>18.128325361838524</v>
      </c>
      <c r="W426" s="19">
        <f t="shared" si="62"/>
        <v>1.7177259931420963</v>
      </c>
      <c r="X426" s="19">
        <f t="shared" si="59"/>
        <v>4617.5002724513361</v>
      </c>
    </row>
    <row r="427" spans="1:26">
      <c r="A427">
        <v>2041</v>
      </c>
      <c r="B427">
        <v>5</v>
      </c>
      <c r="C427" s="15">
        <v>24.431726074218751</v>
      </c>
      <c r="D427" s="15">
        <f t="shared" si="54"/>
        <v>29.034598837890627</v>
      </c>
      <c r="E427" s="15">
        <f>0.9534*D427-0.7929</f>
        <v>26.888686532044925</v>
      </c>
      <c r="F427" s="15">
        <f t="shared" si="60"/>
        <v>2.1459123058457017</v>
      </c>
      <c r="G427" s="15">
        <f t="shared" si="55"/>
        <v>10458.389764041218</v>
      </c>
      <c r="L427" s="17">
        <v>22.507562255859376</v>
      </c>
      <c r="M427" s="17">
        <f t="shared" si="56"/>
        <v>27.117936809082032</v>
      </c>
      <c r="N427" s="17">
        <f>0.9534*M427-0.7929</f>
        <v>25.06134095377881</v>
      </c>
      <c r="O427" s="17">
        <f t="shared" si="61"/>
        <v>2.0565958553032218</v>
      </c>
      <c r="P427" s="17">
        <f t="shared" si="57"/>
        <v>9240.024062191249</v>
      </c>
      <c r="T427" s="19">
        <v>22.644769287109</v>
      </c>
      <c r="U427" s="19">
        <f t="shared" si="58"/>
        <v>27.303256677245685</v>
      </c>
      <c r="V427" s="19">
        <f>0.9534*U427-0.7929</f>
        <v>25.238024916086037</v>
      </c>
      <c r="W427" s="19">
        <f t="shared" si="62"/>
        <v>2.065231761159648</v>
      </c>
      <c r="X427" s="19">
        <f t="shared" si="59"/>
        <v>9357.8264539787597</v>
      </c>
    </row>
    <row r="428" spans="1:26">
      <c r="A428">
        <v>2041</v>
      </c>
      <c r="B428">
        <v>6</v>
      </c>
      <c r="C428" s="15">
        <v>29.192987060546876</v>
      </c>
      <c r="D428" s="15">
        <f t="shared" si="54"/>
        <v>35.673701157226567</v>
      </c>
      <c r="E428" s="15">
        <f>0.814*D428+4.4613</f>
        <v>33.499692741982422</v>
      </c>
      <c r="F428" s="15">
        <f t="shared" si="60"/>
        <v>2.1740084152441455</v>
      </c>
      <c r="G428" s="15">
        <f t="shared" si="55"/>
        <v>10841.64879234539</v>
      </c>
      <c r="L428" s="17">
        <v>32.286004638671876</v>
      </c>
      <c r="M428" s="17">
        <f t="shared" si="56"/>
        <v>37.768616252441404</v>
      </c>
      <c r="N428" s="17">
        <f>0.814*M428+4.4613</f>
        <v>35.204953629487299</v>
      </c>
      <c r="O428" s="17">
        <f t="shared" si="61"/>
        <v>2.5636626229541051</v>
      </c>
      <c r="P428" s="17">
        <f t="shared" si="57"/>
        <v>16156.921839716946</v>
      </c>
      <c r="T428" s="19">
        <v>32.087091064453034</v>
      </c>
      <c r="U428" s="19">
        <f t="shared" si="58"/>
        <v>37.67092598876944</v>
      </c>
      <c r="V428" s="19">
        <f>0.814*U428+4.4613</f>
        <v>35.125433754858321</v>
      </c>
      <c r="W428" s="19">
        <f t="shared" si="62"/>
        <v>2.5454922339111192</v>
      </c>
      <c r="X428" s="19">
        <f t="shared" si="59"/>
        <v>15909.059562781578</v>
      </c>
    </row>
    <row r="429" spans="1:26">
      <c r="A429">
        <v>2041</v>
      </c>
      <c r="B429">
        <v>7</v>
      </c>
      <c r="C429" s="15">
        <v>32.650231933593751</v>
      </c>
      <c r="D429" s="15">
        <f t="shared" si="54"/>
        <v>40.494483408203131</v>
      </c>
      <c r="E429" s="15">
        <f>0.814*D429+4.4613</f>
        <v>37.42380949427735</v>
      </c>
      <c r="F429" s="15">
        <f t="shared" si="60"/>
        <v>3.0706739139257806</v>
      </c>
      <c r="G429" s="15">
        <f t="shared" si="55"/>
        <v>23073.062859861573</v>
      </c>
      <c r="L429" s="17">
        <v>35.389276123046876</v>
      </c>
      <c r="M429" s="17">
        <f t="shared" si="56"/>
        <v>41.148699553222656</v>
      </c>
      <c r="N429" s="17">
        <f>0.814*M429+4.4613</f>
        <v>37.956341436323243</v>
      </c>
      <c r="O429" s="17">
        <f t="shared" si="61"/>
        <v>3.1923581168994133</v>
      </c>
      <c r="P429" s="17">
        <f t="shared" si="57"/>
        <v>24732.957072624893</v>
      </c>
      <c r="T429" s="19">
        <v>35.442285156250023</v>
      </c>
      <c r="U429" s="19">
        <f t="shared" si="58"/>
        <v>41.354929101562533</v>
      </c>
      <c r="V429" s="19">
        <f>0.814*U429+4.4613</f>
        <v>38.124212288671899</v>
      </c>
      <c r="W429" s="19">
        <f t="shared" si="62"/>
        <v>3.2307168128906341</v>
      </c>
      <c r="X429" s="19">
        <f t="shared" si="59"/>
        <v>25256.208044641142</v>
      </c>
    </row>
    <row r="430" spans="1:26">
      <c r="A430">
        <v>2041</v>
      </c>
      <c r="B430">
        <v>8</v>
      </c>
      <c r="C430" s="15">
        <v>28.227868652343751</v>
      </c>
      <c r="D430" s="15">
        <f t="shared" si="54"/>
        <v>34.327940048828125</v>
      </c>
      <c r="E430" s="15">
        <f>0.814*D430+4.4613</f>
        <v>32.404243199746091</v>
      </c>
      <c r="F430" s="15">
        <f t="shared" si="60"/>
        <v>1.9236968490820345</v>
      </c>
      <c r="G430" s="15">
        <f t="shared" si="55"/>
        <v>7427.1487183280333</v>
      </c>
      <c r="L430" s="17">
        <v>32.352960205078126</v>
      </c>
      <c r="M430" s="17">
        <f t="shared" si="56"/>
        <v>37.84154425537109</v>
      </c>
      <c r="N430" s="17">
        <f>0.814*M430+4.4613</f>
        <v>35.264317023872067</v>
      </c>
      <c r="O430" s="17">
        <f t="shared" si="61"/>
        <v>2.5772272314990232</v>
      </c>
      <c r="P430" s="17">
        <f t="shared" si="57"/>
        <v>16341.956664878177</v>
      </c>
      <c r="T430" s="19">
        <v>32.011102294922011</v>
      </c>
      <c r="U430" s="19">
        <f t="shared" si="58"/>
        <v>37.587490319824376</v>
      </c>
      <c r="V430" s="19">
        <f>0.814*U430+4.4613</f>
        <v>35.057517120337039</v>
      </c>
      <c r="W430" s="19">
        <f t="shared" si="62"/>
        <v>2.5299731994873369</v>
      </c>
      <c r="X430" s="19">
        <f t="shared" si="59"/>
        <v>15697.364414206764</v>
      </c>
    </row>
    <row r="431" spans="1:26">
      <c r="A431">
        <v>2041</v>
      </c>
      <c r="B431">
        <v>9</v>
      </c>
      <c r="C431" s="15">
        <v>24.307092285156251</v>
      </c>
      <c r="D431" s="15">
        <f t="shared" si="54"/>
        <v>28.860809482421878</v>
      </c>
      <c r="E431" s="15">
        <f>0.9014*D431+2.3973</f>
        <v>28.412433667455083</v>
      </c>
      <c r="F431" s="15">
        <f t="shared" si="60"/>
        <v>0.44837581496679491</v>
      </c>
      <c r="G431" s="15">
        <f t="shared" si="55"/>
        <v>-12697.70550803795</v>
      </c>
      <c r="L431" s="17">
        <v>25.017297363281251</v>
      </c>
      <c r="M431" s="17">
        <f t="shared" si="56"/>
        <v>29.851540288085936</v>
      </c>
      <c r="N431" s="17">
        <f>0.9014*M431+2.3973</f>
        <v>29.305478415680664</v>
      </c>
      <c r="O431" s="17">
        <f t="shared" si="61"/>
        <v>0.54606187240527149</v>
      </c>
      <c r="P431" s="17">
        <f t="shared" si="57"/>
        <v>-11365.169998519692</v>
      </c>
      <c r="T431" s="19">
        <v>24.797631835938034</v>
      </c>
      <c r="U431" s="19">
        <f t="shared" si="58"/>
        <v>29.667099755859962</v>
      </c>
      <c r="V431" s="19">
        <f>0.9014*U431+2.3973</f>
        <v>29.139223719932168</v>
      </c>
      <c r="W431" s="19">
        <f t="shared" si="62"/>
        <v>0.5278760359277932</v>
      </c>
      <c r="X431" s="19">
        <f t="shared" si="59"/>
        <v>-11613.242993908974</v>
      </c>
    </row>
    <row r="432" spans="1:26">
      <c r="A432">
        <v>2041</v>
      </c>
      <c r="B432">
        <v>10</v>
      </c>
      <c r="C432" s="15">
        <v>12.961419677734375</v>
      </c>
      <c r="D432" s="15">
        <f t="shared" si="54"/>
        <v>13.04040359863281</v>
      </c>
      <c r="E432" s="15">
        <f>0.9014*D432+2.3973</f>
        <v>14.151919803807614</v>
      </c>
      <c r="F432" s="15">
        <f t="shared" si="60"/>
        <v>-1.1115162051748033</v>
      </c>
      <c r="G432" s="15">
        <f t="shared" si="55"/>
        <v>-33976.192554789493</v>
      </c>
      <c r="L432" s="17">
        <v>11.549371337890625</v>
      </c>
      <c r="M432" s="17">
        <f t="shared" si="56"/>
        <v>15.182275261230469</v>
      </c>
      <c r="N432" s="17">
        <f>0.9014*M432+2.3973</f>
        <v>16.082602920473146</v>
      </c>
      <c r="O432" s="17">
        <f t="shared" si="61"/>
        <v>-0.90032765924267721</v>
      </c>
      <c r="P432" s="17">
        <f t="shared" si="57"/>
        <v>-31095.369599729362</v>
      </c>
      <c r="T432" s="19">
        <v>11.567498779297011</v>
      </c>
      <c r="U432" s="19">
        <f t="shared" si="58"/>
        <v>15.140413659668118</v>
      </c>
      <c r="V432" s="19">
        <f>0.9014*U432+2.3973</f>
        <v>16.044868872824843</v>
      </c>
      <c r="W432" s="19">
        <f t="shared" si="62"/>
        <v>-0.90445521315672472</v>
      </c>
      <c r="X432" s="19">
        <f t="shared" si="59"/>
        <v>-31151.673562670883</v>
      </c>
    </row>
    <row r="433" spans="1:26">
      <c r="A433">
        <v>2041</v>
      </c>
      <c r="B433">
        <v>11</v>
      </c>
      <c r="C433" s="15">
        <v>7.5658508300781246</v>
      </c>
      <c r="D433" s="15">
        <f t="shared" si="54"/>
        <v>5.5168223974609374</v>
      </c>
      <c r="E433" s="15">
        <f>0.9014*D433+2.3973</f>
        <v>7.3701637090712886</v>
      </c>
      <c r="F433" s="15">
        <f t="shared" si="60"/>
        <v>-1.8533413116103512</v>
      </c>
      <c r="G433" s="15">
        <f t="shared" si="55"/>
        <v>-44095.4288316768</v>
      </c>
      <c r="L433" s="17">
        <v>0.94478759765624998</v>
      </c>
      <c r="M433" s="17">
        <f t="shared" si="56"/>
        <v>3.6317626513671875</v>
      </c>
      <c r="N433" s="17">
        <f>0.9014*M433+2.3973</f>
        <v>5.6709708539423822</v>
      </c>
      <c r="O433" s="17">
        <f t="shared" si="61"/>
        <v>-2.0392082025751948</v>
      </c>
      <c r="P433" s="17">
        <f t="shared" si="57"/>
        <v>-46630.839091328235</v>
      </c>
      <c r="T433" s="19">
        <v>0.97051391601604564</v>
      </c>
      <c r="U433" s="19">
        <f t="shared" si="58"/>
        <v>3.5049242797856177</v>
      </c>
      <c r="V433" s="19">
        <f>0.9014*U433+2.3973</f>
        <v>5.5566387457987556</v>
      </c>
      <c r="W433" s="19">
        <f t="shared" si="62"/>
        <v>-2.0517144660131379</v>
      </c>
      <c r="X433" s="19">
        <f t="shared" si="59"/>
        <v>-46801.437030885216</v>
      </c>
    </row>
    <row r="434" spans="1:26">
      <c r="A434">
        <v>2041</v>
      </c>
      <c r="B434">
        <v>12</v>
      </c>
      <c r="C434" s="15">
        <v>1.3878723144531251</v>
      </c>
      <c r="D434" s="15">
        <f t="shared" si="54"/>
        <v>-3.0977508447265629</v>
      </c>
      <c r="E434" s="15">
        <f>0.7817*D434+0.2163</f>
        <v>-2.2052118353227543</v>
      </c>
      <c r="F434" s="15">
        <f t="shared" si="60"/>
        <v>-0.89253900940380859</v>
      </c>
      <c r="G434" s="15">
        <f t="shared" si="55"/>
        <v>-30989.124627277353</v>
      </c>
      <c r="L434" s="17">
        <v>-7.8269714355468754</v>
      </c>
      <c r="M434" s="17">
        <f t="shared" si="56"/>
        <v>-5.9224372875976563</v>
      </c>
      <c r="N434" s="17">
        <f>0.7817*M434+0.2163</f>
        <v>-4.4132692277150873</v>
      </c>
      <c r="O434" s="17">
        <f t="shared" si="61"/>
        <v>-1.509168059882569</v>
      </c>
      <c r="P434" s="17">
        <f t="shared" si="57"/>
        <v>-39400.561504858124</v>
      </c>
      <c r="T434" s="19">
        <v>-7.5244812011719659</v>
      </c>
      <c r="U434" s="19">
        <f t="shared" si="58"/>
        <v>-5.8225803588868192</v>
      </c>
      <c r="V434" s="19">
        <f>0.7817*U434+0.2163</f>
        <v>-4.3352110665418255</v>
      </c>
      <c r="W434" s="19">
        <f t="shared" si="62"/>
        <v>-1.4873692923449937</v>
      </c>
      <c r="X434" s="19">
        <f t="shared" si="59"/>
        <v>-39103.204516878061</v>
      </c>
    </row>
    <row r="435" spans="1:26">
      <c r="A435">
        <v>2042</v>
      </c>
      <c r="B435">
        <v>1</v>
      </c>
      <c r="C435" s="15">
        <v>0.36126098632812498</v>
      </c>
      <c r="D435" s="15">
        <f t="shared" si="54"/>
        <v>-4.5292576806640632</v>
      </c>
      <c r="E435" s="15">
        <f>0.7817*D435+0.2163</f>
        <v>-3.324220728975098</v>
      </c>
      <c r="F435" s="15">
        <f t="shared" si="60"/>
        <v>-1.2050369516889652</v>
      </c>
      <c r="G435" s="15">
        <f t="shared" si="55"/>
        <v>-35251.909057989178</v>
      </c>
      <c r="H435" s="15">
        <f>SUM(G435:G446)</f>
        <v>-135076.71517811768</v>
      </c>
      <c r="I435" s="15">
        <f>H435*2.36386*4.4</f>
        <v>-1404930.7533401593</v>
      </c>
      <c r="L435" s="17">
        <v>-5.9512695312500004</v>
      </c>
      <c r="M435" s="17">
        <f t="shared" si="56"/>
        <v>-3.8794227734375002</v>
      </c>
      <c r="N435" s="17">
        <f>0.7817*M435+0.2163</f>
        <v>-2.8162447819960938</v>
      </c>
      <c r="O435" s="17">
        <f t="shared" si="61"/>
        <v>-1.0631779914414063</v>
      </c>
      <c r="P435" s="17">
        <f t="shared" si="57"/>
        <v>-33316.810981252223</v>
      </c>
      <c r="Q435" s="17">
        <f>SUM(P435:P446)</f>
        <v>-114255.28185025402</v>
      </c>
      <c r="R435" s="17">
        <f>Q435*2.36386*4.4</f>
        <v>-1188367.3584399826</v>
      </c>
      <c r="T435" s="19">
        <v>-5.6745056152339544</v>
      </c>
      <c r="U435" s="19">
        <f t="shared" si="58"/>
        <v>-3.7913071655268822</v>
      </c>
      <c r="V435" s="19">
        <f>0.7817*U435+0.2163</f>
        <v>-2.7473648112923637</v>
      </c>
      <c r="W435" s="19">
        <f t="shared" si="62"/>
        <v>-1.0439423542345185</v>
      </c>
      <c r="X435" s="19">
        <f t="shared" si="59"/>
        <v>-33054.417654113066</v>
      </c>
      <c r="Y435" s="19">
        <f>SUM(X435:X446)</f>
        <v>-113084.15097347193</v>
      </c>
      <c r="Z435" s="19">
        <f>Y435*2.36386*4.4</f>
        <v>-1176186.4449286661</v>
      </c>
    </row>
    <row r="436" spans="1:26">
      <c r="A436">
        <v>2042</v>
      </c>
      <c r="B436">
        <v>2</v>
      </c>
      <c r="C436" s="15">
        <v>2.4679809570312501</v>
      </c>
      <c r="D436" s="15">
        <f t="shared" si="54"/>
        <v>-1.5916473535156253</v>
      </c>
      <c r="E436" s="15">
        <f>0.7817*D436+0.2163</f>
        <v>-1.0278907362431642</v>
      </c>
      <c r="F436" s="15">
        <f t="shared" si="60"/>
        <v>-0.56375661727246107</v>
      </c>
      <c r="G436" s="15">
        <f t="shared" si="55"/>
        <v>-26504.20401621364</v>
      </c>
      <c r="L436" s="17">
        <v>-0.80469360351562502</v>
      </c>
      <c r="M436" s="17">
        <f t="shared" si="56"/>
        <v>1.7262277270507813</v>
      </c>
      <c r="N436" s="17">
        <f>0.7817*M436+0.2163</f>
        <v>1.5656922142355956</v>
      </c>
      <c r="O436" s="17">
        <f t="shared" si="61"/>
        <v>0.16053551281518574</v>
      </c>
      <c r="P436" s="17">
        <f t="shared" si="57"/>
        <v>-16624.135069688051</v>
      </c>
      <c r="T436" s="19">
        <v>-0.51154174804696595</v>
      </c>
      <c r="U436" s="19">
        <f t="shared" si="58"/>
        <v>1.877627160644431</v>
      </c>
      <c r="V436" s="19">
        <f>0.7817*U436+0.2163</f>
        <v>1.6840411514757516</v>
      </c>
      <c r="W436" s="19">
        <f t="shared" si="62"/>
        <v>0.19358600916867941</v>
      </c>
      <c r="X436" s="19">
        <f t="shared" si="59"/>
        <v>-16173.293248930044</v>
      </c>
    </row>
    <row r="437" spans="1:26">
      <c r="A437">
        <v>2042</v>
      </c>
      <c r="B437">
        <v>3</v>
      </c>
      <c r="C437" s="15">
        <v>9.8767333984374996</v>
      </c>
      <c r="D437" s="15">
        <f t="shared" si="54"/>
        <v>8.7391170507812497</v>
      </c>
      <c r="E437" s="15">
        <f>0.9534*D437-0.7929</f>
        <v>7.538974196214844</v>
      </c>
      <c r="F437" s="15">
        <f t="shared" si="60"/>
        <v>1.2001428545664057</v>
      </c>
      <c r="G437" s="15">
        <f t="shared" si="55"/>
        <v>-2442.8513208596596</v>
      </c>
      <c r="L437" s="17">
        <v>6.5532470703124996</v>
      </c>
      <c r="M437" s="17">
        <f t="shared" si="56"/>
        <v>9.7404967089843737</v>
      </c>
      <c r="N437" s="17">
        <f>0.9534*M437-0.7929</f>
        <v>8.4936895623457023</v>
      </c>
      <c r="O437" s="17">
        <f t="shared" si="61"/>
        <v>1.2468071466386714</v>
      </c>
      <c r="P437" s="17">
        <f t="shared" si="57"/>
        <v>-1806.3037127018833</v>
      </c>
      <c r="T437" s="19">
        <v>6.6031738281250227</v>
      </c>
      <c r="U437" s="19">
        <f t="shared" si="58"/>
        <v>9.6895848632812758</v>
      </c>
      <c r="V437" s="19">
        <f>0.9534*U437-0.7929</f>
        <v>8.4451502086523682</v>
      </c>
      <c r="W437" s="19">
        <f t="shared" si="62"/>
        <v>1.2444346546289076</v>
      </c>
      <c r="X437" s="19">
        <f t="shared" si="59"/>
        <v>-1838.6668762070731</v>
      </c>
    </row>
    <row r="438" spans="1:26">
      <c r="A438">
        <v>2042</v>
      </c>
      <c r="B438">
        <v>4</v>
      </c>
      <c r="C438" s="15">
        <v>21.636743164062501</v>
      </c>
      <c r="D438" s="15">
        <f t="shared" si="54"/>
        <v>25.137274667968754</v>
      </c>
      <c r="E438" s="15">
        <f>0.9534*D438-0.7929</f>
        <v>23.172977668441412</v>
      </c>
      <c r="F438" s="15">
        <f t="shared" si="60"/>
        <v>1.9642969995273418</v>
      </c>
      <c r="G438" s="15">
        <f t="shared" si="55"/>
        <v>7980.9753705524708</v>
      </c>
      <c r="L438" s="17">
        <v>16.363946533203126</v>
      </c>
      <c r="M438" s="17">
        <f t="shared" si="56"/>
        <v>20.426310563964844</v>
      </c>
      <c r="N438" s="17">
        <f>0.9534*M438-0.7929</f>
        <v>18.681544491684082</v>
      </c>
      <c r="O438" s="17">
        <f t="shared" si="61"/>
        <v>1.7447660722807612</v>
      </c>
      <c r="P438" s="17">
        <f t="shared" si="57"/>
        <v>4986.353991981865</v>
      </c>
      <c r="T438" s="19">
        <v>16.473901367188034</v>
      </c>
      <c r="U438" s="19">
        <f t="shared" si="58"/>
        <v>20.527643701172462</v>
      </c>
      <c r="V438" s="19">
        <f>0.9534*U438-0.7929</f>
        <v>18.778155504697825</v>
      </c>
      <c r="W438" s="19">
        <f t="shared" si="62"/>
        <v>1.7494881964746369</v>
      </c>
      <c r="X438" s="19">
        <f t="shared" si="59"/>
        <v>5050.7684881105233</v>
      </c>
    </row>
    <row r="439" spans="1:26">
      <c r="A439">
        <v>2042</v>
      </c>
      <c r="B439">
        <v>5</v>
      </c>
      <c r="C439" s="15">
        <v>23.676904296875001</v>
      </c>
      <c r="D439" s="15">
        <f t="shared" si="54"/>
        <v>27.9820753515625</v>
      </c>
      <c r="E439" s="15">
        <f>0.9534*D439-0.7929</f>
        <v>25.88521064017969</v>
      </c>
      <c r="F439" s="15">
        <f t="shared" si="60"/>
        <v>2.0968647113828105</v>
      </c>
      <c r="G439" s="15">
        <f t="shared" si="55"/>
        <v>9789.3315279729177</v>
      </c>
      <c r="L439" s="17">
        <v>23.684777832031251</v>
      </c>
      <c r="M439" s="17">
        <f t="shared" si="56"/>
        <v>28.400160014648435</v>
      </c>
      <c r="N439" s="17">
        <f>0.9534*M439-0.7929</f>
        <v>26.28381255796582</v>
      </c>
      <c r="O439" s="17">
        <f t="shared" si="61"/>
        <v>2.1163474566826146</v>
      </c>
      <c r="P439" s="17">
        <f t="shared" si="57"/>
        <v>10055.095656607547</v>
      </c>
      <c r="T439" s="19">
        <v>23.876733398438034</v>
      </c>
      <c r="U439" s="19">
        <f t="shared" si="58"/>
        <v>28.655953271484965</v>
      </c>
      <c r="V439" s="19">
        <f>0.9534*U439-0.7929</f>
        <v>26.527685849033766</v>
      </c>
      <c r="W439" s="19">
        <f t="shared" si="62"/>
        <v>2.1282674224511986</v>
      </c>
      <c r="X439" s="19">
        <f t="shared" si="59"/>
        <v>10217.695909656799</v>
      </c>
    </row>
    <row r="440" spans="1:26">
      <c r="A440">
        <v>2042</v>
      </c>
      <c r="B440">
        <v>6</v>
      </c>
      <c r="C440" s="15">
        <v>28.602593994140626</v>
      </c>
      <c r="D440" s="15">
        <f t="shared" si="54"/>
        <v>34.850457065429694</v>
      </c>
      <c r="E440" s="15">
        <f>0.814*D440+4.4613</f>
        <v>32.829572051259767</v>
      </c>
      <c r="F440" s="15">
        <f t="shared" si="60"/>
        <v>2.0208850141699273</v>
      </c>
      <c r="G440" s="15">
        <f t="shared" si="55"/>
        <v>8752.8924782919785</v>
      </c>
      <c r="L440" s="17">
        <v>31.723046875000001</v>
      </c>
      <c r="M440" s="17">
        <f t="shared" si="56"/>
        <v>37.155442656249996</v>
      </c>
      <c r="N440" s="17">
        <f>0.814*M440+4.4613</f>
        <v>34.705830322187495</v>
      </c>
      <c r="O440" s="17">
        <f t="shared" si="61"/>
        <v>2.4496123340625005</v>
      </c>
      <c r="P440" s="17">
        <f t="shared" si="57"/>
        <v>14601.161848946569</v>
      </c>
      <c r="T440" s="19">
        <v>31.564141845703034</v>
      </c>
      <c r="U440" s="19">
        <f t="shared" si="58"/>
        <v>37.096727746581934</v>
      </c>
      <c r="V440" s="19">
        <f>0.814*U440+4.4613</f>
        <v>34.658036385717693</v>
      </c>
      <c r="W440" s="19">
        <f t="shared" si="62"/>
        <v>2.4386913608642402</v>
      </c>
      <c r="X440" s="19">
        <f t="shared" si="59"/>
        <v>14452.188853549102</v>
      </c>
    </row>
    <row r="441" spans="1:26">
      <c r="A441">
        <v>2042</v>
      </c>
      <c r="B441">
        <v>7</v>
      </c>
      <c r="C441" s="15">
        <v>31.664575195312501</v>
      </c>
      <c r="D441" s="15">
        <f t="shared" si="54"/>
        <v>39.120083652343752</v>
      </c>
      <c r="E441" s="15">
        <f>0.814*D441+4.4613</f>
        <v>36.305048093007812</v>
      </c>
      <c r="F441" s="15">
        <f t="shared" si="60"/>
        <v>2.8150355593359393</v>
      </c>
      <c r="G441" s="15">
        <f t="shared" si="55"/>
        <v>19585.900064901551</v>
      </c>
      <c r="L441" s="17">
        <v>33.622094726562501</v>
      </c>
      <c r="M441" s="17">
        <f t="shared" si="56"/>
        <v>39.223885576171874</v>
      </c>
      <c r="N441" s="17">
        <f>0.814*M441+4.4613</f>
        <v>36.389542859003903</v>
      </c>
      <c r="O441" s="17">
        <f t="shared" si="61"/>
        <v>2.8343427171679707</v>
      </c>
      <c r="P441" s="17">
        <f t="shared" si="57"/>
        <v>19849.269004888287</v>
      </c>
      <c r="T441" s="19">
        <v>33.543695068359</v>
      </c>
      <c r="U441" s="19">
        <f t="shared" si="58"/>
        <v>39.270277185058191</v>
      </c>
      <c r="V441" s="19">
        <f>0.814*U441+4.4613</f>
        <v>36.427305628637363</v>
      </c>
      <c r="W441" s="19">
        <f t="shared" si="62"/>
        <v>2.842971556420828</v>
      </c>
      <c r="X441" s="19">
        <f t="shared" si="59"/>
        <v>19966.975001136518</v>
      </c>
    </row>
    <row r="442" spans="1:26">
      <c r="A442">
        <v>2042</v>
      </c>
      <c r="B442">
        <v>8</v>
      </c>
      <c r="C442" s="15">
        <v>29.818261718750001</v>
      </c>
      <c r="D442" s="15">
        <f t="shared" si="54"/>
        <v>36.545584140625003</v>
      </c>
      <c r="E442" s="15">
        <f>0.814*D442+4.4613</f>
        <v>34.209405490468747</v>
      </c>
      <c r="F442" s="15">
        <f t="shared" si="60"/>
        <v>2.3361786501562563</v>
      </c>
      <c r="G442" s="15">
        <f t="shared" si="55"/>
        <v>13053.81296678149</v>
      </c>
      <c r="L442" s="17">
        <v>30.720544433593751</v>
      </c>
      <c r="M442" s="17">
        <f t="shared" si="56"/>
        <v>36.063516997070309</v>
      </c>
      <c r="N442" s="17">
        <f>0.814*M442+4.4613</f>
        <v>33.817002835615227</v>
      </c>
      <c r="O442" s="17">
        <f t="shared" si="61"/>
        <v>2.2465141614550816</v>
      </c>
      <c r="P442" s="17">
        <f t="shared" si="57"/>
        <v>11830.699676408767</v>
      </c>
      <c r="T442" s="19">
        <v>30.566125488281045</v>
      </c>
      <c r="U442" s="19">
        <f t="shared" si="58"/>
        <v>36.000905786132591</v>
      </c>
      <c r="V442" s="19">
        <f>0.814*U442+4.4613</f>
        <v>33.76603730991193</v>
      </c>
      <c r="W442" s="19">
        <f t="shared" si="62"/>
        <v>2.2348684762206616</v>
      </c>
      <c r="X442" s="19">
        <f t="shared" si="59"/>
        <v>11671.840884126046</v>
      </c>
    </row>
    <row r="443" spans="1:26">
      <c r="A443">
        <v>2042</v>
      </c>
      <c r="B443">
        <v>9</v>
      </c>
      <c r="C443" s="15">
        <v>22.484826660156251</v>
      </c>
      <c r="D443" s="15">
        <f t="shared" si="54"/>
        <v>26.319842294921877</v>
      </c>
      <c r="E443" s="15">
        <f>0.9014*D443+2.3973</f>
        <v>26.12200584464258</v>
      </c>
      <c r="F443" s="15">
        <f t="shared" si="60"/>
        <v>0.19783645027929708</v>
      </c>
      <c r="G443" s="15">
        <f t="shared" si="55"/>
        <v>-16115.31298174011</v>
      </c>
      <c r="L443" s="17">
        <v>22.307977294921876</v>
      </c>
      <c r="M443" s="17">
        <f t="shared" si="56"/>
        <v>26.900548869628906</v>
      </c>
      <c r="N443" s="17">
        <f>0.9014*M443+2.3973</f>
        <v>26.645454751083498</v>
      </c>
      <c r="O443" s="17">
        <f t="shared" si="61"/>
        <v>0.25509411854540787</v>
      </c>
      <c r="P443" s="17">
        <f t="shared" si="57"/>
        <v>-15334.261128922091</v>
      </c>
      <c r="T443" s="19">
        <v>22.472375488281045</v>
      </c>
      <c r="U443" s="19">
        <f t="shared" si="58"/>
        <v>27.113968286132589</v>
      </c>
      <c r="V443" s="19">
        <f>0.9014*U443+2.3973</f>
        <v>26.837831013119917</v>
      </c>
      <c r="W443" s="19">
        <f t="shared" si="62"/>
        <v>0.27613727301267232</v>
      </c>
      <c r="X443" s="19">
        <f t="shared" si="59"/>
        <v>-15047.211458834137</v>
      </c>
    </row>
    <row r="444" spans="1:26">
      <c r="A444">
        <v>2042</v>
      </c>
      <c r="B444">
        <v>10</v>
      </c>
      <c r="C444" s="15">
        <v>14.018792724609375</v>
      </c>
      <c r="D444" s="15">
        <f t="shared" si="54"/>
        <v>14.514804575195313</v>
      </c>
      <c r="E444" s="15">
        <f>0.9014*D444+2.3973</f>
        <v>15.480944844081055</v>
      </c>
      <c r="F444" s="15">
        <f t="shared" si="60"/>
        <v>-0.96614026888574145</v>
      </c>
      <c r="G444" s="15">
        <f t="shared" si="55"/>
        <v>-31993.119407870399</v>
      </c>
      <c r="L444" s="17">
        <v>14.173211669921875</v>
      </c>
      <c r="M444" s="17">
        <f t="shared" si="56"/>
        <v>18.040162150878906</v>
      </c>
      <c r="N444" s="17">
        <f>0.9014*M444+2.3973</f>
        <v>18.658702162802246</v>
      </c>
      <c r="O444" s="17">
        <f t="shared" si="61"/>
        <v>-0.61854001192333996</v>
      </c>
      <c r="P444" s="17">
        <f t="shared" si="57"/>
        <v>-27251.504302646281</v>
      </c>
      <c r="T444" s="19">
        <v>14.306085205078034</v>
      </c>
      <c r="U444" s="19">
        <f t="shared" si="58"/>
        <v>18.147381555175684</v>
      </c>
      <c r="V444" s="19">
        <f>0.9014*U444+2.3973</f>
        <v>18.755349733835363</v>
      </c>
      <c r="W444" s="19">
        <f t="shared" si="62"/>
        <v>-0.60796817865967867</v>
      </c>
      <c r="X444" s="19">
        <f t="shared" si="59"/>
        <v>-27107.293925096677</v>
      </c>
    </row>
    <row r="445" spans="1:26">
      <c r="A445">
        <v>2042</v>
      </c>
      <c r="B445">
        <v>11</v>
      </c>
      <c r="C445" s="15">
        <v>6.4565673828124996</v>
      </c>
      <c r="D445" s="15">
        <f t="shared" si="54"/>
        <v>3.9700375585937495</v>
      </c>
      <c r="E445" s="15">
        <f>0.9014*D445+2.3973</f>
        <v>5.9758918553164051</v>
      </c>
      <c r="F445" s="15">
        <f t="shared" si="60"/>
        <v>-2.0058542967226556</v>
      </c>
      <c r="G445" s="15">
        <f t="shared" si="55"/>
        <v>-46175.858461593743</v>
      </c>
      <c r="L445" s="17">
        <v>-1.6778015136718749</v>
      </c>
      <c r="M445" s="17">
        <f t="shared" si="56"/>
        <v>0.77523859130859396</v>
      </c>
      <c r="N445" s="17">
        <f>0.9014*M445+2.3973</f>
        <v>3.0961000662055667</v>
      </c>
      <c r="O445" s="17">
        <f t="shared" si="61"/>
        <v>-2.3208614748969727</v>
      </c>
      <c r="P445" s="17">
        <f t="shared" si="57"/>
        <v>-50472.871379069606</v>
      </c>
      <c r="T445" s="19">
        <v>-1.5296691894529886</v>
      </c>
      <c r="U445" s="19">
        <f t="shared" si="58"/>
        <v>0.75972322998061825</v>
      </c>
      <c r="V445" s="19">
        <f>0.9014*U445+2.3973</f>
        <v>3.0821145195045294</v>
      </c>
      <c r="W445" s="19">
        <f t="shared" si="62"/>
        <v>-2.3223912895239112</v>
      </c>
      <c r="X445" s="19">
        <f t="shared" si="59"/>
        <v>-50493.739580395675</v>
      </c>
    </row>
    <row r="446" spans="1:26">
      <c r="A446">
        <v>2042</v>
      </c>
      <c r="B446">
        <v>12</v>
      </c>
      <c r="C446" s="15">
        <v>0.23977050781250001</v>
      </c>
      <c r="D446" s="15">
        <f t="shared" si="54"/>
        <v>-4.6986640039062504</v>
      </c>
      <c r="E446" s="15">
        <f>0.7817*D446+0.2163</f>
        <v>-3.4566456518535156</v>
      </c>
      <c r="F446" s="15">
        <f t="shared" si="60"/>
        <v>-1.2420183520527348</v>
      </c>
      <c r="G446" s="15">
        <f t="shared" si="55"/>
        <v>-35756.372340351358</v>
      </c>
      <c r="L446" s="17">
        <v>-5.1666625976562504</v>
      </c>
      <c r="M446" s="17">
        <f t="shared" si="56"/>
        <v>-3.0248289013671879</v>
      </c>
      <c r="N446" s="17">
        <f>0.7817*M446+0.2163</f>
        <v>-2.1482087521987308</v>
      </c>
      <c r="O446" s="17">
        <f t="shared" si="61"/>
        <v>-0.8766201491684571</v>
      </c>
      <c r="P446" s="17">
        <f t="shared" si="57"/>
        <v>-30771.975454806925</v>
      </c>
      <c r="T446" s="19">
        <v>-4.9632934570309999</v>
      </c>
      <c r="U446" s="19">
        <f t="shared" si="58"/>
        <v>-3.0103962158200388</v>
      </c>
      <c r="V446" s="19">
        <f>0.7817*U446+0.2163</f>
        <v>-2.1369267219065242</v>
      </c>
      <c r="W446" s="19">
        <f t="shared" si="62"/>
        <v>-0.87346949391351458</v>
      </c>
      <c r="X446" s="19">
        <f t="shared" si="59"/>
        <v>-30728.99736647425</v>
      </c>
    </row>
    <row r="447" spans="1:26">
      <c r="A447">
        <v>2043</v>
      </c>
      <c r="B447">
        <v>1</v>
      </c>
      <c r="C447" s="15">
        <v>-3.8787902832031249</v>
      </c>
      <c r="D447" s="15">
        <f t="shared" si="54"/>
        <v>-10.441585170898438</v>
      </c>
      <c r="E447" s="15">
        <f>0.7817*D447+0.2163</f>
        <v>-7.945887128091309</v>
      </c>
      <c r="F447" s="15">
        <f t="shared" si="60"/>
        <v>-2.4956980428071294</v>
      </c>
      <c r="G447" s="15">
        <f t="shared" si="55"/>
        <v>-52857.817001932053</v>
      </c>
      <c r="H447" s="15">
        <f>SUM(G447:G458)</f>
        <v>-110885.32739131287</v>
      </c>
      <c r="I447" s="15">
        <f>H447*2.36386*4.4</f>
        <v>-1153316.5160318068</v>
      </c>
      <c r="L447" s="17">
        <v>-6.8427490234375004</v>
      </c>
      <c r="M447" s="17">
        <f t="shared" si="56"/>
        <v>-4.8504222363281251</v>
      </c>
      <c r="N447" s="17">
        <f>0.7817*M447+0.2163</f>
        <v>-3.5752750621376954</v>
      </c>
      <c r="O447" s="17">
        <f t="shared" si="61"/>
        <v>-1.2751471741904297</v>
      </c>
      <c r="P447" s="17">
        <f t="shared" si="57"/>
        <v>-36208.282603131651</v>
      </c>
      <c r="Q447" s="17">
        <f>SUM(P447:P458)</f>
        <v>-113286.63643836412</v>
      </c>
      <c r="R447" s="17">
        <f>Q447*2.36386*4.4</f>
        <v>-1178292.4930092422</v>
      </c>
      <c r="T447" s="19">
        <v>-6.7601989746089544</v>
      </c>
      <c r="U447" s="19">
        <f t="shared" si="58"/>
        <v>-4.9833984741206319</v>
      </c>
      <c r="V447" s="19">
        <f>0.7817*U447+0.2163</f>
        <v>-3.6792225872200977</v>
      </c>
      <c r="W447" s="19">
        <f t="shared" si="62"/>
        <v>-1.3041758869005342</v>
      </c>
      <c r="X447" s="19">
        <f t="shared" si="59"/>
        <v>-36604.263273210192</v>
      </c>
      <c r="Y447" s="19">
        <f>SUM(X447:X458)</f>
        <v>-115542.48092955592</v>
      </c>
      <c r="Z447" s="19">
        <f>Y447*2.36386*4.4</f>
        <v>-1201755.4954686165</v>
      </c>
    </row>
    <row r="448" spans="1:26">
      <c r="A448">
        <v>2043</v>
      </c>
      <c r="B448">
        <v>2</v>
      </c>
      <c r="C448" s="15">
        <v>6.2902465820312496</v>
      </c>
      <c r="D448" s="15">
        <f t="shared" si="54"/>
        <v>3.7381198339843751</v>
      </c>
      <c r="E448" s="15">
        <f>0.7817*D448+0.2163</f>
        <v>3.1383882742255858</v>
      </c>
      <c r="F448" s="15">
        <f t="shared" si="60"/>
        <v>0.59973155975878933</v>
      </c>
      <c r="G448" s="15">
        <f t="shared" si="55"/>
        <v>-10633.061793330355</v>
      </c>
      <c r="L448" s="17">
        <v>-3.2758850097656249</v>
      </c>
      <c r="M448" s="17">
        <f t="shared" si="56"/>
        <v>-0.96539395263671857</v>
      </c>
      <c r="N448" s="17">
        <f>0.7817*M448+0.2163</f>
        <v>-0.53834845277612287</v>
      </c>
      <c r="O448" s="17">
        <f t="shared" si="61"/>
        <v>-0.4270454998605957</v>
      </c>
      <c r="P448" s="17">
        <f t="shared" si="57"/>
        <v>-24639.327663598386</v>
      </c>
      <c r="T448" s="19">
        <v>-3.2444519042969659</v>
      </c>
      <c r="U448" s="19">
        <f t="shared" si="58"/>
        <v>-1.1231081909180691</v>
      </c>
      <c r="V448" s="19">
        <f>0.7817*U448+0.2163</f>
        <v>-0.66163367284065466</v>
      </c>
      <c r="W448" s="19">
        <f t="shared" si="62"/>
        <v>-0.46147451807741446</v>
      </c>
      <c r="X448" s="19">
        <f t="shared" si="59"/>
        <v>-25108.97390109401</v>
      </c>
    </row>
    <row r="449" spans="1:26">
      <c r="A449">
        <v>2043</v>
      </c>
      <c r="B449">
        <v>3</v>
      </c>
      <c r="C449" s="15">
        <v>13.4438720703125</v>
      </c>
      <c r="D449" s="15">
        <f t="shared" si="54"/>
        <v>13.713135214843749</v>
      </c>
      <c r="E449" s="15">
        <f>0.9534*D449-0.7929</f>
        <v>12.281203113832031</v>
      </c>
      <c r="F449" s="15">
        <f t="shared" si="60"/>
        <v>1.4319321010117179</v>
      </c>
      <c r="G449" s="15">
        <f t="shared" si="55"/>
        <v>718.98578990084206</v>
      </c>
      <c r="L449" s="17">
        <v>4.9747558593749996</v>
      </c>
      <c r="M449" s="17">
        <f t="shared" si="56"/>
        <v>8.0212040820312502</v>
      </c>
      <c r="N449" s="17">
        <f>0.9534*M449-0.7929</f>
        <v>6.8545159718085937</v>
      </c>
      <c r="O449" s="17">
        <f t="shared" si="61"/>
        <v>1.1666881102226565</v>
      </c>
      <c r="P449" s="17">
        <f t="shared" si="57"/>
        <v>-2899.2074884527428</v>
      </c>
      <c r="T449" s="19">
        <v>5.1942993164060454</v>
      </c>
      <c r="U449" s="19">
        <f t="shared" si="58"/>
        <v>8.1426406494138384</v>
      </c>
      <c r="V449" s="19">
        <f>0.9534*U449-0.7929</f>
        <v>6.9702935951511531</v>
      </c>
      <c r="W449" s="19">
        <f t="shared" si="62"/>
        <v>1.1723470542626853</v>
      </c>
      <c r="X449" s="19">
        <f t="shared" si="59"/>
        <v>-2822.0138328027097</v>
      </c>
    </row>
    <row r="450" spans="1:26">
      <c r="A450">
        <v>2043</v>
      </c>
      <c r="B450">
        <v>4</v>
      </c>
      <c r="C450" s="15">
        <v>20.983361816406251</v>
      </c>
      <c r="D450" s="15">
        <f t="shared" si="54"/>
        <v>24.226199716796877</v>
      </c>
      <c r="E450" s="15">
        <f>0.9534*D450-0.7929</f>
        <v>22.304358809994145</v>
      </c>
      <c r="F450" s="15">
        <f t="shared" si="60"/>
        <v>1.921840906802732</v>
      </c>
      <c r="G450" s="15">
        <f t="shared" si="55"/>
        <v>7401.8318096960684</v>
      </c>
      <c r="L450" s="17">
        <v>20.615808105468751</v>
      </c>
      <c r="M450" s="17">
        <f t="shared" si="56"/>
        <v>25.05743818847656</v>
      </c>
      <c r="N450" s="17">
        <f>0.9534*M450-0.7929</f>
        <v>23.096861568893555</v>
      </c>
      <c r="O450" s="17">
        <f t="shared" si="61"/>
        <v>1.960576619583005</v>
      </c>
      <c r="P450" s="17">
        <f t="shared" si="57"/>
        <v>7930.225667731771</v>
      </c>
      <c r="T450" s="19">
        <v>20.719354248047011</v>
      </c>
      <c r="U450" s="19">
        <f t="shared" si="58"/>
        <v>25.189150964355619</v>
      </c>
      <c r="V450" s="19">
        <f>0.9534*U450-0.7929</f>
        <v>23.222436529416647</v>
      </c>
      <c r="W450" s="19">
        <f t="shared" si="62"/>
        <v>1.9667144349389716</v>
      </c>
      <c r="X450" s="19">
        <f t="shared" si="59"/>
        <v>8013.9516070025129</v>
      </c>
    </row>
    <row r="451" spans="1:26">
      <c r="A451">
        <v>2043</v>
      </c>
      <c r="B451">
        <v>5</v>
      </c>
      <c r="C451" s="15">
        <v>27.030511474609376</v>
      </c>
      <c r="D451" s="15">
        <f t="shared" si="54"/>
        <v>32.658345200195313</v>
      </c>
      <c r="E451" s="15">
        <f>0.9534*D451-0.7929</f>
        <v>30.343566313866212</v>
      </c>
      <c r="F451" s="15">
        <f t="shared" si="60"/>
        <v>2.3147788863291012</v>
      </c>
      <c r="G451" s="15">
        <f t="shared" si="55"/>
        <v>12761.89878841527</v>
      </c>
      <c r="L451" s="17">
        <v>26.266107177734376</v>
      </c>
      <c r="M451" s="17">
        <f t="shared" si="56"/>
        <v>31.211743937988281</v>
      </c>
      <c r="N451" s="17">
        <f>0.9534*M451-0.7929</f>
        <v>28.964376670478028</v>
      </c>
      <c r="O451" s="17">
        <f t="shared" si="61"/>
        <v>2.2473672675102527</v>
      </c>
      <c r="P451" s="17">
        <f t="shared" si="57"/>
        <v>11842.336896107357</v>
      </c>
      <c r="T451" s="19">
        <v>26.681268310547011</v>
      </c>
      <c r="U451" s="19">
        <f t="shared" si="58"/>
        <v>31.73533260498062</v>
      </c>
      <c r="V451" s="19">
        <f>0.9534*U451-0.7929</f>
        <v>29.463566105588523</v>
      </c>
      <c r="W451" s="19">
        <f t="shared" si="62"/>
        <v>2.271766499392097</v>
      </c>
      <c r="X451" s="19">
        <f t="shared" si="59"/>
        <v>12175.166818207595</v>
      </c>
    </row>
    <row r="452" spans="1:26">
      <c r="A452">
        <v>2043</v>
      </c>
      <c r="B452">
        <v>6</v>
      </c>
      <c r="C452" s="15">
        <v>30.609307861328126</v>
      </c>
      <c r="D452" s="15">
        <f t="shared" ref="D452:D515" si="63">C452*1.3944-5.033</f>
        <v>37.648618881835944</v>
      </c>
      <c r="E452" s="15">
        <f>0.814*D452+4.4613</f>
        <v>35.107275769814457</v>
      </c>
      <c r="F452" s="15">
        <f t="shared" si="60"/>
        <v>2.5413431120214867</v>
      </c>
      <c r="G452" s="15">
        <f t="shared" ref="G452:G515" si="64">13641*F452-18814</f>
        <v>15852.461391085097</v>
      </c>
      <c r="L452" s="17">
        <v>31.875909423828126</v>
      </c>
      <c r="M452" s="17">
        <f t="shared" ref="M452:M515" si="65">L452*1.0892+2.6027</f>
        <v>37.321940544433595</v>
      </c>
      <c r="N452" s="17">
        <f>0.814*M452+4.4613</f>
        <v>34.841359603168947</v>
      </c>
      <c r="O452" s="17">
        <f t="shared" si="61"/>
        <v>2.4805809412646482</v>
      </c>
      <c r="P452" s="17">
        <f t="shared" ref="P452:P515" si="66">13641*O452-18814</f>
        <v>15023.604619791069</v>
      </c>
      <c r="T452" s="19">
        <v>31.689843750000023</v>
      </c>
      <c r="U452" s="19">
        <f t="shared" ref="U452:U515" si="67">T452*1.098+2.4393</f>
        <v>37.234748437500031</v>
      </c>
      <c r="V452" s="19">
        <f>0.814*U452+4.4613</f>
        <v>34.770385228125022</v>
      </c>
      <c r="W452" s="19">
        <f t="shared" si="62"/>
        <v>2.4643632093750085</v>
      </c>
      <c r="X452" s="19">
        <f t="shared" ref="X452:X515" si="68">13641*W452-18814</f>
        <v>14802.378539084493</v>
      </c>
    </row>
    <row r="453" spans="1:26">
      <c r="A453">
        <v>2043</v>
      </c>
      <c r="B453">
        <v>7</v>
      </c>
      <c r="C453" s="15">
        <v>32.383508300781251</v>
      </c>
      <c r="D453" s="15">
        <f t="shared" si="63"/>
        <v>40.122563974609378</v>
      </c>
      <c r="E453" s="15">
        <f>0.814*D453+4.4613</f>
        <v>37.121067075332036</v>
      </c>
      <c r="F453" s="15">
        <f t="shared" ref="F453:F516" si="69">D453-E453</f>
        <v>3.0014968992773419</v>
      </c>
      <c r="G453" s="15">
        <f t="shared" si="64"/>
        <v>22129.41920304222</v>
      </c>
      <c r="L453" s="17">
        <v>33.624108886718751</v>
      </c>
      <c r="M453" s="17">
        <f t="shared" si="65"/>
        <v>39.226079399414061</v>
      </c>
      <c r="N453" s="17">
        <f>0.814*M453+4.4613</f>
        <v>36.391328631123045</v>
      </c>
      <c r="O453" s="17">
        <f t="shared" ref="O453:O516" si="70">M453-N453</f>
        <v>2.8347507682910162</v>
      </c>
      <c r="P453" s="17">
        <f t="shared" si="66"/>
        <v>19854.835230257755</v>
      </c>
      <c r="T453" s="19">
        <v>33.240380859375023</v>
      </c>
      <c r="U453" s="19">
        <f t="shared" si="67"/>
        <v>38.937238183593777</v>
      </c>
      <c r="V453" s="19">
        <f>0.814*U453+4.4613</f>
        <v>36.15621188144533</v>
      </c>
      <c r="W453" s="19">
        <f t="shared" ref="W453:W516" si="71">U453-V453</f>
        <v>2.7810263021484474</v>
      </c>
      <c r="X453" s="19">
        <f t="shared" si="68"/>
        <v>19121.979787606972</v>
      </c>
    </row>
    <row r="454" spans="1:26">
      <c r="A454">
        <v>2043</v>
      </c>
      <c r="B454">
        <v>8</v>
      </c>
      <c r="C454" s="15">
        <v>28.565698242187501</v>
      </c>
      <c r="D454" s="15">
        <f t="shared" si="63"/>
        <v>34.799009628906255</v>
      </c>
      <c r="E454" s="15">
        <f>0.814*D454+4.4613</f>
        <v>32.787693837929687</v>
      </c>
      <c r="F454" s="15">
        <f t="shared" si="69"/>
        <v>2.0113157909765675</v>
      </c>
      <c r="G454" s="15">
        <f t="shared" si="64"/>
        <v>8622.3587047113579</v>
      </c>
      <c r="L454" s="17">
        <v>30.686914062500001</v>
      </c>
      <c r="M454" s="17">
        <f t="shared" si="65"/>
        <v>36.026886796874997</v>
      </c>
      <c r="N454" s="17">
        <f>0.814*M454+4.4613</f>
        <v>33.787185852656243</v>
      </c>
      <c r="O454" s="17">
        <f t="shared" si="70"/>
        <v>2.2397009442187539</v>
      </c>
      <c r="P454" s="17">
        <f t="shared" si="66"/>
        <v>11737.760580088023</v>
      </c>
      <c r="T454" s="19">
        <v>30.578759765625023</v>
      </c>
      <c r="U454" s="19">
        <f t="shared" si="67"/>
        <v>36.014778222656282</v>
      </c>
      <c r="V454" s="19">
        <f>0.814*U454+4.4613</f>
        <v>33.777329473242212</v>
      </c>
      <c r="W454" s="19">
        <f t="shared" si="71"/>
        <v>2.2374487494140709</v>
      </c>
      <c r="X454" s="19">
        <f t="shared" si="68"/>
        <v>11707.038390757341</v>
      </c>
    </row>
    <row r="455" spans="1:26">
      <c r="A455">
        <v>2043</v>
      </c>
      <c r="B455">
        <v>9</v>
      </c>
      <c r="C455" s="15">
        <v>23.362756347656251</v>
      </c>
      <c r="D455" s="15">
        <f t="shared" si="63"/>
        <v>27.544027451171878</v>
      </c>
      <c r="E455" s="15">
        <f>0.9014*D455+2.3973</f>
        <v>27.225486344486331</v>
      </c>
      <c r="F455" s="15">
        <f t="shared" si="69"/>
        <v>0.31854110668554725</v>
      </c>
      <c r="G455" s="15">
        <f t="shared" si="64"/>
        <v>-14468.780763702449</v>
      </c>
      <c r="L455" s="17">
        <v>19.925256347656251</v>
      </c>
      <c r="M455" s="17">
        <f t="shared" si="65"/>
        <v>24.305289213867187</v>
      </c>
      <c r="N455" s="17">
        <f>0.9014*M455+2.3973</f>
        <v>24.306087697379883</v>
      </c>
      <c r="O455" s="17">
        <f t="shared" si="70"/>
        <v>-7.9848351269617979E-4</v>
      </c>
      <c r="P455" s="17">
        <f t="shared" si="66"/>
        <v>-18824.892113596688</v>
      </c>
      <c r="T455" s="19">
        <v>19.864373779297011</v>
      </c>
      <c r="U455" s="19">
        <f t="shared" si="67"/>
        <v>24.25038240966812</v>
      </c>
      <c r="V455" s="19">
        <f>0.9014*U455+2.3973</f>
        <v>24.256594704074843</v>
      </c>
      <c r="W455" s="19">
        <f t="shared" si="71"/>
        <v>-6.2122944067226626E-3</v>
      </c>
      <c r="X455" s="19">
        <f t="shared" si="68"/>
        <v>-18898.741908002103</v>
      </c>
    </row>
    <row r="456" spans="1:26">
      <c r="A456">
        <v>2043</v>
      </c>
      <c r="B456">
        <v>10</v>
      </c>
      <c r="C456" s="15">
        <v>13.38924560546875</v>
      </c>
      <c r="D456" s="15">
        <f t="shared" si="63"/>
        <v>13.636964072265624</v>
      </c>
      <c r="E456" s="15">
        <f>0.9014*D456+2.3973</f>
        <v>14.689659414740232</v>
      </c>
      <c r="F456" s="15">
        <f t="shared" si="69"/>
        <v>-1.0526953424746086</v>
      </c>
      <c r="G456" s="15">
        <f t="shared" si="64"/>
        <v>-33173.817166696135</v>
      </c>
      <c r="L456" s="17">
        <v>12.637078857421875</v>
      </c>
      <c r="M456" s="17">
        <f t="shared" si="65"/>
        <v>16.367006291503905</v>
      </c>
      <c r="N456" s="17">
        <f>0.9014*M456+2.3973</f>
        <v>17.150519471161619</v>
      </c>
      <c r="O456" s="17">
        <f t="shared" si="70"/>
        <v>-0.78351317965771372</v>
      </c>
      <c r="P456" s="17">
        <f t="shared" si="66"/>
        <v>-29501.903283710875</v>
      </c>
      <c r="T456" s="19">
        <v>12.686547851563034</v>
      </c>
      <c r="U456" s="19">
        <f t="shared" si="67"/>
        <v>16.369129541016214</v>
      </c>
      <c r="V456" s="19">
        <f>0.9014*U456+2.3973</f>
        <v>17.152433368272014</v>
      </c>
      <c r="W456" s="19">
        <f t="shared" si="71"/>
        <v>-0.78330382725579994</v>
      </c>
      <c r="X456" s="19">
        <f t="shared" si="68"/>
        <v>-29499.04750759637</v>
      </c>
    </row>
    <row r="457" spans="1:26">
      <c r="A457">
        <v>2043</v>
      </c>
      <c r="B457">
        <v>11</v>
      </c>
      <c r="C457" s="15">
        <v>8.4255004882812496</v>
      </c>
      <c r="D457" s="15">
        <f t="shared" si="63"/>
        <v>6.7155178808593741</v>
      </c>
      <c r="E457" s="15">
        <f>0.9014*D457+2.3973</f>
        <v>8.4506678178066394</v>
      </c>
      <c r="F457" s="15">
        <f t="shared" si="69"/>
        <v>-1.7351499369472654</v>
      </c>
      <c r="G457" s="15">
        <f t="shared" si="64"/>
        <v>-42483.180289897646</v>
      </c>
      <c r="L457" s="17">
        <v>3.9749084472656251</v>
      </c>
      <c r="M457" s="17">
        <f t="shared" si="65"/>
        <v>6.9321702807617189</v>
      </c>
      <c r="N457" s="17">
        <f>0.9014*M457+2.3973</f>
        <v>8.6459582910786139</v>
      </c>
      <c r="O457" s="17">
        <f t="shared" si="70"/>
        <v>-1.713788010316895</v>
      </c>
      <c r="P457" s="17">
        <f t="shared" si="66"/>
        <v>-42191.782248732765</v>
      </c>
      <c r="T457" s="19">
        <v>4.2016845703130343</v>
      </c>
      <c r="U457" s="19">
        <f t="shared" si="67"/>
        <v>7.0527496582037124</v>
      </c>
      <c r="V457" s="19">
        <f>0.9014*U457+2.3973</f>
        <v>8.7546485419048263</v>
      </c>
      <c r="W457" s="19">
        <f t="shared" si="71"/>
        <v>-1.701898883701114</v>
      </c>
      <c r="X457" s="19">
        <f t="shared" si="68"/>
        <v>-42029.602672566893</v>
      </c>
    </row>
    <row r="458" spans="1:26">
      <c r="A458">
        <v>2043</v>
      </c>
      <c r="B458">
        <v>12</v>
      </c>
      <c r="C458" s="15">
        <v>2.8890930175781251</v>
      </c>
      <c r="D458" s="15">
        <f t="shared" si="63"/>
        <v>-1.0044486962890629</v>
      </c>
      <c r="E458" s="15">
        <f>0.7817*D458+0.2163</f>
        <v>-0.5688775458891604</v>
      </c>
      <c r="F458" s="15">
        <f t="shared" si="69"/>
        <v>-0.43557115039990246</v>
      </c>
      <c r="G458" s="15">
        <f t="shared" si="64"/>
        <v>-24755.626062605072</v>
      </c>
      <c r="L458" s="17">
        <v>-3.5134948730468749</v>
      </c>
      <c r="M458" s="17">
        <f t="shared" si="65"/>
        <v>-1.2241986157226559</v>
      </c>
      <c r="N458" s="17">
        <f>0.7817*M458+0.2163</f>
        <v>-0.74065605791040001</v>
      </c>
      <c r="O458" s="17">
        <f t="shared" si="70"/>
        <v>-0.48354255781225586</v>
      </c>
      <c r="P458" s="17">
        <f t="shared" si="66"/>
        <v>-25410.004031116983</v>
      </c>
      <c r="T458" s="19">
        <v>-3.6394104003910002</v>
      </c>
      <c r="U458" s="19">
        <f t="shared" si="67"/>
        <v>-1.5567726196293186</v>
      </c>
      <c r="V458" s="19">
        <f>0.7817*U458+0.2163</f>
        <v>-1.0006291567642382</v>
      </c>
      <c r="W458" s="19">
        <f t="shared" si="71"/>
        <v>-0.55614346286508032</v>
      </c>
      <c r="X458" s="19">
        <f t="shared" si="68"/>
        <v>-26400.352976942559</v>
      </c>
    </row>
    <row r="459" spans="1:26">
      <c r="A459">
        <v>2044</v>
      </c>
      <c r="B459">
        <v>1</v>
      </c>
      <c r="C459" s="15">
        <v>0.91997680664062498</v>
      </c>
      <c r="D459" s="15">
        <f t="shared" si="63"/>
        <v>-3.7501843408203128</v>
      </c>
      <c r="E459" s="15">
        <f>0.7817*D459+0.2163</f>
        <v>-2.7152190992192384</v>
      </c>
      <c r="F459" s="15">
        <f t="shared" si="69"/>
        <v>-1.0349652416010744</v>
      </c>
      <c r="G459" s="15">
        <f t="shared" si="64"/>
        <v>-32931.960860680258</v>
      </c>
      <c r="H459" s="15">
        <f>SUM(G459:G470)</f>
        <v>-113293.11593581041</v>
      </c>
      <c r="I459" s="15">
        <f>H459*2.36386*4.4</f>
        <v>-1178359.8861585092</v>
      </c>
      <c r="L459" s="17">
        <v>-7.6431640625000004</v>
      </c>
      <c r="M459" s="17">
        <f t="shared" si="65"/>
        <v>-5.7222342968749995</v>
      </c>
      <c r="N459" s="17">
        <f>0.7817*M459+0.2163</f>
        <v>-4.2567705498671868</v>
      </c>
      <c r="O459" s="17">
        <f t="shared" si="70"/>
        <v>-1.4654637470078127</v>
      </c>
      <c r="P459" s="17">
        <f t="shared" si="66"/>
        <v>-38804.390972933572</v>
      </c>
      <c r="Q459" s="17">
        <f>SUM(P459:P470)</f>
        <v>-135674.4720571838</v>
      </c>
      <c r="R459" s="17">
        <f>Q459*2.36386*4.4</f>
        <v>-1411148.0130752157</v>
      </c>
      <c r="T459" s="19">
        <v>-7.3332580566410002</v>
      </c>
      <c r="U459" s="19">
        <f t="shared" si="67"/>
        <v>-5.6126173461918203</v>
      </c>
      <c r="V459" s="19">
        <f>0.7817*U459+0.2163</f>
        <v>-4.171082979518145</v>
      </c>
      <c r="W459" s="19">
        <f t="shared" si="71"/>
        <v>-1.4415343666736753</v>
      </c>
      <c r="X459" s="19">
        <f t="shared" si="68"/>
        <v>-38477.970295795603</v>
      </c>
      <c r="Y459" s="19">
        <f>SUM(X459:X470)</f>
        <v>-135824.30241080659</v>
      </c>
      <c r="Z459" s="19">
        <f>Y459*2.36386*4.4</f>
        <v>-1412706.3961859609</v>
      </c>
    </row>
    <row r="460" spans="1:26">
      <c r="A460">
        <v>2044</v>
      </c>
      <c r="B460">
        <v>2</v>
      </c>
      <c r="C460" s="15">
        <v>4.6314025878906246</v>
      </c>
      <c r="D460" s="15">
        <f t="shared" si="63"/>
        <v>1.4250277685546866</v>
      </c>
      <c r="E460" s="15">
        <f>0.7817*D460+0.2163</f>
        <v>1.3302442066791984</v>
      </c>
      <c r="F460" s="15">
        <f t="shared" si="69"/>
        <v>9.4783561875488198E-2</v>
      </c>
      <c r="G460" s="15">
        <f t="shared" si="64"/>
        <v>-17521.057432456466</v>
      </c>
      <c r="L460" s="17">
        <v>-1.0581115722656249</v>
      </c>
      <c r="M460" s="17">
        <f t="shared" si="65"/>
        <v>1.4502048754882815</v>
      </c>
      <c r="N460" s="17">
        <f>0.7817*M460+0.2163</f>
        <v>1.3499251511691894</v>
      </c>
      <c r="O460" s="17">
        <f t="shared" si="70"/>
        <v>0.10027972431909205</v>
      </c>
      <c r="P460" s="17">
        <f t="shared" si="66"/>
        <v>-17446.084280563264</v>
      </c>
      <c r="T460" s="19">
        <v>-1.0448669433589544</v>
      </c>
      <c r="U460" s="19">
        <f t="shared" si="67"/>
        <v>1.2920360961918678</v>
      </c>
      <c r="V460" s="19">
        <f>0.7817*U460+0.2163</f>
        <v>1.2262846163931829</v>
      </c>
      <c r="W460" s="19">
        <f t="shared" si="71"/>
        <v>6.5751479798684898E-2</v>
      </c>
      <c r="X460" s="19">
        <f t="shared" si="68"/>
        <v>-17917.084064066141</v>
      </c>
    </row>
    <row r="461" spans="1:26">
      <c r="A461">
        <v>2044</v>
      </c>
      <c r="B461">
        <v>3</v>
      </c>
      <c r="C461" s="15">
        <v>13.078424072265625</v>
      </c>
      <c r="D461" s="15">
        <f t="shared" si="63"/>
        <v>13.203554526367189</v>
      </c>
      <c r="E461" s="15">
        <f>0.9534*D461-0.7929</f>
        <v>11.795368885438478</v>
      </c>
      <c r="F461" s="15">
        <f t="shared" si="69"/>
        <v>1.4081856409287106</v>
      </c>
      <c r="G461" s="15">
        <f t="shared" si="64"/>
        <v>395.06032790854078</v>
      </c>
      <c r="L461" s="17">
        <v>7.3668457031249996</v>
      </c>
      <c r="M461" s="17">
        <f t="shared" si="65"/>
        <v>10.62666833984375</v>
      </c>
      <c r="N461" s="17">
        <f>0.9534*M461-0.7929</f>
        <v>9.3385655952070312</v>
      </c>
      <c r="O461" s="17">
        <f t="shared" si="70"/>
        <v>1.2881027446367188</v>
      </c>
      <c r="P461" s="17">
        <f t="shared" si="66"/>
        <v>-1242.9904604105177</v>
      </c>
      <c r="T461" s="19">
        <v>7.3880859375000227</v>
      </c>
      <c r="U461" s="19">
        <f t="shared" si="67"/>
        <v>10.551418359375026</v>
      </c>
      <c r="V461" s="19">
        <f>0.9534*U461-0.7929</f>
        <v>9.2668222638281499</v>
      </c>
      <c r="W461" s="19">
        <f t="shared" si="71"/>
        <v>1.2845960955468758</v>
      </c>
      <c r="X461" s="19">
        <f t="shared" si="68"/>
        <v>-1290.8246606450666</v>
      </c>
    </row>
    <row r="462" spans="1:26">
      <c r="A462">
        <v>2044</v>
      </c>
      <c r="B462">
        <v>4</v>
      </c>
      <c r="C462" s="15">
        <v>18.437463378906251</v>
      </c>
      <c r="D462" s="15">
        <f t="shared" si="63"/>
        <v>20.676198935546878</v>
      </c>
      <c r="E462" s="15">
        <f>0.9534*D462-0.7929</f>
        <v>18.919788065150396</v>
      </c>
      <c r="F462" s="15">
        <f t="shared" si="69"/>
        <v>1.7564108703964827</v>
      </c>
      <c r="G462" s="15">
        <f t="shared" si="64"/>
        <v>5145.2006830784194</v>
      </c>
      <c r="L462" s="17">
        <v>14.936456298828125</v>
      </c>
      <c r="M462" s="17">
        <f t="shared" si="65"/>
        <v>18.87148820068359</v>
      </c>
      <c r="N462" s="17">
        <f>0.9534*M462-0.7929</f>
        <v>17.199176850531735</v>
      </c>
      <c r="O462" s="17">
        <f t="shared" si="70"/>
        <v>1.6723113501518547</v>
      </c>
      <c r="P462" s="17">
        <f t="shared" si="66"/>
        <v>3997.9991274214517</v>
      </c>
      <c r="T462" s="19">
        <v>14.937127685547011</v>
      </c>
      <c r="U462" s="19">
        <f t="shared" si="67"/>
        <v>18.840266198730617</v>
      </c>
      <c r="V462" s="19">
        <f>0.9534*U462-0.7929</f>
        <v>17.169409793869772</v>
      </c>
      <c r="W462" s="19">
        <f t="shared" si="71"/>
        <v>1.6708564048608459</v>
      </c>
      <c r="X462" s="19">
        <f t="shared" si="68"/>
        <v>3978.1522187067967</v>
      </c>
    </row>
    <row r="463" spans="1:26">
      <c r="A463">
        <v>2044</v>
      </c>
      <c r="B463">
        <v>5</v>
      </c>
      <c r="C463" s="15">
        <v>25.479272460937501</v>
      </c>
      <c r="D463" s="15">
        <f t="shared" si="63"/>
        <v>30.495297519531256</v>
      </c>
      <c r="E463" s="15">
        <f>0.9534*D463-0.7929</f>
        <v>28.281316655121103</v>
      </c>
      <c r="F463" s="15">
        <f t="shared" si="69"/>
        <v>2.2139808644101535</v>
      </c>
      <c r="G463" s="15">
        <f t="shared" si="64"/>
        <v>11386.912971418904</v>
      </c>
      <c r="L463" s="17">
        <v>23.671044921875001</v>
      </c>
      <c r="M463" s="17">
        <f t="shared" si="65"/>
        <v>28.385202128906251</v>
      </c>
      <c r="N463" s="17">
        <f>0.9534*M463-0.7929</f>
        <v>26.269551709699222</v>
      </c>
      <c r="O463" s="17">
        <f t="shared" si="70"/>
        <v>2.1156504192070287</v>
      </c>
      <c r="P463" s="17">
        <f t="shared" si="66"/>
        <v>10045.587368403078</v>
      </c>
      <c r="T463" s="19">
        <v>23.805749511719</v>
      </c>
      <c r="U463" s="19">
        <f t="shared" si="67"/>
        <v>28.578012963867465</v>
      </c>
      <c r="V463" s="19">
        <f>0.9534*U463-0.7929</f>
        <v>26.453377559751242</v>
      </c>
      <c r="W463" s="19">
        <f t="shared" si="71"/>
        <v>2.1246354041162228</v>
      </c>
      <c r="X463" s="19">
        <f t="shared" si="68"/>
        <v>10168.151547549394</v>
      </c>
    </row>
    <row r="464" spans="1:26">
      <c r="A464">
        <v>2044</v>
      </c>
      <c r="B464">
        <v>6</v>
      </c>
      <c r="C464" s="15">
        <v>29.633386230468751</v>
      </c>
      <c r="D464" s="15">
        <f t="shared" si="63"/>
        <v>36.287793759765627</v>
      </c>
      <c r="E464" s="15">
        <f>0.814*D464+4.4613</f>
        <v>33.999564120449214</v>
      </c>
      <c r="F464" s="15">
        <f t="shared" si="69"/>
        <v>2.2882296393164125</v>
      </c>
      <c r="G464" s="15">
        <f t="shared" si="64"/>
        <v>12399.740509915184</v>
      </c>
      <c r="L464" s="17">
        <v>29.518518066406251</v>
      </c>
      <c r="M464" s="17">
        <f t="shared" si="65"/>
        <v>34.754269877929687</v>
      </c>
      <c r="N464" s="17">
        <f>0.814*M464+4.4613</f>
        <v>32.751275680634762</v>
      </c>
      <c r="O464" s="17">
        <f t="shared" si="70"/>
        <v>2.0029941972949246</v>
      </c>
      <c r="P464" s="17">
        <f t="shared" si="66"/>
        <v>8508.8438453000672</v>
      </c>
      <c r="T464" s="19">
        <v>29.272607421875023</v>
      </c>
      <c r="U464" s="19">
        <f t="shared" si="67"/>
        <v>34.580622949218778</v>
      </c>
      <c r="V464" s="19">
        <f>0.814*U464+4.4613</f>
        <v>32.609927080664086</v>
      </c>
      <c r="W464" s="19">
        <f t="shared" si="71"/>
        <v>1.9706958685546923</v>
      </c>
      <c r="X464" s="19">
        <f t="shared" si="68"/>
        <v>8068.2623429545565</v>
      </c>
    </row>
    <row r="465" spans="1:26">
      <c r="A465">
        <v>2044</v>
      </c>
      <c r="B465">
        <v>7</v>
      </c>
      <c r="C465" s="15">
        <v>31.387811279296876</v>
      </c>
      <c r="D465" s="15">
        <f t="shared" si="63"/>
        <v>38.734164047851564</v>
      </c>
      <c r="E465" s="15">
        <f>0.814*D465+4.4613</f>
        <v>35.990909534951172</v>
      </c>
      <c r="F465" s="15">
        <f t="shared" si="69"/>
        <v>2.7432545129003927</v>
      </c>
      <c r="G465" s="15">
        <f t="shared" si="64"/>
        <v>18606.734810474256</v>
      </c>
      <c r="L465" s="17">
        <v>33.079400634765626</v>
      </c>
      <c r="M465" s="17">
        <f t="shared" si="65"/>
        <v>38.63278317138672</v>
      </c>
      <c r="N465" s="17">
        <f>0.814*M465+4.4613</f>
        <v>35.908385501508789</v>
      </c>
      <c r="O465" s="17">
        <f t="shared" si="70"/>
        <v>2.7243976698779306</v>
      </c>
      <c r="P465" s="17">
        <f t="shared" si="66"/>
        <v>18349.50861480485</v>
      </c>
      <c r="T465" s="19">
        <v>32.988580322266046</v>
      </c>
      <c r="U465" s="19">
        <f t="shared" si="67"/>
        <v>38.660761193848124</v>
      </c>
      <c r="V465" s="19">
        <f>0.814*U465+4.4613</f>
        <v>35.931159611792367</v>
      </c>
      <c r="W465" s="19">
        <f t="shared" si="71"/>
        <v>2.7296015820557571</v>
      </c>
      <c r="X465" s="19">
        <f t="shared" si="68"/>
        <v>18420.495180822581</v>
      </c>
    </row>
    <row r="466" spans="1:26">
      <c r="A466">
        <v>2044</v>
      </c>
      <c r="B466">
        <v>8</v>
      </c>
      <c r="C466" s="15">
        <v>30.045190429687501</v>
      </c>
      <c r="D466" s="15">
        <f t="shared" si="63"/>
        <v>36.862013535156251</v>
      </c>
      <c r="E466" s="15">
        <f>0.814*D466+4.4613</f>
        <v>34.466979017617184</v>
      </c>
      <c r="F466" s="15">
        <f t="shared" si="69"/>
        <v>2.3950345175390666</v>
      </c>
      <c r="G466" s="15">
        <f t="shared" si="64"/>
        <v>13856.665853750408</v>
      </c>
      <c r="L466" s="17">
        <v>30.818261718750001</v>
      </c>
      <c r="M466" s="17">
        <f t="shared" si="65"/>
        <v>36.169950664062497</v>
      </c>
      <c r="N466" s="17">
        <f>0.814*M466+4.4613</f>
        <v>33.903639840546873</v>
      </c>
      <c r="O466" s="17">
        <f t="shared" si="70"/>
        <v>2.2663108235156244</v>
      </c>
      <c r="P466" s="17">
        <f t="shared" si="66"/>
        <v>12100.745943576632</v>
      </c>
      <c r="T466" s="19">
        <v>30.649682617188034</v>
      </c>
      <c r="U466" s="19">
        <f t="shared" si="67"/>
        <v>36.092651513672465</v>
      </c>
      <c r="V466" s="19">
        <f>0.814*U466+4.4613</f>
        <v>33.840718332129384</v>
      </c>
      <c r="W466" s="19">
        <f t="shared" si="71"/>
        <v>2.2519331815430803</v>
      </c>
      <c r="X466" s="19">
        <f t="shared" si="68"/>
        <v>11904.620529429158</v>
      </c>
    </row>
    <row r="467" spans="1:26">
      <c r="A467">
        <v>2044</v>
      </c>
      <c r="B467">
        <v>9</v>
      </c>
      <c r="C467" s="15">
        <v>23.394006347656251</v>
      </c>
      <c r="D467" s="15">
        <f t="shared" si="63"/>
        <v>27.587602451171875</v>
      </c>
      <c r="E467" s="15">
        <f>0.9014*D467+2.3973</f>
        <v>27.26476484948633</v>
      </c>
      <c r="F467" s="15">
        <f t="shared" si="69"/>
        <v>0.32283760168554565</v>
      </c>
      <c r="G467" s="15">
        <f t="shared" si="64"/>
        <v>-14410.172275407473</v>
      </c>
      <c r="L467" s="17">
        <v>21.759790039062501</v>
      </c>
      <c r="M467" s="17">
        <f t="shared" si="65"/>
        <v>26.303463310546874</v>
      </c>
      <c r="N467" s="17">
        <f>0.9014*M467+2.3973</f>
        <v>26.107241828126952</v>
      </c>
      <c r="O467" s="17">
        <f t="shared" si="70"/>
        <v>0.19622148241992221</v>
      </c>
      <c r="P467" s="17">
        <f t="shared" si="66"/>
        <v>-16137.342758309842</v>
      </c>
      <c r="T467" s="19">
        <v>21.893212890625023</v>
      </c>
      <c r="U467" s="19">
        <f t="shared" si="67"/>
        <v>26.478047753906278</v>
      </c>
      <c r="V467" s="19">
        <f>0.9014*U467+2.3973</f>
        <v>26.264612245371119</v>
      </c>
      <c r="W467" s="19">
        <f t="shared" si="71"/>
        <v>0.21343550853515936</v>
      </c>
      <c r="X467" s="19">
        <f t="shared" si="68"/>
        <v>-15902.526228071891</v>
      </c>
    </row>
    <row r="468" spans="1:26">
      <c r="A468">
        <v>2044</v>
      </c>
      <c r="B468">
        <v>10</v>
      </c>
      <c r="C468" s="15">
        <v>15.677667236328125</v>
      </c>
      <c r="D468" s="15">
        <f t="shared" si="63"/>
        <v>16.827939194335936</v>
      </c>
      <c r="E468" s="15">
        <f>0.9014*D468+2.3973</f>
        <v>17.566004389774413</v>
      </c>
      <c r="F468" s="15">
        <f t="shared" si="69"/>
        <v>-0.73806519543847671</v>
      </c>
      <c r="G468" s="15">
        <f t="shared" si="64"/>
        <v>-28881.947330976262</v>
      </c>
      <c r="L468" s="17">
        <v>10.334832763671875</v>
      </c>
      <c r="M468" s="17">
        <f t="shared" si="65"/>
        <v>13.859399846191407</v>
      </c>
      <c r="N468" s="17">
        <f>0.9014*M468+2.3973</f>
        <v>14.890163021356933</v>
      </c>
      <c r="O468" s="17">
        <f t="shared" si="70"/>
        <v>-1.0307631751655268</v>
      </c>
      <c r="P468" s="17">
        <f t="shared" si="66"/>
        <v>-32874.640472432948</v>
      </c>
      <c r="T468" s="19">
        <v>10.446832275391046</v>
      </c>
      <c r="U468" s="19">
        <f t="shared" si="67"/>
        <v>13.909921838379368</v>
      </c>
      <c r="V468" s="19">
        <f>0.9014*U468+2.3973</f>
        <v>14.935703545115162</v>
      </c>
      <c r="W468" s="19">
        <f t="shared" si="71"/>
        <v>-1.0257817067357937</v>
      </c>
      <c r="X468" s="19">
        <f t="shared" si="68"/>
        <v>-32806.68826158296</v>
      </c>
    </row>
    <row r="469" spans="1:26">
      <c r="A469">
        <v>2044</v>
      </c>
      <c r="B469">
        <v>11</v>
      </c>
      <c r="C469" s="15">
        <v>5.7044311523437496</v>
      </c>
      <c r="D469" s="15">
        <f t="shared" si="63"/>
        <v>2.9212587988281244</v>
      </c>
      <c r="E469" s="15">
        <f>0.9014*D469+2.3973</f>
        <v>5.0305226812636707</v>
      </c>
      <c r="F469" s="15">
        <f t="shared" si="69"/>
        <v>-2.1092638824355463</v>
      </c>
      <c r="G469" s="15">
        <f t="shared" si="64"/>
        <v>-47586.468620303291</v>
      </c>
      <c r="L469" s="17">
        <v>0.55248413085937498</v>
      </c>
      <c r="M469" s="17">
        <f t="shared" si="65"/>
        <v>3.2044657153320313</v>
      </c>
      <c r="N469" s="17">
        <f>0.9014*M469+2.3973</f>
        <v>5.2858053958002928</v>
      </c>
      <c r="O469" s="17">
        <f t="shared" si="70"/>
        <v>-2.0813396804682616</v>
      </c>
      <c r="P469" s="17">
        <f t="shared" si="66"/>
        <v>-47205.554581267555</v>
      </c>
      <c r="T469" s="19">
        <v>1.4191833496089998</v>
      </c>
      <c r="U469" s="19">
        <f t="shared" si="67"/>
        <v>3.9975633178706818</v>
      </c>
      <c r="V469" s="19">
        <f>0.9014*U469+2.3973</f>
        <v>6.0007035747286324</v>
      </c>
      <c r="W469" s="19">
        <f t="shared" si="71"/>
        <v>-2.0031402568579506</v>
      </c>
      <c r="X469" s="19">
        <f t="shared" si="68"/>
        <v>-46138.836243799306</v>
      </c>
    </row>
    <row r="470" spans="1:26">
      <c r="A470">
        <v>2044</v>
      </c>
      <c r="B470">
        <v>12</v>
      </c>
      <c r="C470" s="15">
        <v>0.72252807617187498</v>
      </c>
      <c r="D470" s="15">
        <f t="shared" si="63"/>
        <v>-4.0255068505859377</v>
      </c>
      <c r="E470" s="15">
        <f>0.7817*D470+0.2163</f>
        <v>-2.9304387051030272</v>
      </c>
      <c r="F470" s="15">
        <f t="shared" si="69"/>
        <v>-1.0950681454829105</v>
      </c>
      <c r="G470" s="15">
        <f t="shared" si="64"/>
        <v>-33751.82457253238</v>
      </c>
      <c r="L470" s="17">
        <v>-6.4597839355468754</v>
      </c>
      <c r="M470" s="17">
        <f t="shared" si="65"/>
        <v>-4.4332966625976571</v>
      </c>
      <c r="N470" s="17">
        <f>0.7817*M470+0.2163</f>
        <v>-3.2492080011525886</v>
      </c>
      <c r="O470" s="17">
        <f t="shared" si="70"/>
        <v>-1.1840886614450685</v>
      </c>
      <c r="P470" s="17">
        <f t="shared" si="66"/>
        <v>-34966.153430772181</v>
      </c>
      <c r="T470" s="19">
        <v>-6.5234130859369657</v>
      </c>
      <c r="U470" s="19">
        <f t="shared" si="67"/>
        <v>-4.7234075683587893</v>
      </c>
      <c r="V470" s="19">
        <f>0.7817*U470+0.2163</f>
        <v>-3.4759876961860656</v>
      </c>
      <c r="W470" s="19">
        <f t="shared" si="71"/>
        <v>-1.2474198721727237</v>
      </c>
      <c r="X470" s="19">
        <f t="shared" si="68"/>
        <v>-35830.054476308127</v>
      </c>
    </row>
    <row r="471" spans="1:26">
      <c r="A471">
        <v>2045</v>
      </c>
      <c r="B471">
        <v>1</v>
      </c>
      <c r="C471" s="15">
        <v>0.85201416015624998</v>
      </c>
      <c r="D471" s="15">
        <f t="shared" si="63"/>
        <v>-3.8449514550781254</v>
      </c>
      <c r="E471" s="15">
        <f>0.7817*D471+0.2163</f>
        <v>-2.7892985524345706</v>
      </c>
      <c r="F471" s="15">
        <f t="shared" si="69"/>
        <v>-1.0556529026435548</v>
      </c>
      <c r="G471" s="15">
        <f t="shared" si="64"/>
        <v>-33214.161244960735</v>
      </c>
      <c r="H471" s="15">
        <f>SUM(G471:G482)</f>
        <v>-128279.86691127653</v>
      </c>
      <c r="I471" s="15">
        <f>H471*2.36386*4.4</f>
        <v>-1334236.8432663167</v>
      </c>
      <c r="L471" s="17">
        <v>-12.20859375</v>
      </c>
      <c r="M471" s="17">
        <f t="shared" si="65"/>
        <v>-10.6949003125</v>
      </c>
      <c r="N471" s="17">
        <f>0.7817*M471+0.2163</f>
        <v>-8.1439035742812482</v>
      </c>
      <c r="O471" s="17">
        <f t="shared" si="70"/>
        <v>-2.5509967382187515</v>
      </c>
      <c r="P471" s="17">
        <f t="shared" si="66"/>
        <v>-53612.146506041987</v>
      </c>
      <c r="Q471" s="17">
        <f>SUM(P471:P482)</f>
        <v>-146311.55870954989</v>
      </c>
      <c r="R471" s="17">
        <f>Q471*2.36386*4.4</f>
        <v>-1521784.181153089</v>
      </c>
      <c r="T471" s="19">
        <v>-13.379217529296966</v>
      </c>
      <c r="U471" s="19">
        <f t="shared" si="67"/>
        <v>-12.251080847168071</v>
      </c>
      <c r="V471" s="19">
        <f>0.7817*U471+0.2163</f>
        <v>-9.36036989823128</v>
      </c>
      <c r="W471" s="19">
        <f t="shared" si="71"/>
        <v>-2.8907109489367908</v>
      </c>
      <c r="X471" s="19">
        <f t="shared" si="68"/>
        <v>-58246.188054446764</v>
      </c>
      <c r="Y471" s="19">
        <f>SUM(X471:X482)</f>
        <v>-152575.17464979991</v>
      </c>
      <c r="Z471" s="19">
        <f>Y471*2.36386*4.4</f>
        <v>-1586931.9503297745</v>
      </c>
    </row>
    <row r="472" spans="1:26">
      <c r="A472">
        <v>2045</v>
      </c>
      <c r="B472">
        <v>2</v>
      </c>
      <c r="C472" s="15">
        <v>1.5783630371093751</v>
      </c>
      <c r="D472" s="15">
        <f t="shared" si="63"/>
        <v>-2.8321305810546877</v>
      </c>
      <c r="E472" s="15">
        <f>0.7817*D472+0.2163</f>
        <v>-1.9975764752104492</v>
      </c>
      <c r="F472" s="15">
        <f t="shared" si="69"/>
        <v>-0.8345541058442385</v>
      </c>
      <c r="G472" s="15">
        <f t="shared" si="64"/>
        <v>-30198.152557821257</v>
      </c>
      <c r="L472" s="17">
        <v>1.9217468261718751</v>
      </c>
      <c r="M472" s="17">
        <f t="shared" si="65"/>
        <v>4.695866643066406</v>
      </c>
      <c r="N472" s="17">
        <f>0.7817*M472+0.2163</f>
        <v>3.8870589548850094</v>
      </c>
      <c r="O472" s="17">
        <f t="shared" si="70"/>
        <v>0.80880768818139659</v>
      </c>
      <c r="P472" s="17">
        <f t="shared" si="66"/>
        <v>-7781.0543255175689</v>
      </c>
      <c r="T472" s="19">
        <v>1.4524780273440001</v>
      </c>
      <c r="U472" s="19">
        <f t="shared" si="67"/>
        <v>4.0341208740237118</v>
      </c>
      <c r="V472" s="19">
        <f>0.7817*U472+0.2163</f>
        <v>3.3697722872243352</v>
      </c>
      <c r="W472" s="19">
        <f t="shared" si="71"/>
        <v>0.66434858679937658</v>
      </c>
      <c r="X472" s="19">
        <f t="shared" si="68"/>
        <v>-9751.6209274697048</v>
      </c>
    </row>
    <row r="473" spans="1:26">
      <c r="A473">
        <v>2045</v>
      </c>
      <c r="B473">
        <v>3</v>
      </c>
      <c r="C473" s="15">
        <v>11.8454833984375</v>
      </c>
      <c r="D473" s="15">
        <f t="shared" si="63"/>
        <v>11.484342050781247</v>
      </c>
      <c r="E473" s="15">
        <f>0.9534*D473-0.7929</f>
        <v>10.156271711214842</v>
      </c>
      <c r="F473" s="15">
        <f t="shared" si="69"/>
        <v>1.3280703395664055</v>
      </c>
      <c r="G473" s="15">
        <f t="shared" si="64"/>
        <v>-697.792497974664</v>
      </c>
      <c r="L473" s="17">
        <v>7.8588806152343746</v>
      </c>
      <c r="M473" s="17">
        <f t="shared" si="65"/>
        <v>11.162592766113281</v>
      </c>
      <c r="N473" s="17">
        <f>0.9534*M473-0.7929</f>
        <v>9.8495159432124026</v>
      </c>
      <c r="O473" s="17">
        <f t="shared" si="70"/>
        <v>1.3130768229008787</v>
      </c>
      <c r="P473" s="17">
        <f t="shared" si="66"/>
        <v>-902.3190588091129</v>
      </c>
      <c r="T473" s="19">
        <v>7.9355407714839998</v>
      </c>
      <c r="U473" s="19">
        <f t="shared" si="67"/>
        <v>11.152523767089432</v>
      </c>
      <c r="V473" s="19">
        <f>0.9534*U473-0.7929</f>
        <v>9.8399161595430655</v>
      </c>
      <c r="W473" s="19">
        <f t="shared" si="71"/>
        <v>1.3126076075463669</v>
      </c>
      <c r="X473" s="19">
        <f t="shared" si="68"/>
        <v>-908.71962546000941</v>
      </c>
    </row>
    <row r="474" spans="1:26">
      <c r="A474">
        <v>2045</v>
      </c>
      <c r="B474">
        <v>4</v>
      </c>
      <c r="C474" s="15">
        <v>18.445062255859376</v>
      </c>
      <c r="D474" s="15">
        <f t="shared" si="63"/>
        <v>20.686794809570316</v>
      </c>
      <c r="E474" s="15">
        <f>0.9534*D474-0.7929</f>
        <v>18.929890171444338</v>
      </c>
      <c r="F474" s="15">
        <f t="shared" si="69"/>
        <v>1.7569046381259774</v>
      </c>
      <c r="G474" s="15">
        <f t="shared" si="64"/>
        <v>5151.9361686764569</v>
      </c>
      <c r="L474" s="17">
        <v>13.55355224609375</v>
      </c>
      <c r="M474" s="17">
        <f t="shared" si="65"/>
        <v>17.365229106445312</v>
      </c>
      <c r="N474" s="17">
        <f>0.9534*M474-0.7929</f>
        <v>15.763109430084963</v>
      </c>
      <c r="O474" s="17">
        <f t="shared" si="70"/>
        <v>1.6021196763603491</v>
      </c>
      <c r="P474" s="17">
        <f t="shared" si="66"/>
        <v>3040.5145052315238</v>
      </c>
      <c r="T474" s="19">
        <v>13.672174072266046</v>
      </c>
      <c r="U474" s="19">
        <f t="shared" si="67"/>
        <v>17.451347131348118</v>
      </c>
      <c r="V474" s="19">
        <f>0.9534*U474-0.7929</f>
        <v>15.845214355027299</v>
      </c>
      <c r="W474" s="19">
        <f t="shared" si="71"/>
        <v>1.6061327763208197</v>
      </c>
      <c r="X474" s="19">
        <f t="shared" si="68"/>
        <v>3095.2572017923012</v>
      </c>
    </row>
    <row r="475" spans="1:26">
      <c r="A475">
        <v>2045</v>
      </c>
      <c r="B475">
        <v>5</v>
      </c>
      <c r="C475" s="15">
        <v>25.492852783203126</v>
      </c>
      <c r="D475" s="15">
        <f t="shared" si="63"/>
        <v>30.514233920898441</v>
      </c>
      <c r="E475" s="15">
        <f>0.9534*D475-0.7929</f>
        <v>28.299370620184575</v>
      </c>
      <c r="F475" s="15">
        <f t="shared" si="69"/>
        <v>2.2148633007138656</v>
      </c>
      <c r="G475" s="15">
        <f t="shared" si="64"/>
        <v>11398.950285037841</v>
      </c>
      <c r="L475" s="17">
        <v>23.877160644531251</v>
      </c>
      <c r="M475" s="17">
        <f t="shared" si="65"/>
        <v>28.609703374023436</v>
      </c>
      <c r="N475" s="17">
        <f>0.9534*M475-0.7929</f>
        <v>26.483591196793945</v>
      </c>
      <c r="O475" s="17">
        <f t="shared" si="70"/>
        <v>2.1261121772294906</v>
      </c>
      <c r="P475" s="17">
        <f t="shared" si="66"/>
        <v>10188.296209587483</v>
      </c>
      <c r="T475" s="19">
        <v>24.190972900391046</v>
      </c>
      <c r="U475" s="19">
        <f t="shared" si="67"/>
        <v>29.000988244629369</v>
      </c>
      <c r="V475" s="19">
        <f>0.9534*U475-0.7929</f>
        <v>26.856642192429643</v>
      </c>
      <c r="W475" s="19">
        <f t="shared" si="71"/>
        <v>2.144346052199726</v>
      </c>
      <c r="X475" s="19">
        <f t="shared" si="68"/>
        <v>10437.02449805646</v>
      </c>
    </row>
    <row r="476" spans="1:26">
      <c r="A476">
        <v>2045</v>
      </c>
      <c r="B476">
        <v>6</v>
      </c>
      <c r="C476" s="15">
        <v>28.197229003906251</v>
      </c>
      <c r="D476" s="15">
        <f t="shared" si="63"/>
        <v>34.285216123046879</v>
      </c>
      <c r="E476" s="15">
        <f>0.814*D476+4.4613</f>
        <v>32.36946592416016</v>
      </c>
      <c r="F476" s="15">
        <f t="shared" si="69"/>
        <v>1.9157501988867196</v>
      </c>
      <c r="G476" s="15">
        <f t="shared" si="64"/>
        <v>7318.7484630137405</v>
      </c>
      <c r="L476" s="17">
        <v>30.683282470703126</v>
      </c>
      <c r="M476" s="17">
        <f t="shared" si="65"/>
        <v>36.022931267089845</v>
      </c>
      <c r="N476" s="17">
        <f>0.814*M476+4.4613</f>
        <v>33.783966051411134</v>
      </c>
      <c r="O476" s="17">
        <f t="shared" si="70"/>
        <v>2.2389652156787108</v>
      </c>
      <c r="P476" s="17">
        <f t="shared" si="66"/>
        <v>11727.724507073293</v>
      </c>
      <c r="T476" s="19">
        <v>30.744653320313034</v>
      </c>
      <c r="U476" s="19">
        <f t="shared" si="67"/>
        <v>36.196929345703715</v>
      </c>
      <c r="V476" s="19">
        <f>0.814*U476+4.4613</f>
        <v>33.925600487402825</v>
      </c>
      <c r="W476" s="19">
        <f t="shared" si="71"/>
        <v>2.2713288583008904</v>
      </c>
      <c r="X476" s="19">
        <f t="shared" si="68"/>
        <v>12169.196956082447</v>
      </c>
    </row>
    <row r="477" spans="1:26">
      <c r="A477">
        <v>2045</v>
      </c>
      <c r="B477">
        <v>7</v>
      </c>
      <c r="C477" s="15">
        <v>33.531854248046876</v>
      </c>
      <c r="D477" s="15">
        <f t="shared" si="63"/>
        <v>41.723817563476565</v>
      </c>
      <c r="E477" s="15">
        <f>0.814*D477+4.4613</f>
        <v>38.424487496669926</v>
      </c>
      <c r="F477" s="15">
        <f t="shared" si="69"/>
        <v>3.2993300668066396</v>
      </c>
      <c r="G477" s="15">
        <f t="shared" si="64"/>
        <v>26192.16144130937</v>
      </c>
      <c r="L477" s="17">
        <v>33.810235595703126</v>
      </c>
      <c r="M477" s="17">
        <f t="shared" si="65"/>
        <v>39.428808610839845</v>
      </c>
      <c r="N477" s="17">
        <f>0.814*M477+4.4613</f>
        <v>36.556350209223631</v>
      </c>
      <c r="O477" s="17">
        <f t="shared" si="70"/>
        <v>2.872458401616214</v>
      </c>
      <c r="P477" s="17">
        <f t="shared" si="66"/>
        <v>20369.205056446779</v>
      </c>
      <c r="T477" s="19">
        <v>33.697076416016046</v>
      </c>
      <c r="U477" s="19">
        <f t="shared" si="67"/>
        <v>39.438689904785626</v>
      </c>
      <c r="V477" s="19">
        <f>0.814*U477+4.4613</f>
        <v>36.564393582495498</v>
      </c>
      <c r="W477" s="19">
        <f t="shared" si="71"/>
        <v>2.8742963222901281</v>
      </c>
      <c r="X477" s="19">
        <f t="shared" si="68"/>
        <v>20394.276132359635</v>
      </c>
    </row>
    <row r="478" spans="1:26">
      <c r="A478">
        <v>2045</v>
      </c>
      <c r="B478">
        <v>8</v>
      </c>
      <c r="C478" s="15">
        <v>29.687921142578126</v>
      </c>
      <c r="D478" s="15">
        <f t="shared" si="63"/>
        <v>36.363837241210938</v>
      </c>
      <c r="E478" s="15">
        <f>0.814*D478+4.4613</f>
        <v>34.061463514345704</v>
      </c>
      <c r="F478" s="15">
        <f t="shared" si="69"/>
        <v>2.302373726865234</v>
      </c>
      <c r="G478" s="15">
        <f t="shared" si="64"/>
        <v>12592.680008168656</v>
      </c>
      <c r="L478" s="17">
        <v>31.468621826171876</v>
      </c>
      <c r="M478" s="17">
        <f t="shared" si="65"/>
        <v>36.878322893066404</v>
      </c>
      <c r="N478" s="17">
        <f>0.814*M478+4.4613</f>
        <v>34.48025483495605</v>
      </c>
      <c r="O478" s="17">
        <f t="shared" si="70"/>
        <v>2.3980680581103542</v>
      </c>
      <c r="P478" s="17">
        <f t="shared" si="66"/>
        <v>13898.04638068334</v>
      </c>
      <c r="T478" s="19">
        <v>31.125421142578034</v>
      </c>
      <c r="U478" s="19">
        <f t="shared" si="67"/>
        <v>36.615012414550684</v>
      </c>
      <c r="V478" s="19">
        <f>0.814*U478+4.4613</f>
        <v>34.265920105444252</v>
      </c>
      <c r="W478" s="19">
        <f t="shared" si="71"/>
        <v>2.3490923091064317</v>
      </c>
      <c r="X478" s="19">
        <f t="shared" si="68"/>
        <v>13229.968188520834</v>
      </c>
    </row>
    <row r="479" spans="1:26">
      <c r="A479">
        <v>2045</v>
      </c>
      <c r="B479">
        <v>9</v>
      </c>
      <c r="C479" s="15">
        <v>25.892877197265626</v>
      </c>
      <c r="D479" s="15">
        <f t="shared" si="63"/>
        <v>31.072027963867193</v>
      </c>
      <c r="E479" s="15">
        <f>0.9014*D479+2.3973</f>
        <v>30.405626006629888</v>
      </c>
      <c r="F479" s="15">
        <f t="shared" si="69"/>
        <v>0.666401957237305</v>
      </c>
      <c r="G479" s="15">
        <f t="shared" si="64"/>
        <v>-9723.6109013259229</v>
      </c>
      <c r="L479" s="17">
        <v>21.197747802734376</v>
      </c>
      <c r="M479" s="17">
        <f t="shared" si="65"/>
        <v>25.691286906738281</v>
      </c>
      <c r="N479" s="17">
        <f>0.9014*M479+2.3973</f>
        <v>25.555426017733886</v>
      </c>
      <c r="O479" s="17">
        <f t="shared" si="70"/>
        <v>0.13586088900439464</v>
      </c>
      <c r="P479" s="17">
        <f t="shared" si="66"/>
        <v>-16960.721613091053</v>
      </c>
      <c r="T479" s="19">
        <v>21.211480712891046</v>
      </c>
      <c r="U479" s="19">
        <f t="shared" si="67"/>
        <v>25.729505822754369</v>
      </c>
      <c r="V479" s="19">
        <f>0.9014*U479+2.3973</f>
        <v>25.589876548630791</v>
      </c>
      <c r="W479" s="19">
        <f t="shared" si="71"/>
        <v>0.13962927412357828</v>
      </c>
      <c r="X479" s="19">
        <f t="shared" si="68"/>
        <v>-16909.317071680267</v>
      </c>
    </row>
    <row r="480" spans="1:26">
      <c r="A480">
        <v>2045</v>
      </c>
      <c r="B480">
        <v>10</v>
      </c>
      <c r="C480" s="15">
        <v>16.881311035156251</v>
      </c>
      <c r="D480" s="15">
        <f t="shared" si="63"/>
        <v>18.506300107421879</v>
      </c>
      <c r="E480" s="15">
        <f>0.9014*D480+2.3973</f>
        <v>19.078878916830082</v>
      </c>
      <c r="F480" s="15">
        <f t="shared" si="69"/>
        <v>-0.57257880940820272</v>
      </c>
      <c r="G480" s="15">
        <f t="shared" si="64"/>
        <v>-26624.547539137293</v>
      </c>
      <c r="L480" s="17">
        <v>10.238671875</v>
      </c>
      <c r="M480" s="17">
        <f t="shared" si="65"/>
        <v>13.754661406249999</v>
      </c>
      <c r="N480" s="17">
        <f>0.9014*M480+2.3973</f>
        <v>14.795751791593748</v>
      </c>
      <c r="O480" s="17">
        <f t="shared" si="70"/>
        <v>-1.0410903853437485</v>
      </c>
      <c r="P480" s="17">
        <f t="shared" si="66"/>
        <v>-33015.513946474071</v>
      </c>
      <c r="T480" s="19">
        <v>10.471246337891046</v>
      </c>
      <c r="U480" s="19">
        <f t="shared" si="67"/>
        <v>13.936728479004369</v>
      </c>
      <c r="V480" s="19">
        <f>0.9014*U480+2.3973</f>
        <v>14.959867050974538</v>
      </c>
      <c r="W480" s="19">
        <f t="shared" si="71"/>
        <v>-1.0231385719701684</v>
      </c>
      <c r="X480" s="19">
        <f t="shared" si="68"/>
        <v>-32770.633260245071</v>
      </c>
    </row>
    <row r="481" spans="1:26">
      <c r="A481">
        <v>2045</v>
      </c>
      <c r="B481">
        <v>11</v>
      </c>
      <c r="C481" s="15">
        <v>3.9797912597656251</v>
      </c>
      <c r="D481" s="15">
        <f t="shared" si="63"/>
        <v>0.51642093261718802</v>
      </c>
      <c r="E481" s="15">
        <f>0.9014*D481+2.3973</f>
        <v>2.8628018286611332</v>
      </c>
      <c r="F481" s="15">
        <f t="shared" si="69"/>
        <v>-2.3463808960439452</v>
      </c>
      <c r="G481" s="15">
        <f t="shared" si="64"/>
        <v>-50820.981802935457</v>
      </c>
      <c r="L481" s="17">
        <v>-1.0266784667968749</v>
      </c>
      <c r="M481" s="17">
        <f t="shared" si="65"/>
        <v>1.4844418139648439</v>
      </c>
      <c r="N481" s="17">
        <f>0.9014*M481+2.3973</f>
        <v>3.7353758511079103</v>
      </c>
      <c r="O481" s="17">
        <f t="shared" si="70"/>
        <v>-2.2509340371430664</v>
      </c>
      <c r="P481" s="17">
        <f t="shared" si="66"/>
        <v>-49518.99120066857</v>
      </c>
      <c r="T481" s="19">
        <v>-0.93833007812497726</v>
      </c>
      <c r="U481" s="19">
        <f t="shared" si="67"/>
        <v>1.4090135742187746</v>
      </c>
      <c r="V481" s="19">
        <f>0.9014*U481+2.3973</f>
        <v>3.6673848358008034</v>
      </c>
      <c r="W481" s="19">
        <f t="shared" si="71"/>
        <v>-2.2583712615820288</v>
      </c>
      <c r="X481" s="19">
        <f t="shared" si="68"/>
        <v>-49620.442379240456</v>
      </c>
    </row>
    <row r="482" spans="1:26">
      <c r="A482">
        <v>2045</v>
      </c>
      <c r="B482">
        <v>12</v>
      </c>
      <c r="C482" s="15">
        <v>-0.69916381835937502</v>
      </c>
      <c r="D482" s="15">
        <f t="shared" si="63"/>
        <v>-6.0079140283203127</v>
      </c>
      <c r="E482" s="15">
        <f>0.7817*D482+0.2163</f>
        <v>-4.4800863959379882</v>
      </c>
      <c r="F482" s="15">
        <f t="shared" si="69"/>
        <v>-1.5278276323823246</v>
      </c>
      <c r="G482" s="15">
        <f t="shared" si="64"/>
        <v>-39655.096733327286</v>
      </c>
      <c r="L482" s="17">
        <v>-9.1662963867187504</v>
      </c>
      <c r="M482" s="17">
        <f t="shared" si="65"/>
        <v>-7.3812300244140623</v>
      </c>
      <c r="N482" s="17">
        <f>0.7817*M482+0.2163</f>
        <v>-5.553607510084472</v>
      </c>
      <c r="O482" s="17">
        <f t="shared" si="70"/>
        <v>-1.8276225143295903</v>
      </c>
      <c r="P482" s="17">
        <f t="shared" si="66"/>
        <v>-43744.598717969944</v>
      </c>
      <c r="T482" s="19">
        <v>-8.9285339355469659</v>
      </c>
      <c r="U482" s="19">
        <f t="shared" si="67"/>
        <v>-7.3642302612305706</v>
      </c>
      <c r="V482" s="19">
        <f>0.7817*U482+0.2163</f>
        <v>-5.5403187952039366</v>
      </c>
      <c r="W482" s="19">
        <f t="shared" si="71"/>
        <v>-1.823911466026634</v>
      </c>
      <c r="X482" s="19">
        <f t="shared" si="68"/>
        <v>-43693.976308069316</v>
      </c>
    </row>
    <row r="483" spans="1:26">
      <c r="A483">
        <v>2046</v>
      </c>
      <c r="B483">
        <v>1</v>
      </c>
      <c r="C483" s="15">
        <v>-0.74524536132812502</v>
      </c>
      <c r="D483" s="15">
        <f t="shared" si="63"/>
        <v>-6.0721701318359376</v>
      </c>
      <c r="E483" s="15">
        <f>0.7817*D483+0.2163</f>
        <v>-4.5303153920561519</v>
      </c>
      <c r="F483" s="15">
        <f t="shared" si="69"/>
        <v>-1.5418547397797857</v>
      </c>
      <c r="G483" s="15">
        <f t="shared" si="64"/>
        <v>-39846.440505336053</v>
      </c>
      <c r="H483" s="15">
        <f>SUM(G483:G494)</f>
        <v>-160132.78423595961</v>
      </c>
      <c r="I483" s="15">
        <f>H483*2.36386*4.4</f>
        <v>-1665538.5267136681</v>
      </c>
      <c r="L483" s="17">
        <v>-8.5049194335937504</v>
      </c>
      <c r="M483" s="17">
        <f t="shared" si="65"/>
        <v>-6.6608582470703119</v>
      </c>
      <c r="N483" s="17">
        <f>0.7817*M483+0.2163</f>
        <v>-4.9904928917348625</v>
      </c>
      <c r="O483" s="17">
        <f t="shared" si="70"/>
        <v>-1.6703653553354494</v>
      </c>
      <c r="P483" s="17">
        <f t="shared" si="66"/>
        <v>-41599.453812130865</v>
      </c>
      <c r="Q483" s="17">
        <f>SUM(P483:P494)</f>
        <v>-137319.37526513645</v>
      </c>
      <c r="R483" s="17">
        <f>Q483*2.36386*4.4</f>
        <v>-1428256.6250226798</v>
      </c>
      <c r="T483" s="19">
        <v>-8.5630859374999773</v>
      </c>
      <c r="U483" s="19">
        <f t="shared" si="67"/>
        <v>-6.962968359374976</v>
      </c>
      <c r="V483" s="19">
        <f>0.7817*U483+0.2163</f>
        <v>-5.2266523665234184</v>
      </c>
      <c r="W483" s="19">
        <f t="shared" si="71"/>
        <v>-1.7363159928515577</v>
      </c>
      <c r="X483" s="19">
        <f t="shared" si="68"/>
        <v>-42499.086458488098</v>
      </c>
      <c r="Y483" s="19">
        <f>SUM(X483:X494)</f>
        <v>-138237.28707775142</v>
      </c>
      <c r="Z483" s="19">
        <f>Y483*2.36386*4.4</f>
        <v>-1437803.8110990995</v>
      </c>
    </row>
    <row r="484" spans="1:26">
      <c r="A484">
        <v>2046</v>
      </c>
      <c r="B484">
        <v>2</v>
      </c>
      <c r="C484" s="15">
        <v>-0.77005615234375002</v>
      </c>
      <c r="D484" s="15">
        <f t="shared" si="63"/>
        <v>-6.1067662988281253</v>
      </c>
      <c r="E484" s="15">
        <f>0.7817*D484+0.2163</f>
        <v>-4.5573592157939444</v>
      </c>
      <c r="F484" s="15">
        <f t="shared" si="69"/>
        <v>-1.5494070830341808</v>
      </c>
      <c r="G484" s="15">
        <f t="shared" si="64"/>
        <v>-39949.462019669256</v>
      </c>
      <c r="L484" s="17">
        <v>-2.7253479003906249</v>
      </c>
      <c r="M484" s="17">
        <f t="shared" si="65"/>
        <v>-0.36574893310546841</v>
      </c>
      <c r="N484" s="17">
        <f>0.7817*M484+0.2163</f>
        <v>-6.9605941008544669E-2</v>
      </c>
      <c r="O484" s="17">
        <f t="shared" si="70"/>
        <v>-0.29614299209692374</v>
      </c>
      <c r="P484" s="17">
        <f t="shared" si="66"/>
        <v>-22853.686555194137</v>
      </c>
      <c r="T484" s="19">
        <v>-2.5952209472660002</v>
      </c>
      <c r="U484" s="19">
        <f t="shared" si="67"/>
        <v>-0.41025260009806841</v>
      </c>
      <c r="V484" s="19">
        <f>0.7817*U484+0.2163</f>
        <v>-0.10439445749666004</v>
      </c>
      <c r="W484" s="19">
        <f t="shared" si="71"/>
        <v>-0.30585814260140837</v>
      </c>
      <c r="X484" s="19">
        <f t="shared" si="68"/>
        <v>-22986.210923225812</v>
      </c>
    </row>
    <row r="485" spans="1:26">
      <c r="A485">
        <v>2046</v>
      </c>
      <c r="B485">
        <v>3</v>
      </c>
      <c r="C485" s="15">
        <v>8.5421691894531246</v>
      </c>
      <c r="D485" s="15">
        <f t="shared" si="63"/>
        <v>6.8782007177734377</v>
      </c>
      <c r="E485" s="15">
        <f>0.9534*D485-0.7929</f>
        <v>5.7647765643251949</v>
      </c>
      <c r="F485" s="15">
        <f t="shared" si="69"/>
        <v>1.1134241534482427</v>
      </c>
      <c r="G485" s="15">
        <f t="shared" si="64"/>
        <v>-3625.7811228125211</v>
      </c>
      <c r="L485" s="17">
        <v>8.5536132812499996</v>
      </c>
      <c r="M485" s="17">
        <f t="shared" si="65"/>
        <v>11.919295585937499</v>
      </c>
      <c r="N485" s="17">
        <f>0.9534*M485-0.7929</f>
        <v>10.570956411632812</v>
      </c>
      <c r="O485" s="17">
        <f t="shared" si="70"/>
        <v>1.3483391743046873</v>
      </c>
      <c r="P485" s="17">
        <f t="shared" si="66"/>
        <v>-421.30532330975984</v>
      </c>
      <c r="T485" s="19">
        <v>8.6075378417970114</v>
      </c>
      <c r="U485" s="19">
        <f t="shared" si="67"/>
        <v>11.890376550293119</v>
      </c>
      <c r="V485" s="19">
        <f>0.9534*U485-0.7929</f>
        <v>10.54338500304946</v>
      </c>
      <c r="W485" s="19">
        <f t="shared" si="71"/>
        <v>1.3469915472436593</v>
      </c>
      <c r="X485" s="19">
        <f t="shared" si="68"/>
        <v>-439.68830404924302</v>
      </c>
    </row>
    <row r="486" spans="1:26">
      <c r="A486">
        <v>2046</v>
      </c>
      <c r="B486">
        <v>4</v>
      </c>
      <c r="C486" s="15">
        <v>16.925897216796876</v>
      </c>
      <c r="D486" s="15">
        <f t="shared" si="63"/>
        <v>18.568471079101563</v>
      </c>
      <c r="E486" s="15">
        <f>0.9534*D486-0.7929</f>
        <v>16.910280326815432</v>
      </c>
      <c r="F486" s="15">
        <f t="shared" si="69"/>
        <v>1.6581907522861314</v>
      </c>
      <c r="G486" s="15">
        <f t="shared" si="64"/>
        <v>3805.3800519351207</v>
      </c>
      <c r="L486" s="17">
        <v>17.746545410156251</v>
      </c>
      <c r="M486" s="17">
        <f t="shared" si="65"/>
        <v>21.932237260742188</v>
      </c>
      <c r="N486" s="17">
        <f>0.9534*M486-0.7929</f>
        <v>20.117295004391604</v>
      </c>
      <c r="O486" s="17">
        <f t="shared" si="70"/>
        <v>1.8149422563505837</v>
      </c>
      <c r="P486" s="17">
        <f t="shared" si="66"/>
        <v>5943.6273188783125</v>
      </c>
      <c r="T486" s="19">
        <v>17.808404541016046</v>
      </c>
      <c r="U486" s="19">
        <f t="shared" si="67"/>
        <v>21.99292818603562</v>
      </c>
      <c r="V486" s="19">
        <f>0.9534*U486-0.7929</f>
        <v>20.175157732566362</v>
      </c>
      <c r="W486" s="19">
        <f t="shared" si="71"/>
        <v>1.817770453469258</v>
      </c>
      <c r="X486" s="19">
        <f t="shared" si="68"/>
        <v>5982.2067557741502</v>
      </c>
    </row>
    <row r="487" spans="1:26">
      <c r="A487">
        <v>2046</v>
      </c>
      <c r="B487">
        <v>5</v>
      </c>
      <c r="C487" s="15">
        <v>25.702478027343751</v>
      </c>
      <c r="D487" s="15">
        <f t="shared" si="63"/>
        <v>30.80653536132813</v>
      </c>
      <c r="E487" s="15">
        <f>0.9534*D487-0.7929</f>
        <v>28.57805081349024</v>
      </c>
      <c r="F487" s="15">
        <f t="shared" si="69"/>
        <v>2.2284845478378905</v>
      </c>
      <c r="G487" s="15">
        <f t="shared" si="64"/>
        <v>11584.757717056666</v>
      </c>
      <c r="L487" s="17">
        <v>22.129632568359376</v>
      </c>
      <c r="M487" s="17">
        <f t="shared" si="65"/>
        <v>26.706295793457031</v>
      </c>
      <c r="N487" s="17">
        <f>0.9534*M487-0.7929</f>
        <v>24.668882409481935</v>
      </c>
      <c r="O487" s="17">
        <f t="shared" si="70"/>
        <v>2.0374133839750961</v>
      </c>
      <c r="P487" s="17">
        <f t="shared" si="66"/>
        <v>8978.3559708042849</v>
      </c>
      <c r="T487" s="19">
        <v>22.240960693359</v>
      </c>
      <c r="U487" s="19">
        <f t="shared" si="67"/>
        <v>26.859874841308184</v>
      </c>
      <c r="V487" s="19">
        <f>0.9534*U487-0.7929</f>
        <v>24.815304673703224</v>
      </c>
      <c r="W487" s="19">
        <f t="shared" si="71"/>
        <v>2.0445701676049595</v>
      </c>
      <c r="X487" s="19">
        <f t="shared" si="68"/>
        <v>9075.9816562992528</v>
      </c>
    </row>
    <row r="488" spans="1:26">
      <c r="A488">
        <v>2046</v>
      </c>
      <c r="B488">
        <v>6</v>
      </c>
      <c r="C488" s="15">
        <v>29.396539306640626</v>
      </c>
      <c r="D488" s="15">
        <f t="shared" si="63"/>
        <v>35.957534409179694</v>
      </c>
      <c r="E488" s="15">
        <f>0.814*D488+4.4613</f>
        <v>33.730733009072267</v>
      </c>
      <c r="F488" s="15">
        <f t="shared" si="69"/>
        <v>2.2268014001074263</v>
      </c>
      <c r="G488" s="15">
        <f t="shared" si="64"/>
        <v>11561.797898865403</v>
      </c>
      <c r="L488" s="17">
        <v>30.968499755859376</v>
      </c>
      <c r="M488" s="17">
        <f t="shared" si="65"/>
        <v>36.333589934082028</v>
      </c>
      <c r="N488" s="17">
        <f>0.814*M488+4.4613</f>
        <v>34.036842206342769</v>
      </c>
      <c r="O488" s="17">
        <f t="shared" si="70"/>
        <v>2.2967477277392589</v>
      </c>
      <c r="P488" s="17">
        <f t="shared" si="66"/>
        <v>12515.935754091232</v>
      </c>
      <c r="T488" s="19">
        <v>30.920922851563034</v>
      </c>
      <c r="U488" s="19">
        <f t="shared" si="67"/>
        <v>36.390473291016214</v>
      </c>
      <c r="V488" s="19">
        <f>0.814*U488+4.4613</f>
        <v>34.083145258887193</v>
      </c>
      <c r="W488" s="19">
        <f t="shared" si="71"/>
        <v>2.3073280321290213</v>
      </c>
      <c r="X488" s="19">
        <f t="shared" si="68"/>
        <v>12660.261686271981</v>
      </c>
    </row>
    <row r="489" spans="1:26">
      <c r="A489">
        <v>2046</v>
      </c>
      <c r="B489">
        <v>7</v>
      </c>
      <c r="C489" s="15">
        <v>28.811181640625001</v>
      </c>
      <c r="D489" s="15">
        <f t="shared" si="63"/>
        <v>35.141311679687504</v>
      </c>
      <c r="E489" s="15">
        <f>0.814*D489+4.4613</f>
        <v>33.066327707265629</v>
      </c>
      <c r="F489" s="15">
        <f t="shared" si="69"/>
        <v>2.0749839724218759</v>
      </c>
      <c r="G489" s="15">
        <f t="shared" si="64"/>
        <v>9490.8563678068094</v>
      </c>
      <c r="L489" s="17">
        <v>33.192987060546876</v>
      </c>
      <c r="M489" s="17">
        <f t="shared" si="65"/>
        <v>38.756501506347654</v>
      </c>
      <c r="N489" s="17">
        <f>0.814*M489+4.4613</f>
        <v>36.009092226166985</v>
      </c>
      <c r="O489" s="17">
        <f t="shared" si="70"/>
        <v>2.7474092801806691</v>
      </c>
      <c r="P489" s="17">
        <f t="shared" si="66"/>
        <v>18663.409990944507</v>
      </c>
      <c r="T489" s="19">
        <v>33.117883300781045</v>
      </c>
      <c r="U489" s="19">
        <f t="shared" si="67"/>
        <v>38.802735864257592</v>
      </c>
      <c r="V489" s="19">
        <f>0.814*U489+4.4613</f>
        <v>36.046726993505679</v>
      </c>
      <c r="W489" s="19">
        <f t="shared" si="71"/>
        <v>2.7560088707519128</v>
      </c>
      <c r="X489" s="19">
        <f t="shared" si="68"/>
        <v>18780.717005926839</v>
      </c>
    </row>
    <row r="490" spans="1:26">
      <c r="A490">
        <v>2046</v>
      </c>
      <c r="B490">
        <v>8</v>
      </c>
      <c r="C490" s="15">
        <v>28.814385986328126</v>
      </c>
      <c r="D490" s="15">
        <f t="shared" si="63"/>
        <v>35.145779819335942</v>
      </c>
      <c r="E490" s="15">
        <f>0.814*D490+4.4613</f>
        <v>33.069964772939457</v>
      </c>
      <c r="F490" s="15">
        <f t="shared" si="69"/>
        <v>2.0758150463964853</v>
      </c>
      <c r="G490" s="15">
        <f t="shared" si="64"/>
        <v>9502.193047894456</v>
      </c>
      <c r="L490" s="17">
        <v>29.220880126953126</v>
      </c>
      <c r="M490" s="17">
        <f t="shared" si="65"/>
        <v>34.430082634277348</v>
      </c>
      <c r="N490" s="17">
        <f>0.814*M490+4.4613</f>
        <v>32.487387264301759</v>
      </c>
      <c r="O490" s="17">
        <f t="shared" si="70"/>
        <v>1.9426953699755884</v>
      </c>
      <c r="P490" s="17">
        <f t="shared" si="66"/>
        <v>7686.3075418370026</v>
      </c>
      <c r="T490" s="19">
        <v>29.438989257813034</v>
      </c>
      <c r="U490" s="19">
        <f t="shared" si="67"/>
        <v>34.763310205078717</v>
      </c>
      <c r="V490" s="19">
        <f>0.814*U490+4.4613</f>
        <v>32.758634506934072</v>
      </c>
      <c r="W490" s="19">
        <f t="shared" si="71"/>
        <v>2.004675698144645</v>
      </c>
      <c r="X490" s="19">
        <f t="shared" si="68"/>
        <v>8531.7811983911015</v>
      </c>
    </row>
    <row r="491" spans="1:26">
      <c r="A491">
        <v>2046</v>
      </c>
      <c r="B491">
        <v>9</v>
      </c>
      <c r="C491" s="15">
        <v>22.395013427734376</v>
      </c>
      <c r="D491" s="15">
        <f t="shared" si="63"/>
        <v>26.194606723632816</v>
      </c>
      <c r="E491" s="15">
        <f>0.9014*D491+2.3973</f>
        <v>26.009118500682622</v>
      </c>
      <c r="F491" s="15">
        <f t="shared" si="69"/>
        <v>0.18548822295019463</v>
      </c>
      <c r="G491" s="15">
        <f t="shared" si="64"/>
        <v>-16283.755150736395</v>
      </c>
      <c r="L491" s="17">
        <v>20.955377197265626</v>
      </c>
      <c r="M491" s="17">
        <f t="shared" si="65"/>
        <v>25.427296843261718</v>
      </c>
      <c r="N491" s="17">
        <f>0.9014*M491+2.3973</f>
        <v>25.317465374516114</v>
      </c>
      <c r="O491" s="17">
        <f t="shared" si="70"/>
        <v>0.1098314687456039</v>
      </c>
      <c r="P491" s="17">
        <f t="shared" si="66"/>
        <v>-17315.788934841217</v>
      </c>
      <c r="T491" s="19">
        <v>20.890313720703034</v>
      </c>
      <c r="U491" s="19">
        <f t="shared" si="67"/>
        <v>25.376864465331934</v>
      </c>
      <c r="V491" s="19">
        <f>0.9014*U491+2.3973</f>
        <v>25.272005629050206</v>
      </c>
      <c r="W491" s="19">
        <f t="shared" si="71"/>
        <v>0.10485883628172843</v>
      </c>
      <c r="X491" s="19">
        <f t="shared" si="68"/>
        <v>-17383.620614280942</v>
      </c>
    </row>
    <row r="492" spans="1:26">
      <c r="A492">
        <v>2046</v>
      </c>
      <c r="B492">
        <v>10</v>
      </c>
      <c r="C492" s="15">
        <v>13.953973388671875</v>
      </c>
      <c r="D492" s="15">
        <f t="shared" si="63"/>
        <v>14.42442049316406</v>
      </c>
      <c r="E492" s="15">
        <f>0.9014*D492+2.3973</f>
        <v>15.399472632538084</v>
      </c>
      <c r="F492" s="15">
        <f t="shared" si="69"/>
        <v>-0.97505213937402324</v>
      </c>
      <c r="G492" s="15">
        <f t="shared" si="64"/>
        <v>-32114.68623320105</v>
      </c>
      <c r="L492" s="17">
        <v>11.841546630859375</v>
      </c>
      <c r="M492" s="17">
        <f t="shared" si="65"/>
        <v>15.500512590332031</v>
      </c>
      <c r="N492" s="17">
        <f>0.9014*M492+2.3973</f>
        <v>16.369462048925293</v>
      </c>
      <c r="O492" s="17">
        <f t="shared" si="70"/>
        <v>-0.86894945859326178</v>
      </c>
      <c r="P492" s="17">
        <f t="shared" si="66"/>
        <v>-30667.339564670685</v>
      </c>
      <c r="T492" s="19">
        <v>12.113732910156045</v>
      </c>
      <c r="U492" s="19">
        <f t="shared" si="67"/>
        <v>15.740178735351337</v>
      </c>
      <c r="V492" s="19">
        <f>0.9014*U492+2.3973</f>
        <v>16.585497112045697</v>
      </c>
      <c r="W492" s="19">
        <f t="shared" si="71"/>
        <v>-0.84531837669435994</v>
      </c>
      <c r="X492" s="19">
        <f t="shared" si="68"/>
        <v>-30344.987976487762</v>
      </c>
    </row>
    <row r="493" spans="1:26">
      <c r="A493">
        <v>2046</v>
      </c>
      <c r="B493">
        <v>11</v>
      </c>
      <c r="C493" s="15">
        <v>4.1946960449218746</v>
      </c>
      <c r="D493" s="15">
        <f t="shared" si="63"/>
        <v>0.81608416503906156</v>
      </c>
      <c r="E493" s="15">
        <f>0.9014*D493+2.3973</f>
        <v>3.1329182663662101</v>
      </c>
      <c r="F493" s="15">
        <f t="shared" si="69"/>
        <v>-2.3168341013271485</v>
      </c>
      <c r="G493" s="15">
        <f t="shared" si="64"/>
        <v>-50417.933976203632</v>
      </c>
      <c r="L493" s="17">
        <v>0.56923828124999998</v>
      </c>
      <c r="M493" s="17">
        <f t="shared" si="65"/>
        <v>3.2227143359374999</v>
      </c>
      <c r="N493" s="17">
        <f>0.9014*M493+2.3973</f>
        <v>5.3022547024140625</v>
      </c>
      <c r="O493" s="17">
        <f t="shared" si="70"/>
        <v>-2.0795403664765626</v>
      </c>
      <c r="P493" s="17">
        <f t="shared" si="66"/>
        <v>-47181.010139106787</v>
      </c>
      <c r="T493" s="19">
        <v>0.64663085937502274</v>
      </c>
      <c r="U493" s="19">
        <f t="shared" si="67"/>
        <v>3.1493006835937747</v>
      </c>
      <c r="V493" s="19">
        <f>0.9014*U493+2.3973</f>
        <v>5.2360796361914286</v>
      </c>
      <c r="W493" s="19">
        <f t="shared" si="71"/>
        <v>-2.0867789525976539</v>
      </c>
      <c r="X493" s="19">
        <f t="shared" si="68"/>
        <v>-47279.751692384598</v>
      </c>
    </row>
    <row r="494" spans="1:26">
      <c r="A494">
        <v>2046</v>
      </c>
      <c r="B494">
        <v>12</v>
      </c>
      <c r="C494" s="15">
        <v>3.1096740722656251</v>
      </c>
      <c r="D494" s="15">
        <f t="shared" si="63"/>
        <v>-0.69687047363281263</v>
      </c>
      <c r="E494" s="15">
        <f>0.7817*D494+0.2163</f>
        <v>-0.32844364923876962</v>
      </c>
      <c r="F494" s="15">
        <f t="shared" si="69"/>
        <v>-0.36842682439404301</v>
      </c>
      <c r="G494" s="15">
        <f t="shared" si="64"/>
        <v>-23839.710311559142</v>
      </c>
      <c r="L494" s="17">
        <v>-5.2580627441406254</v>
      </c>
      <c r="M494" s="17">
        <f t="shared" si="65"/>
        <v>-3.1243819409179685</v>
      </c>
      <c r="N494" s="17">
        <f>0.7817*M494+0.2163</f>
        <v>-2.2260293632155759</v>
      </c>
      <c r="O494" s="17">
        <f t="shared" si="70"/>
        <v>-0.89835257770239263</v>
      </c>
      <c r="P494" s="17">
        <f t="shared" si="66"/>
        <v>-31068.427512438338</v>
      </c>
      <c r="T494" s="19">
        <v>-5.4544433593749773</v>
      </c>
      <c r="U494" s="19">
        <f t="shared" si="67"/>
        <v>-3.5496788085937259</v>
      </c>
      <c r="V494" s="19">
        <f>0.7817*U494+0.2163</f>
        <v>-2.5584839246777156</v>
      </c>
      <c r="W494" s="19">
        <f t="shared" si="71"/>
        <v>-0.99119488391601029</v>
      </c>
      <c r="X494" s="19">
        <f t="shared" si="68"/>
        <v>-32334.889411498298</v>
      </c>
    </row>
    <row r="495" spans="1:26">
      <c r="A495">
        <v>2047</v>
      </c>
      <c r="B495">
        <v>1</v>
      </c>
      <c r="C495" s="15">
        <v>-0.29556884765625002</v>
      </c>
      <c r="D495" s="15">
        <f t="shared" si="63"/>
        <v>-5.4451412011718752</v>
      </c>
      <c r="E495" s="15">
        <f>0.7817*D495+0.2163</f>
        <v>-4.0401668769560546</v>
      </c>
      <c r="F495" s="15">
        <f t="shared" si="69"/>
        <v>-1.4049743242158206</v>
      </c>
      <c r="G495" s="15">
        <f t="shared" si="64"/>
        <v>-37979.254756628012</v>
      </c>
      <c r="H495" s="15">
        <f>SUM(G495:G506)</f>
        <v>-137266.24029846111</v>
      </c>
      <c r="I495" s="15">
        <f>H495*2.36386*4.4</f>
        <v>-1427703.9690844493</v>
      </c>
      <c r="L495" s="17">
        <v>-13.011297607421875</v>
      </c>
      <c r="M495" s="17">
        <f t="shared" si="65"/>
        <v>-11.569205354003905</v>
      </c>
      <c r="N495" s="17">
        <f>0.7817*M495+0.2163</f>
        <v>-8.8273478252248516</v>
      </c>
      <c r="O495" s="17">
        <f t="shared" si="70"/>
        <v>-2.7418575287790539</v>
      </c>
      <c r="P495" s="17">
        <f t="shared" si="66"/>
        <v>-56215.67855007507</v>
      </c>
      <c r="Q495" s="17">
        <f>SUM(P495:P506)</f>
        <v>-138255.26673258058</v>
      </c>
      <c r="R495" s="17">
        <f>Q495*2.36386*4.4</f>
        <v>-1437990.8172013031</v>
      </c>
      <c r="T495" s="19">
        <v>-13.178625488281</v>
      </c>
      <c r="U495" s="19">
        <f t="shared" si="67"/>
        <v>-12.03083078613254</v>
      </c>
      <c r="V495" s="19">
        <f>0.7817*U495+0.2163</f>
        <v>-9.1882004255198062</v>
      </c>
      <c r="W495" s="19">
        <f t="shared" si="71"/>
        <v>-2.8426303606127341</v>
      </c>
      <c r="X495" s="19">
        <f t="shared" si="68"/>
        <v>-57590.320749118306</v>
      </c>
      <c r="Y495" s="19">
        <f>SUM(X495:X506)</f>
        <v>-140227.97612455327</v>
      </c>
      <c r="Z495" s="19">
        <f>Y495*2.36386*4.4</f>
        <v>-1458508.9360238605</v>
      </c>
    </row>
    <row r="496" spans="1:26">
      <c r="A496">
        <v>2047</v>
      </c>
      <c r="B496">
        <v>2</v>
      </c>
      <c r="C496" s="15">
        <v>4.2113586425781246</v>
      </c>
      <c r="D496" s="15">
        <f t="shared" si="63"/>
        <v>0.83931849121093727</v>
      </c>
      <c r="E496" s="15">
        <f>0.7817*D496+0.2163</f>
        <v>0.8723952645795896</v>
      </c>
      <c r="F496" s="15">
        <f t="shared" si="69"/>
        <v>-3.3076773368652335E-2</v>
      </c>
      <c r="G496" s="15">
        <f t="shared" si="64"/>
        <v>-19265.200265521788</v>
      </c>
      <c r="L496" s="17">
        <v>-2.7108520507812499</v>
      </c>
      <c r="M496" s="17">
        <f t="shared" si="65"/>
        <v>-0.3499600537109373</v>
      </c>
      <c r="N496" s="17">
        <f>0.7817*M496+0.2163</f>
        <v>-5.7263773985839705E-2</v>
      </c>
      <c r="O496" s="17">
        <f t="shared" si="70"/>
        <v>-0.2926962797250976</v>
      </c>
      <c r="P496" s="17">
        <f t="shared" si="66"/>
        <v>-22806.669951730055</v>
      </c>
      <c r="T496" s="19">
        <v>-2.4539550781249773</v>
      </c>
      <c r="U496" s="19">
        <f t="shared" si="67"/>
        <v>-0.2551426757812254</v>
      </c>
      <c r="V496" s="19">
        <f>0.7817*U496+0.2163</f>
        <v>1.68549703418161E-2</v>
      </c>
      <c r="W496" s="19">
        <f t="shared" si="71"/>
        <v>-0.2719976461230415</v>
      </c>
      <c r="X496" s="19">
        <f t="shared" si="68"/>
        <v>-22524.319890764411</v>
      </c>
    </row>
    <row r="497" spans="1:26">
      <c r="A497">
        <v>2047</v>
      </c>
      <c r="B497">
        <v>3</v>
      </c>
      <c r="C497" s="15">
        <v>11.2978759765625</v>
      </c>
      <c r="D497" s="15">
        <f t="shared" si="63"/>
        <v>10.72075826171875</v>
      </c>
      <c r="E497" s="15">
        <f>0.9534*D497-0.7929</f>
        <v>9.4282709267226572</v>
      </c>
      <c r="F497" s="15">
        <f t="shared" si="69"/>
        <v>1.2924873349960926</v>
      </c>
      <c r="G497" s="15">
        <f t="shared" si="64"/>
        <v>-1183.1802633182997</v>
      </c>
      <c r="L497" s="17">
        <v>6.1641479492187496</v>
      </c>
      <c r="M497" s="17">
        <f t="shared" si="65"/>
        <v>9.3166899462890616</v>
      </c>
      <c r="N497" s="17">
        <f>0.9534*M497-0.7929</f>
        <v>8.0896321947919922</v>
      </c>
      <c r="O497" s="17">
        <f t="shared" si="70"/>
        <v>1.2270577514970693</v>
      </c>
      <c r="P497" s="17">
        <f t="shared" si="66"/>
        <v>-2075.7052118284773</v>
      </c>
      <c r="T497" s="19">
        <v>6.2258850097660456</v>
      </c>
      <c r="U497" s="19">
        <f t="shared" si="67"/>
        <v>9.2753217407231183</v>
      </c>
      <c r="V497" s="19">
        <f>0.9534*U497-0.7929</f>
        <v>8.050191747605421</v>
      </c>
      <c r="W497" s="19">
        <f t="shared" si="71"/>
        <v>1.2251299931176973</v>
      </c>
      <c r="X497" s="19">
        <f t="shared" si="68"/>
        <v>-2102.0017638814898</v>
      </c>
    </row>
    <row r="498" spans="1:26">
      <c r="A498">
        <v>2047</v>
      </c>
      <c r="B498">
        <v>4</v>
      </c>
      <c r="C498" s="15">
        <v>20.708032226562501</v>
      </c>
      <c r="D498" s="15">
        <f t="shared" si="63"/>
        <v>23.842280136718752</v>
      </c>
      <c r="E498" s="15">
        <f>0.9534*D498-0.7929</f>
        <v>21.938329882347659</v>
      </c>
      <c r="F498" s="15">
        <f t="shared" si="69"/>
        <v>1.9039502543710931</v>
      </c>
      <c r="G498" s="15">
        <f t="shared" si="64"/>
        <v>7157.7854198760797</v>
      </c>
      <c r="L498" s="17">
        <v>14.00570068359375</v>
      </c>
      <c r="M498" s="17">
        <f t="shared" si="65"/>
        <v>17.857709184570311</v>
      </c>
      <c r="N498" s="17">
        <f>0.9534*M498-0.7929</f>
        <v>16.232639936569335</v>
      </c>
      <c r="O498" s="17">
        <f t="shared" si="70"/>
        <v>1.6250692480009761</v>
      </c>
      <c r="P498" s="17">
        <f t="shared" si="66"/>
        <v>3353.5696119813147</v>
      </c>
      <c r="T498" s="19">
        <v>14.022607421875023</v>
      </c>
      <c r="U498" s="19">
        <f t="shared" si="67"/>
        <v>17.836122949218776</v>
      </c>
      <c r="V498" s="19">
        <f>0.9534*U498-0.7929</f>
        <v>16.212059619785183</v>
      </c>
      <c r="W498" s="19">
        <f t="shared" si="71"/>
        <v>1.6240633294335929</v>
      </c>
      <c r="X498" s="19">
        <f t="shared" si="68"/>
        <v>3339.8478768036402</v>
      </c>
    </row>
    <row r="499" spans="1:26">
      <c r="A499">
        <v>2047</v>
      </c>
      <c r="B499">
        <v>5</v>
      </c>
      <c r="C499" s="15">
        <v>24.486016845703126</v>
      </c>
      <c r="D499" s="15">
        <f t="shared" si="63"/>
        <v>29.11030188964844</v>
      </c>
      <c r="E499" s="15">
        <f>0.9534*D499-0.7929</f>
        <v>26.960861821590825</v>
      </c>
      <c r="F499" s="15">
        <f t="shared" si="69"/>
        <v>2.1494400680576149</v>
      </c>
      <c r="G499" s="15">
        <f t="shared" si="64"/>
        <v>10506.511968373925</v>
      </c>
      <c r="L499" s="17">
        <v>26.683648681640626</v>
      </c>
      <c r="M499" s="17">
        <f t="shared" si="65"/>
        <v>31.666530144042966</v>
      </c>
      <c r="N499" s="17">
        <f>0.9534*M499-0.7929</f>
        <v>29.397969839330564</v>
      </c>
      <c r="O499" s="17">
        <f t="shared" si="70"/>
        <v>2.2685603047124019</v>
      </c>
      <c r="P499" s="17">
        <f t="shared" si="66"/>
        <v>12131.431116581873</v>
      </c>
      <c r="T499" s="19">
        <v>26.512841796875023</v>
      </c>
      <c r="U499" s="19">
        <f t="shared" si="67"/>
        <v>31.550400292968778</v>
      </c>
      <c r="V499" s="19">
        <f>0.9534*U499-0.7929</f>
        <v>29.287251639316434</v>
      </c>
      <c r="W499" s="19">
        <f t="shared" si="71"/>
        <v>2.263148653652344</v>
      </c>
      <c r="X499" s="19">
        <f t="shared" si="68"/>
        <v>12057.610784471624</v>
      </c>
    </row>
    <row r="500" spans="1:26">
      <c r="A500">
        <v>2047</v>
      </c>
      <c r="B500">
        <v>6</v>
      </c>
      <c r="C500" s="15">
        <v>28.583947753906251</v>
      </c>
      <c r="D500" s="15">
        <f t="shared" si="63"/>
        <v>34.824456748046877</v>
      </c>
      <c r="E500" s="15">
        <f>0.814*D500+4.4613</f>
        <v>32.808407792910153</v>
      </c>
      <c r="F500" s="15">
        <f t="shared" si="69"/>
        <v>2.0160489551367249</v>
      </c>
      <c r="G500" s="15">
        <f t="shared" si="64"/>
        <v>8686.9237970200629</v>
      </c>
      <c r="L500" s="17">
        <v>32.048730468750001</v>
      </c>
      <c r="M500" s="17">
        <f t="shared" si="65"/>
        <v>37.510177226562497</v>
      </c>
      <c r="N500" s="17">
        <f>0.814*M500+4.4613</f>
        <v>34.994584262421867</v>
      </c>
      <c r="O500" s="17">
        <f t="shared" si="70"/>
        <v>2.5155929641406303</v>
      </c>
      <c r="P500" s="17">
        <f t="shared" si="66"/>
        <v>15501.203623842339</v>
      </c>
      <c r="T500" s="19">
        <v>31.793359375000023</v>
      </c>
      <c r="U500" s="19">
        <f t="shared" si="67"/>
        <v>37.34840859375003</v>
      </c>
      <c r="V500" s="19">
        <f>0.814*U500+4.4613</f>
        <v>34.862904595312521</v>
      </c>
      <c r="W500" s="19">
        <f t="shared" si="71"/>
        <v>2.4855039984375082</v>
      </c>
      <c r="X500" s="19">
        <f t="shared" si="68"/>
        <v>15090.760042686052</v>
      </c>
    </row>
    <row r="501" spans="1:26">
      <c r="A501">
        <v>2047</v>
      </c>
      <c r="B501">
        <v>7</v>
      </c>
      <c r="C501" s="15">
        <v>30.555932617187501</v>
      </c>
      <c r="D501" s="15">
        <f t="shared" si="63"/>
        <v>37.574192441406254</v>
      </c>
      <c r="E501" s="15">
        <f>0.814*D501+4.4613</f>
        <v>35.046692647304688</v>
      </c>
      <c r="F501" s="15">
        <f t="shared" si="69"/>
        <v>2.5274997941015656</v>
      </c>
      <c r="G501" s="15">
        <f t="shared" si="64"/>
        <v>15663.624691339457</v>
      </c>
      <c r="L501" s="17">
        <v>34.583459472656251</v>
      </c>
      <c r="M501" s="17">
        <f t="shared" si="65"/>
        <v>40.271004057617183</v>
      </c>
      <c r="N501" s="17">
        <f>0.814*M501+4.4613</f>
        <v>37.241897302900384</v>
      </c>
      <c r="O501" s="17">
        <f t="shared" si="70"/>
        <v>3.0291067547167998</v>
      </c>
      <c r="P501" s="17">
        <f t="shared" si="66"/>
        <v>22506.045241091866</v>
      </c>
      <c r="T501" s="19">
        <v>34.343438720703034</v>
      </c>
      <c r="U501" s="19">
        <f t="shared" si="67"/>
        <v>40.148395715331937</v>
      </c>
      <c r="V501" s="19">
        <f>0.814*U501+4.4613</f>
        <v>37.142094112280198</v>
      </c>
      <c r="W501" s="19">
        <f t="shared" si="71"/>
        <v>3.0063016030517389</v>
      </c>
      <c r="X501" s="19">
        <f t="shared" si="68"/>
        <v>22194.960167228768</v>
      </c>
    </row>
    <row r="502" spans="1:26">
      <c r="A502">
        <v>2047</v>
      </c>
      <c r="B502">
        <v>8</v>
      </c>
      <c r="C502" s="15">
        <v>30.359887695312501</v>
      </c>
      <c r="D502" s="15">
        <f t="shared" si="63"/>
        <v>37.300827402343756</v>
      </c>
      <c r="E502" s="15">
        <f>0.814*D502+4.4613</f>
        <v>34.824173505507815</v>
      </c>
      <c r="F502" s="15">
        <f t="shared" si="69"/>
        <v>2.4766538968359413</v>
      </c>
      <c r="G502" s="15">
        <f t="shared" si="64"/>
        <v>14970.035806739077</v>
      </c>
      <c r="L502" s="17">
        <v>30.041833496093751</v>
      </c>
      <c r="M502" s="17">
        <f t="shared" si="65"/>
        <v>35.32426504394531</v>
      </c>
      <c r="N502" s="17">
        <f>0.814*M502+4.4613</f>
        <v>33.215251745771482</v>
      </c>
      <c r="O502" s="17">
        <f t="shared" si="70"/>
        <v>2.1090132981738279</v>
      </c>
      <c r="P502" s="17">
        <f t="shared" si="66"/>
        <v>9955.0504003891874</v>
      </c>
      <c r="T502" s="19">
        <v>29.878045654297011</v>
      </c>
      <c r="U502" s="19">
        <f t="shared" si="67"/>
        <v>35.245394128418127</v>
      </c>
      <c r="V502" s="19">
        <f>0.814*U502+4.4613</f>
        <v>33.151050820532355</v>
      </c>
      <c r="W502" s="19">
        <f t="shared" si="71"/>
        <v>2.0943433078857723</v>
      </c>
      <c r="X502" s="19">
        <f t="shared" si="68"/>
        <v>9754.9370628698198</v>
      </c>
    </row>
    <row r="503" spans="1:26">
      <c r="A503">
        <v>2047</v>
      </c>
      <c r="B503">
        <v>9</v>
      </c>
      <c r="C503" s="15">
        <v>22.985864257812501</v>
      </c>
      <c r="D503" s="15">
        <f t="shared" si="63"/>
        <v>27.018489121093751</v>
      </c>
      <c r="E503" s="15">
        <f>0.9014*D503+2.3973</f>
        <v>26.751766093753908</v>
      </c>
      <c r="F503" s="15">
        <f t="shared" si="69"/>
        <v>0.2667230273398431</v>
      </c>
      <c r="G503" s="15">
        <f t="shared" si="64"/>
        <v>-15175.6311840572</v>
      </c>
      <c r="L503" s="17">
        <v>20.085839843750001</v>
      </c>
      <c r="M503" s="17">
        <f t="shared" si="65"/>
        <v>24.4801967578125</v>
      </c>
      <c r="N503" s="17">
        <f>0.9014*M503+2.3973</f>
        <v>24.463749357492187</v>
      </c>
      <c r="O503" s="17">
        <f t="shared" si="70"/>
        <v>1.6447400320313221E-2</v>
      </c>
      <c r="P503" s="17">
        <f t="shared" si="66"/>
        <v>-18589.641012230608</v>
      </c>
      <c r="T503" s="19">
        <v>20.070947265625023</v>
      </c>
      <c r="U503" s="19">
        <f t="shared" si="67"/>
        <v>24.477200097656276</v>
      </c>
      <c r="V503" s="19">
        <f>0.9014*U503+2.3973</f>
        <v>24.461048168027368</v>
      </c>
      <c r="W503" s="19">
        <f t="shared" si="71"/>
        <v>1.615192962890788E-2</v>
      </c>
      <c r="X503" s="19">
        <f t="shared" si="68"/>
        <v>-18593.671527932067</v>
      </c>
    </row>
    <row r="504" spans="1:26">
      <c r="A504">
        <v>2047</v>
      </c>
      <c r="B504">
        <v>10</v>
      </c>
      <c r="C504" s="15">
        <v>15.00155029296875</v>
      </c>
      <c r="D504" s="15">
        <f t="shared" si="63"/>
        <v>15.885161728515623</v>
      </c>
      <c r="E504" s="15">
        <f>0.9014*D504+2.3973</f>
        <v>16.716184782083982</v>
      </c>
      <c r="F504" s="15">
        <f t="shared" si="69"/>
        <v>-0.8310230535683587</v>
      </c>
      <c r="G504" s="15">
        <f t="shared" si="64"/>
        <v>-30149.985473725981</v>
      </c>
      <c r="L504" s="17">
        <v>11.387353515625</v>
      </c>
      <c r="M504" s="17">
        <f t="shared" si="65"/>
        <v>15.00580544921875</v>
      </c>
      <c r="N504" s="17">
        <f>0.9014*M504+2.3973</f>
        <v>15.92353303192578</v>
      </c>
      <c r="O504" s="17">
        <f t="shared" si="70"/>
        <v>-0.91772758270703036</v>
      </c>
      <c r="P504" s="17">
        <f t="shared" si="66"/>
        <v>-31332.721955706602</v>
      </c>
      <c r="T504" s="19">
        <v>11.475061035156045</v>
      </c>
      <c r="U504" s="19">
        <f t="shared" si="67"/>
        <v>15.038917016601339</v>
      </c>
      <c r="V504" s="19">
        <f>0.9014*U504+2.3973</f>
        <v>15.953379798764447</v>
      </c>
      <c r="W504" s="19">
        <f t="shared" si="71"/>
        <v>-0.91446278216310795</v>
      </c>
      <c r="X504" s="19">
        <f t="shared" si="68"/>
        <v>-31288.186811486958</v>
      </c>
    </row>
    <row r="505" spans="1:26">
      <c r="A505">
        <v>2047</v>
      </c>
      <c r="B505">
        <v>11</v>
      </c>
      <c r="C505" s="15">
        <v>6.4608093261718746</v>
      </c>
      <c r="D505" s="15">
        <f t="shared" si="63"/>
        <v>3.9759525244140628</v>
      </c>
      <c r="E505" s="15">
        <f>0.9014*D505+2.3973</f>
        <v>5.9812236055068357</v>
      </c>
      <c r="F505" s="15">
        <f t="shared" si="69"/>
        <v>-2.005271081092773</v>
      </c>
      <c r="G505" s="15">
        <f t="shared" si="64"/>
        <v>-46167.902817186521</v>
      </c>
      <c r="L505" s="17">
        <v>4.2479187011718746</v>
      </c>
      <c r="M505" s="17">
        <f t="shared" si="65"/>
        <v>7.2295330493164052</v>
      </c>
      <c r="N505" s="17">
        <f>0.9014*M505+2.3973</f>
        <v>8.914001090653807</v>
      </c>
      <c r="O505" s="17">
        <f t="shared" si="70"/>
        <v>-1.6844680413374018</v>
      </c>
      <c r="P505" s="17">
        <f t="shared" si="66"/>
        <v>-41791.828551883496</v>
      </c>
      <c r="T505" s="19">
        <v>4.4580932617190001</v>
      </c>
      <c r="U505" s="19">
        <f t="shared" si="67"/>
        <v>7.3342864013674625</v>
      </c>
      <c r="V505" s="19">
        <f>0.9014*U505+2.3973</f>
        <v>9.0084257621926298</v>
      </c>
      <c r="W505" s="19">
        <f t="shared" si="71"/>
        <v>-1.6741393608251673</v>
      </c>
      <c r="X505" s="19">
        <f t="shared" si="68"/>
        <v>-41650.935021016106</v>
      </c>
    </row>
    <row r="506" spans="1:26">
      <c r="A506">
        <v>2047</v>
      </c>
      <c r="B506">
        <v>12</v>
      </c>
      <c r="C506" s="15">
        <v>-1.8250183105468749</v>
      </c>
      <c r="D506" s="15">
        <f t="shared" si="63"/>
        <v>-7.5778055322265629</v>
      </c>
      <c r="E506" s="15">
        <f>0.7817*D506+0.2163</f>
        <v>-5.7072705845415035</v>
      </c>
      <c r="F506" s="15">
        <f t="shared" si="69"/>
        <v>-1.8705349476850595</v>
      </c>
      <c r="G506" s="15">
        <f t="shared" si="64"/>
        <v>-44329.967221371895</v>
      </c>
      <c r="L506" s="17">
        <v>-4.5865234375000004</v>
      </c>
      <c r="M506" s="17">
        <f t="shared" si="65"/>
        <v>-2.392941328125</v>
      </c>
      <c r="N506" s="17">
        <f>0.7817*M506+0.2163</f>
        <v>-1.6542622361953125</v>
      </c>
      <c r="O506" s="17">
        <f t="shared" si="70"/>
        <v>-0.7386790919296875</v>
      </c>
      <c r="P506" s="17">
        <f t="shared" si="66"/>
        <v>-28890.321493012867</v>
      </c>
      <c r="T506" s="19">
        <v>-4.4090026855469659</v>
      </c>
      <c r="U506" s="19">
        <f t="shared" si="67"/>
        <v>-2.4017849487305694</v>
      </c>
      <c r="V506" s="19">
        <f>0.7817*U506+0.2163</f>
        <v>-1.6611752944226861</v>
      </c>
      <c r="W506" s="19">
        <f t="shared" si="71"/>
        <v>-0.74060965430788328</v>
      </c>
      <c r="X506" s="19">
        <f t="shared" si="68"/>
        <v>-28916.656294413835</v>
      </c>
    </row>
    <row r="507" spans="1:26">
      <c r="A507">
        <v>2048</v>
      </c>
      <c r="B507">
        <v>1</v>
      </c>
      <c r="C507" s="15">
        <v>-7.4989990234375004</v>
      </c>
      <c r="D507" s="15">
        <f t="shared" si="63"/>
        <v>-15.489604238281252</v>
      </c>
      <c r="E507" s="15">
        <f>0.7817*D507+0.2163</f>
        <v>-11.891923633064454</v>
      </c>
      <c r="F507" s="15">
        <f t="shared" si="69"/>
        <v>-3.597680605216798</v>
      </c>
      <c r="G507" s="15">
        <f t="shared" si="64"/>
        <v>-67889.961135762336</v>
      </c>
      <c r="H507" s="15">
        <f>SUM(G507:G518)</f>
        <v>-161558.35196277773</v>
      </c>
      <c r="I507" s="15">
        <f>H507*2.36386*4.4</f>
        <v>-1680365.8338312197</v>
      </c>
      <c r="L507" s="17">
        <v>-5.0130981445312504</v>
      </c>
      <c r="M507" s="17">
        <f t="shared" si="65"/>
        <v>-2.8575664990234375</v>
      </c>
      <c r="N507" s="17">
        <f>0.7817*M507+0.2163</f>
        <v>-2.0174597322866212</v>
      </c>
      <c r="O507" s="17">
        <f t="shared" si="70"/>
        <v>-0.84010676673681628</v>
      </c>
      <c r="P507" s="17">
        <f t="shared" si="66"/>
        <v>-30273.896405056912</v>
      </c>
      <c r="Q507" s="17">
        <f>SUM(P507:P518)</f>
        <v>-98389.467266371736</v>
      </c>
      <c r="R507" s="17">
        <f>Q507*2.36386*4.4</f>
        <v>-1023347.2748060563</v>
      </c>
      <c r="T507" s="19">
        <v>-4.9159301757809999</v>
      </c>
      <c r="U507" s="19">
        <f t="shared" si="67"/>
        <v>-2.9583913330075382</v>
      </c>
      <c r="V507" s="19">
        <f>0.7817*U507+0.2163</f>
        <v>-2.0962745050119924</v>
      </c>
      <c r="W507" s="19">
        <f t="shared" si="71"/>
        <v>-0.86211682799554579</v>
      </c>
      <c r="X507" s="19">
        <f t="shared" si="68"/>
        <v>-30574.13565068724</v>
      </c>
      <c r="Y507" s="19">
        <f>SUM(X507:X518)</f>
        <v>-98177.909418806245</v>
      </c>
      <c r="Z507" s="19">
        <f>Y507*2.36386*4.4</f>
        <v>-1021146.8650184531</v>
      </c>
    </row>
    <row r="508" spans="1:26">
      <c r="A508">
        <v>2048</v>
      </c>
      <c r="B508">
        <v>2</v>
      </c>
      <c r="C508" s="15">
        <v>3.6082397460937501</v>
      </c>
      <c r="D508" s="15">
        <f t="shared" si="63"/>
        <v>-1.6704980468746911E-3</v>
      </c>
      <c r="E508" s="15">
        <f>0.7817*D508+0.2163</f>
        <v>0.21499417167675805</v>
      </c>
      <c r="F508" s="15">
        <f t="shared" si="69"/>
        <v>-0.21666466972363274</v>
      </c>
      <c r="G508" s="15">
        <f t="shared" si="64"/>
        <v>-21769.522759700074</v>
      </c>
      <c r="L508" s="17">
        <v>-8.6340332031249994E-2</v>
      </c>
      <c r="M508" s="17">
        <f t="shared" si="65"/>
        <v>2.5086581103515626</v>
      </c>
      <c r="N508" s="17">
        <f>0.7817*M508+0.2163</f>
        <v>2.1773180448618166</v>
      </c>
      <c r="O508" s="17">
        <f t="shared" si="70"/>
        <v>0.33134006548974604</v>
      </c>
      <c r="P508" s="17">
        <f t="shared" si="66"/>
        <v>-14294.190166654374</v>
      </c>
      <c r="T508" s="19">
        <v>-3.9465332030999889E-2</v>
      </c>
      <c r="U508" s="19">
        <f t="shared" si="67"/>
        <v>2.3959670654299621</v>
      </c>
      <c r="V508" s="19">
        <f>0.7817*U508+0.2163</f>
        <v>2.0892274550466015</v>
      </c>
      <c r="W508" s="19">
        <f t="shared" si="71"/>
        <v>0.30673961038336062</v>
      </c>
      <c r="X508" s="19">
        <f t="shared" si="68"/>
        <v>-14629.764974760577</v>
      </c>
    </row>
    <row r="509" spans="1:26">
      <c r="A509">
        <v>2048</v>
      </c>
      <c r="B509">
        <v>3</v>
      </c>
      <c r="C509" s="15">
        <v>11.99093017578125</v>
      </c>
      <c r="D509" s="15">
        <f t="shared" si="63"/>
        <v>11.687153037109375</v>
      </c>
      <c r="E509" s="15">
        <f>0.9534*D509-0.7929</f>
        <v>10.34963170558008</v>
      </c>
      <c r="F509" s="15">
        <f t="shared" si="69"/>
        <v>1.3375213315292953</v>
      </c>
      <c r="G509" s="15">
        <f t="shared" si="64"/>
        <v>-568.87151660888412</v>
      </c>
      <c r="L509" s="17">
        <v>11.03182373046875</v>
      </c>
      <c r="M509" s="17">
        <f t="shared" si="65"/>
        <v>14.618562407226563</v>
      </c>
      <c r="N509" s="17">
        <f>0.9534*M509-0.7929</f>
        <v>13.144437399049806</v>
      </c>
      <c r="O509" s="17">
        <f t="shared" si="70"/>
        <v>1.4741250081767561</v>
      </c>
      <c r="P509" s="17">
        <f t="shared" si="66"/>
        <v>1294.5392365391308</v>
      </c>
      <c r="T509" s="19">
        <v>11.123651123047011</v>
      </c>
      <c r="U509" s="19">
        <f t="shared" si="67"/>
        <v>14.653068933105619</v>
      </c>
      <c r="V509" s="19">
        <f>0.9534*U509-0.7929</f>
        <v>13.177335920822898</v>
      </c>
      <c r="W509" s="19">
        <f t="shared" si="71"/>
        <v>1.4757330122827206</v>
      </c>
      <c r="X509" s="19">
        <f t="shared" si="68"/>
        <v>1316.4740205485905</v>
      </c>
    </row>
    <row r="510" spans="1:26">
      <c r="A510">
        <v>2048</v>
      </c>
      <c r="B510">
        <v>4</v>
      </c>
      <c r="C510" s="15">
        <v>18.572015380859376</v>
      </c>
      <c r="D510" s="15">
        <f t="shared" si="63"/>
        <v>20.863818247070316</v>
      </c>
      <c r="E510" s="15">
        <f>0.9534*D510-0.7929</f>
        <v>19.098664316756842</v>
      </c>
      <c r="F510" s="15">
        <f t="shared" si="69"/>
        <v>1.765153930313474</v>
      </c>
      <c r="G510" s="15">
        <f t="shared" si="64"/>
        <v>5264.4647634061002</v>
      </c>
      <c r="L510" s="17">
        <v>16.310205078125001</v>
      </c>
      <c r="M510" s="17">
        <f t="shared" si="65"/>
        <v>20.367775371093749</v>
      </c>
      <c r="N510" s="17">
        <f>0.9534*M510-0.7929</f>
        <v>18.625737038800782</v>
      </c>
      <c r="O510" s="17">
        <f t="shared" si="70"/>
        <v>1.7420383322929673</v>
      </c>
      <c r="P510" s="17">
        <f t="shared" si="66"/>
        <v>4949.1448908083657</v>
      </c>
      <c r="T510" s="19">
        <v>16.389062500000023</v>
      </c>
      <c r="U510" s="19">
        <f t="shared" si="67"/>
        <v>20.434490625000027</v>
      </c>
      <c r="V510" s="19">
        <f>0.9534*U510-0.7929</f>
        <v>18.689343361875025</v>
      </c>
      <c r="W510" s="19">
        <f t="shared" si="71"/>
        <v>1.745147263125002</v>
      </c>
      <c r="X510" s="19">
        <f t="shared" si="68"/>
        <v>4991.553816288153</v>
      </c>
    </row>
    <row r="511" spans="1:26">
      <c r="A511">
        <v>2048</v>
      </c>
      <c r="B511">
        <v>5</v>
      </c>
      <c r="C511" s="15">
        <v>26.093347167968751</v>
      </c>
      <c r="D511" s="15">
        <f t="shared" si="63"/>
        <v>31.35156329101563</v>
      </c>
      <c r="E511" s="15">
        <f>0.9534*D511-0.7929</f>
        <v>29.097680441654301</v>
      </c>
      <c r="F511" s="15">
        <f t="shared" si="69"/>
        <v>2.2538828493613288</v>
      </c>
      <c r="G511" s="15">
        <f t="shared" si="64"/>
        <v>11931.215948137884</v>
      </c>
      <c r="L511" s="17">
        <v>25.331811523437501</v>
      </c>
      <c r="M511" s="17">
        <f t="shared" si="65"/>
        <v>30.194109111328125</v>
      </c>
      <c r="N511" s="17">
        <f>0.9534*M511-0.7929</f>
        <v>27.994163626740235</v>
      </c>
      <c r="O511" s="17">
        <f t="shared" si="70"/>
        <v>2.1999454845878894</v>
      </c>
      <c r="P511" s="17">
        <f t="shared" si="66"/>
        <v>11195.456355263399</v>
      </c>
      <c r="T511" s="19">
        <v>25.416253662109</v>
      </c>
      <c r="U511" s="19">
        <f t="shared" si="67"/>
        <v>30.346346520995684</v>
      </c>
      <c r="V511" s="19">
        <f>0.9534*U511-0.7929</f>
        <v>28.139306773117287</v>
      </c>
      <c r="W511" s="19">
        <f t="shared" si="71"/>
        <v>2.2070397478783974</v>
      </c>
      <c r="X511" s="19">
        <f t="shared" si="68"/>
        <v>11292.229200809219</v>
      </c>
    </row>
    <row r="512" spans="1:26">
      <c r="A512">
        <v>2048</v>
      </c>
      <c r="B512">
        <v>6</v>
      </c>
      <c r="C512" s="15">
        <v>29.862084960937501</v>
      </c>
      <c r="D512" s="15">
        <f t="shared" si="63"/>
        <v>36.606691269531254</v>
      </c>
      <c r="E512" s="15">
        <f>0.814*D512+4.4613</f>
        <v>34.259146693398435</v>
      </c>
      <c r="F512" s="15">
        <f t="shared" si="69"/>
        <v>2.3475445761328189</v>
      </c>
      <c r="G512" s="15">
        <f t="shared" si="64"/>
        <v>13208.855563027781</v>
      </c>
      <c r="L512" s="17">
        <v>31.395593261718751</v>
      </c>
      <c r="M512" s="17">
        <f t="shared" si="65"/>
        <v>36.79878018066406</v>
      </c>
      <c r="N512" s="17">
        <f>0.814*M512+4.4613</f>
        <v>34.415507067060545</v>
      </c>
      <c r="O512" s="17">
        <f t="shared" si="70"/>
        <v>2.383273113603515</v>
      </c>
      <c r="P512" s="17">
        <f t="shared" si="66"/>
        <v>13696.228542665547</v>
      </c>
      <c r="T512" s="19">
        <v>31.282281494141046</v>
      </c>
      <c r="U512" s="19">
        <f t="shared" si="67"/>
        <v>36.787245080566876</v>
      </c>
      <c r="V512" s="19">
        <f>0.814*U512+4.4613</f>
        <v>34.406117495581434</v>
      </c>
      <c r="W512" s="19">
        <f t="shared" si="71"/>
        <v>2.3811275849854425</v>
      </c>
      <c r="X512" s="19">
        <f t="shared" si="68"/>
        <v>13666.961386786421</v>
      </c>
    </row>
    <row r="513" spans="1:26">
      <c r="A513">
        <v>2048</v>
      </c>
      <c r="B513">
        <v>7</v>
      </c>
      <c r="C513" s="15">
        <v>30.832574462890626</v>
      </c>
      <c r="D513" s="15">
        <f t="shared" si="63"/>
        <v>37.959941831054692</v>
      </c>
      <c r="E513" s="15">
        <f>0.814*D513+4.4613</f>
        <v>35.360692650478519</v>
      </c>
      <c r="F513" s="15">
        <f t="shared" si="69"/>
        <v>2.599249180576173</v>
      </c>
      <c r="G513" s="15">
        <f t="shared" si="64"/>
        <v>16642.358072239578</v>
      </c>
      <c r="L513" s="17">
        <v>33.970391845703126</v>
      </c>
      <c r="M513" s="17">
        <f t="shared" si="65"/>
        <v>39.603250798339843</v>
      </c>
      <c r="N513" s="17">
        <f>0.814*M513+4.4613</f>
        <v>36.698346149848632</v>
      </c>
      <c r="O513" s="17">
        <f t="shared" si="70"/>
        <v>2.9049046484912111</v>
      </c>
      <c r="P513" s="17">
        <f t="shared" si="66"/>
        <v>20811.804310068612</v>
      </c>
      <c r="T513" s="19">
        <v>33.897637939453034</v>
      </c>
      <c r="U513" s="19">
        <f t="shared" si="67"/>
        <v>39.658906457519436</v>
      </c>
      <c r="V513" s="19">
        <f>0.814*U513+4.4613</f>
        <v>36.743649856420816</v>
      </c>
      <c r="W513" s="19">
        <f t="shared" si="71"/>
        <v>2.9152566010986192</v>
      </c>
      <c r="X513" s="19">
        <f t="shared" si="68"/>
        <v>20953.015295586265</v>
      </c>
    </row>
    <row r="514" spans="1:26">
      <c r="A514">
        <v>2048</v>
      </c>
      <c r="B514">
        <v>8</v>
      </c>
      <c r="C514" s="15">
        <v>30.611779785156251</v>
      </c>
      <c r="D514" s="15">
        <f t="shared" si="63"/>
        <v>37.652065732421882</v>
      </c>
      <c r="E514" s="15">
        <f>0.814*D514+4.4613</f>
        <v>35.110081506191406</v>
      </c>
      <c r="F514" s="15">
        <f t="shared" si="69"/>
        <v>2.5419842262304755</v>
      </c>
      <c r="G514" s="15">
        <f t="shared" si="64"/>
        <v>15861.206830009913</v>
      </c>
      <c r="L514" s="17">
        <v>31.425805664062501</v>
      </c>
      <c r="M514" s="17">
        <f t="shared" si="65"/>
        <v>36.831687529296872</v>
      </c>
      <c r="N514" s="17">
        <f>0.814*M514+4.4613</f>
        <v>34.442293648847652</v>
      </c>
      <c r="O514" s="17">
        <f t="shared" si="70"/>
        <v>2.3893938804492194</v>
      </c>
      <c r="P514" s="17">
        <f t="shared" si="66"/>
        <v>13779.721923207802</v>
      </c>
      <c r="T514" s="19">
        <v>31.328729248047011</v>
      </c>
      <c r="U514" s="19">
        <f t="shared" si="67"/>
        <v>36.838244714355625</v>
      </c>
      <c r="V514" s="19">
        <f>0.814*U514+4.4613</f>
        <v>34.447631197485478</v>
      </c>
      <c r="W514" s="19">
        <f t="shared" si="71"/>
        <v>2.3906135168701468</v>
      </c>
      <c r="X514" s="19">
        <f t="shared" si="68"/>
        <v>13796.358983625672</v>
      </c>
    </row>
    <row r="515" spans="1:26">
      <c r="A515">
        <v>2048</v>
      </c>
      <c r="B515">
        <v>9</v>
      </c>
      <c r="C515" s="15">
        <v>21.459863281250001</v>
      </c>
      <c r="D515" s="15">
        <f t="shared" si="63"/>
        <v>24.890633359375002</v>
      </c>
      <c r="E515" s="15">
        <f>0.9014*D515+2.3973</f>
        <v>24.833716910140627</v>
      </c>
      <c r="F515" s="15">
        <f t="shared" si="69"/>
        <v>5.6916449234375222E-2</v>
      </c>
      <c r="G515" s="15">
        <f t="shared" si="64"/>
        <v>-18037.602715993889</v>
      </c>
      <c r="L515" s="17">
        <v>23.797143554687501</v>
      </c>
      <c r="M515" s="17">
        <f t="shared" si="65"/>
        <v>28.522548759765623</v>
      </c>
      <c r="N515" s="17">
        <f>0.9014*M515+2.3973</f>
        <v>28.107525452052734</v>
      </c>
      <c r="O515" s="17">
        <f t="shared" si="70"/>
        <v>0.41502330771288953</v>
      </c>
      <c r="P515" s="17">
        <f t="shared" si="66"/>
        <v>-13152.667059488474</v>
      </c>
      <c r="T515" s="19">
        <v>23.658624267578034</v>
      </c>
      <c r="U515" s="19">
        <f t="shared" si="67"/>
        <v>28.416469445800683</v>
      </c>
      <c r="V515" s="19">
        <f>0.9014*U515+2.3973</f>
        <v>28.011905558444735</v>
      </c>
      <c r="W515" s="19">
        <f t="shared" si="71"/>
        <v>0.40456388735594828</v>
      </c>
      <c r="X515" s="19">
        <f t="shared" si="68"/>
        <v>-13295.344012577509</v>
      </c>
    </row>
    <row r="516" spans="1:26">
      <c r="A516">
        <v>2048</v>
      </c>
      <c r="B516">
        <v>10</v>
      </c>
      <c r="C516" s="15">
        <v>13.450677490234375</v>
      </c>
      <c r="D516" s="15">
        <f t="shared" ref="D516:D579" si="72">C516*1.3944-5.033</f>
        <v>13.722624692382812</v>
      </c>
      <c r="E516" s="15">
        <f>0.9014*D516+2.3973</f>
        <v>14.766873897713866</v>
      </c>
      <c r="F516" s="15">
        <f t="shared" si="69"/>
        <v>-1.0442492053310541</v>
      </c>
      <c r="G516" s="15">
        <f t="shared" ref="G516:G579" si="73">13641*F516-18814</f>
        <v>-33058.603409920906</v>
      </c>
      <c r="L516" s="17">
        <v>11.973016357421875</v>
      </c>
      <c r="M516" s="17">
        <f t="shared" ref="M516:M579" si="74">L516*1.0892+2.6027</f>
        <v>15.643709416503906</v>
      </c>
      <c r="N516" s="17">
        <f>0.9014*M516+2.3973</f>
        <v>16.498539668036621</v>
      </c>
      <c r="O516" s="17">
        <f t="shared" si="70"/>
        <v>-0.85483025153271441</v>
      </c>
      <c r="P516" s="17">
        <f t="shared" ref="P516:P579" si="75">13641*O516-18814</f>
        <v>-30474.739461157755</v>
      </c>
      <c r="T516" s="19">
        <v>12.031243896484</v>
      </c>
      <c r="U516" s="19">
        <f t="shared" ref="U516:U579" si="76">T516*1.098+2.4393</f>
        <v>15.649605798339433</v>
      </c>
      <c r="V516" s="19">
        <f>0.9014*U516+2.3973</f>
        <v>16.503854666623166</v>
      </c>
      <c r="W516" s="19">
        <f t="shared" si="71"/>
        <v>-0.85424886828373303</v>
      </c>
      <c r="X516" s="19">
        <f t="shared" ref="X516:X579" si="77">13641*W516-18814</f>
        <v>-30466.808812258401</v>
      </c>
    </row>
    <row r="517" spans="1:26">
      <c r="A517">
        <v>2048</v>
      </c>
      <c r="B517">
        <v>11</v>
      </c>
      <c r="C517" s="15">
        <v>7.3681579589843746</v>
      </c>
      <c r="D517" s="15">
        <f t="shared" si="72"/>
        <v>5.2411594580078118</v>
      </c>
      <c r="E517" s="15">
        <f>0.9014*D517+2.3973</f>
        <v>7.1216811354482417</v>
      </c>
      <c r="F517" s="15">
        <f t="shared" ref="F517:F580" si="78">D517-E517</f>
        <v>-1.8805216774404299</v>
      </c>
      <c r="G517" s="15">
        <f t="shared" si="73"/>
        <v>-44466.196201964907</v>
      </c>
      <c r="L517" s="17">
        <v>1.9489379882812501</v>
      </c>
      <c r="M517" s="17">
        <f t="shared" si="74"/>
        <v>4.725483256835938</v>
      </c>
      <c r="N517" s="17">
        <f>0.9014*M517+2.3973</f>
        <v>6.6568506077119149</v>
      </c>
      <c r="O517" s="17">
        <f t="shared" ref="O517:O580" si="79">M517-N517</f>
        <v>-1.931367350875977</v>
      </c>
      <c r="P517" s="17">
        <f t="shared" si="75"/>
        <v>-45159.782033299198</v>
      </c>
      <c r="T517" s="19">
        <v>2.1932617187500227</v>
      </c>
      <c r="U517" s="19">
        <f t="shared" si="76"/>
        <v>4.8475013671875251</v>
      </c>
      <c r="V517" s="19">
        <f>0.9014*U517+2.3973</f>
        <v>6.7668377323828341</v>
      </c>
      <c r="W517" s="19">
        <f t="shared" ref="W517:W580" si="80">U517-V517</f>
        <v>-1.919336365195309</v>
      </c>
      <c r="X517" s="19">
        <f t="shared" si="77"/>
        <v>-44995.667357629209</v>
      </c>
    </row>
    <row r="518" spans="1:26">
      <c r="A518">
        <v>2048</v>
      </c>
      <c r="B518">
        <v>12</v>
      </c>
      <c r="C518" s="15">
        <v>-0.46329345703125002</v>
      </c>
      <c r="D518" s="15">
        <f t="shared" si="72"/>
        <v>-5.679016396484375</v>
      </c>
      <c r="E518" s="15">
        <f>0.7817*D518+0.2163</f>
        <v>-4.2229871171318356</v>
      </c>
      <c r="F518" s="15">
        <f t="shared" si="78"/>
        <v>-1.4560292793525393</v>
      </c>
      <c r="G518" s="15">
        <f t="shared" si="73"/>
        <v>-38675.695399647986</v>
      </c>
      <c r="L518" s="17">
        <v>-5.1633056640625004</v>
      </c>
      <c r="M518" s="17">
        <f t="shared" si="74"/>
        <v>-3.0211725292968752</v>
      </c>
      <c r="N518" s="17">
        <f>0.7817*M518+0.2163</f>
        <v>-2.1453505661513672</v>
      </c>
      <c r="O518" s="17">
        <f t="shared" si="79"/>
        <v>-0.87582196314550798</v>
      </c>
      <c r="P518" s="17">
        <f t="shared" si="75"/>
        <v>-30761.087399267875</v>
      </c>
      <c r="T518" s="19">
        <v>-4.8115295410160002</v>
      </c>
      <c r="U518" s="19">
        <f t="shared" si="76"/>
        <v>-2.8437594360355685</v>
      </c>
      <c r="V518" s="19">
        <f>0.7817*U518+0.2163</f>
        <v>-2.0066667511490039</v>
      </c>
      <c r="W518" s="19">
        <f t="shared" si="80"/>
        <v>-0.83709268488656452</v>
      </c>
      <c r="X518" s="19">
        <f t="shared" si="77"/>
        <v>-30232.781314537628</v>
      </c>
    </row>
    <row r="519" spans="1:26">
      <c r="A519">
        <v>2049</v>
      </c>
      <c r="B519">
        <v>1</v>
      </c>
      <c r="C519" s="15">
        <v>-1.2627319335937499</v>
      </c>
      <c r="D519" s="15">
        <f t="shared" si="72"/>
        <v>-6.7937534082031252</v>
      </c>
      <c r="E519" s="15">
        <f>0.7817*D519+0.2163</f>
        <v>-5.0943770391923824</v>
      </c>
      <c r="F519" s="15">
        <f t="shared" si="78"/>
        <v>-1.6993763690107428</v>
      </c>
      <c r="G519" s="15">
        <f t="shared" si="73"/>
        <v>-41995.193049675545</v>
      </c>
      <c r="H519" s="15">
        <f>SUM(G519:G530)</f>
        <v>-115685.0129856969</v>
      </c>
      <c r="I519" s="15">
        <f>H519*2.36386*4.4</f>
        <v>-1203237.9691040257</v>
      </c>
      <c r="L519" s="17">
        <v>-4.6411499023437504</v>
      </c>
      <c r="M519" s="17">
        <f t="shared" si="74"/>
        <v>-2.4524404736328127</v>
      </c>
      <c r="N519" s="17">
        <f>0.7817*M519+0.2163</f>
        <v>-1.7007727182387695</v>
      </c>
      <c r="O519" s="17">
        <f t="shared" si="79"/>
        <v>-0.75166775539404318</v>
      </c>
      <c r="P519" s="17">
        <f t="shared" si="75"/>
        <v>-29067.499851330143</v>
      </c>
      <c r="Q519" s="17">
        <f>SUM(P519:P530)</f>
        <v>-100186.80996253708</v>
      </c>
      <c r="R519" s="17">
        <f>Q519*2.36386*4.4</f>
        <v>-1042041.4074313887</v>
      </c>
      <c r="T519" s="19">
        <v>-4.5289062499999773</v>
      </c>
      <c r="U519" s="19">
        <f t="shared" si="76"/>
        <v>-2.5334390624999759</v>
      </c>
      <c r="V519" s="19">
        <f>0.7817*U519+0.2163</f>
        <v>-1.7640893151562311</v>
      </c>
      <c r="W519" s="19">
        <f t="shared" si="80"/>
        <v>-0.76934974734374473</v>
      </c>
      <c r="X519" s="19">
        <f t="shared" si="77"/>
        <v>-29308.699903516022</v>
      </c>
      <c r="Y519" s="19">
        <f>SUM(X519:X530)</f>
        <v>-105467.16348322152</v>
      </c>
      <c r="Z519" s="19">
        <f>Y519*2.36386*4.4</f>
        <v>-1096962.2799143714</v>
      </c>
    </row>
    <row r="520" spans="1:26">
      <c r="A520">
        <v>2049</v>
      </c>
      <c r="B520">
        <v>2</v>
      </c>
      <c r="C520" s="15">
        <v>6.7901245117187496</v>
      </c>
      <c r="D520" s="15">
        <f t="shared" si="72"/>
        <v>4.435149619140625</v>
      </c>
      <c r="E520" s="15">
        <f>0.7817*D520+0.2163</f>
        <v>3.6832564572822264</v>
      </c>
      <c r="F520" s="15">
        <f t="shared" si="78"/>
        <v>0.75189316185839861</v>
      </c>
      <c r="G520" s="15">
        <f t="shared" si="73"/>
        <v>-8557.4253790895855</v>
      </c>
      <c r="L520" s="17">
        <v>-1.4380249023437499</v>
      </c>
      <c r="M520" s="17">
        <f t="shared" si="74"/>
        <v>1.0364032763671878</v>
      </c>
      <c r="N520" s="17">
        <f>0.7817*M520+0.2163</f>
        <v>1.0264564411362307</v>
      </c>
      <c r="O520" s="17">
        <f t="shared" si="79"/>
        <v>9.946835230957074E-3</v>
      </c>
      <c r="P520" s="17">
        <f t="shared" si="75"/>
        <v>-18678.315220614513</v>
      </c>
      <c r="T520" s="19">
        <v>-1.5717224121089544</v>
      </c>
      <c r="U520" s="19">
        <f t="shared" si="76"/>
        <v>0.71354879150436767</v>
      </c>
      <c r="V520" s="19">
        <f>0.7817*U520+0.2163</f>
        <v>0.7740810903189641</v>
      </c>
      <c r="W520" s="19">
        <f t="shared" si="80"/>
        <v>-6.053229881459643E-2</v>
      </c>
      <c r="X520" s="19">
        <f t="shared" si="77"/>
        <v>-19639.721088129911</v>
      </c>
    </row>
    <row r="521" spans="1:26">
      <c r="A521">
        <v>2049</v>
      </c>
      <c r="B521">
        <v>3</v>
      </c>
      <c r="C521" s="15">
        <v>12.629052734375</v>
      </c>
      <c r="D521" s="15">
        <f t="shared" si="72"/>
        <v>12.5769511328125</v>
      </c>
      <c r="E521" s="15">
        <f>0.9534*D521-0.7929</f>
        <v>11.197965210023439</v>
      </c>
      <c r="F521" s="15">
        <f t="shared" si="78"/>
        <v>1.3789859227890613</v>
      </c>
      <c r="G521" s="15">
        <f t="shared" si="73"/>
        <v>-3.2530272344156401</v>
      </c>
      <c r="L521" s="17">
        <v>9.4081359863281246</v>
      </c>
      <c r="M521" s="17">
        <f t="shared" si="74"/>
        <v>12.850041716308594</v>
      </c>
      <c r="N521" s="17">
        <f>0.9534*M521-0.7929</f>
        <v>11.458329772328614</v>
      </c>
      <c r="O521" s="17">
        <f t="shared" si="79"/>
        <v>1.3917119439799794</v>
      </c>
      <c r="P521" s="17">
        <f t="shared" si="75"/>
        <v>170.34262783089798</v>
      </c>
      <c r="T521" s="19">
        <v>9.5603271484380343</v>
      </c>
      <c r="U521" s="19">
        <f t="shared" si="76"/>
        <v>12.936539208984962</v>
      </c>
      <c r="V521" s="19">
        <f>0.9534*U521-0.7929</f>
        <v>11.540796481846264</v>
      </c>
      <c r="W521" s="19">
        <f t="shared" si="80"/>
        <v>1.395742727138698</v>
      </c>
      <c r="X521" s="19">
        <f t="shared" si="77"/>
        <v>225.32654089897915</v>
      </c>
    </row>
    <row r="522" spans="1:26">
      <c r="A522">
        <v>2049</v>
      </c>
      <c r="B522">
        <v>4</v>
      </c>
      <c r="C522" s="15">
        <v>18.578607177734376</v>
      </c>
      <c r="D522" s="15">
        <f t="shared" si="72"/>
        <v>20.873009848632815</v>
      </c>
      <c r="E522" s="15">
        <f>0.9534*D522-0.7929</f>
        <v>19.107427589686527</v>
      </c>
      <c r="F522" s="15">
        <f t="shared" si="78"/>
        <v>1.7655822589462886</v>
      </c>
      <c r="G522" s="15">
        <f t="shared" si="73"/>
        <v>5270.3075942863215</v>
      </c>
      <c r="L522" s="17">
        <v>17.833734130859376</v>
      </c>
      <c r="M522" s="17">
        <f t="shared" si="74"/>
        <v>22.02720321533203</v>
      </c>
      <c r="N522" s="17">
        <f>0.9534*M522-0.7929</f>
        <v>20.207835545497559</v>
      </c>
      <c r="O522" s="17">
        <f t="shared" si="79"/>
        <v>1.8193676698344703</v>
      </c>
      <c r="P522" s="17">
        <f t="shared" si="75"/>
        <v>6003.9943842120083</v>
      </c>
      <c r="T522" s="19">
        <v>17.585534667969</v>
      </c>
      <c r="U522" s="19">
        <f t="shared" si="76"/>
        <v>21.748217065429962</v>
      </c>
      <c r="V522" s="19">
        <f>0.9534*U522-0.7929</f>
        <v>19.941850150180926</v>
      </c>
      <c r="W522" s="19">
        <f t="shared" si="80"/>
        <v>1.8063669152490363</v>
      </c>
      <c r="X522" s="19">
        <f t="shared" si="77"/>
        <v>5826.6510909121025</v>
      </c>
    </row>
    <row r="523" spans="1:26">
      <c r="A523">
        <v>2049</v>
      </c>
      <c r="B523">
        <v>5</v>
      </c>
      <c r="C523" s="15">
        <v>24.673364257812501</v>
      </c>
      <c r="D523" s="15">
        <f t="shared" si="72"/>
        <v>29.371539121093754</v>
      </c>
      <c r="E523" s="15">
        <f>0.9534*D523-0.7929</f>
        <v>27.209925398050785</v>
      </c>
      <c r="F523" s="15">
        <f t="shared" si="78"/>
        <v>2.1616137230429686</v>
      </c>
      <c r="G523" s="15">
        <f t="shared" si="73"/>
        <v>10672.572796029133</v>
      </c>
      <c r="L523" s="17">
        <v>24.686700439453126</v>
      </c>
      <c r="M523" s="17">
        <f t="shared" si="74"/>
        <v>29.491454118652342</v>
      </c>
      <c r="N523" s="17">
        <f>0.9534*M523-0.7929</f>
        <v>27.324252356723143</v>
      </c>
      <c r="O523" s="17">
        <f t="shared" si="79"/>
        <v>2.1672017619291992</v>
      </c>
      <c r="P523" s="17">
        <f t="shared" si="75"/>
        <v>10748.799234476206</v>
      </c>
      <c r="T523" s="19">
        <v>24.721154785156045</v>
      </c>
      <c r="U523" s="19">
        <f t="shared" si="76"/>
        <v>29.583127954101339</v>
      </c>
      <c r="V523" s="19">
        <f>0.9534*U523-0.7929</f>
        <v>27.411654191440217</v>
      </c>
      <c r="W523" s="19">
        <f t="shared" si="80"/>
        <v>2.1714737626611225</v>
      </c>
      <c r="X523" s="19">
        <f t="shared" si="77"/>
        <v>10807.07359646037</v>
      </c>
    </row>
    <row r="524" spans="1:26">
      <c r="A524">
        <v>2049</v>
      </c>
      <c r="B524">
        <v>6</v>
      </c>
      <c r="C524" s="15">
        <v>29.423730468750001</v>
      </c>
      <c r="D524" s="15">
        <f t="shared" si="72"/>
        <v>35.995449765625004</v>
      </c>
      <c r="E524" s="15">
        <f>0.814*D524+4.4613</f>
        <v>33.76159610921875</v>
      </c>
      <c r="F524" s="15">
        <f t="shared" si="78"/>
        <v>2.2338536564062537</v>
      </c>
      <c r="G524" s="15">
        <f t="shared" si="73"/>
        <v>11657.997727037706</v>
      </c>
      <c r="L524" s="17">
        <v>30.519006347656251</v>
      </c>
      <c r="M524" s="17">
        <f t="shared" si="74"/>
        <v>35.844001713867186</v>
      </c>
      <c r="N524" s="17">
        <f>0.814*M524+4.4613</f>
        <v>33.638317395087888</v>
      </c>
      <c r="O524" s="17">
        <f t="shared" si="79"/>
        <v>2.2056843187792978</v>
      </c>
      <c r="P524" s="17">
        <f t="shared" si="75"/>
        <v>11273.739792468401</v>
      </c>
      <c r="T524" s="19">
        <v>30.402398681641046</v>
      </c>
      <c r="U524" s="19">
        <f t="shared" si="76"/>
        <v>35.821133752441874</v>
      </c>
      <c r="V524" s="19">
        <f>0.814*U524+4.4613</f>
        <v>33.619702874487686</v>
      </c>
      <c r="W524" s="19">
        <f t="shared" si="80"/>
        <v>2.2014308779541878</v>
      </c>
      <c r="X524" s="19">
        <f t="shared" si="77"/>
        <v>11215.718606173075</v>
      </c>
    </row>
    <row r="525" spans="1:26">
      <c r="A525">
        <v>2049</v>
      </c>
      <c r="B525">
        <v>7</v>
      </c>
      <c r="C525" s="15">
        <v>31.068170166015626</v>
      </c>
      <c r="D525" s="15">
        <f t="shared" si="72"/>
        <v>38.28845647949219</v>
      </c>
      <c r="E525" s="15">
        <f>0.814*D525+4.4613</f>
        <v>35.628103574306643</v>
      </c>
      <c r="F525" s="15">
        <f t="shared" si="78"/>
        <v>2.6603529051855475</v>
      </c>
      <c r="G525" s="15">
        <f t="shared" si="73"/>
        <v>17475.873979636053</v>
      </c>
      <c r="L525" s="17">
        <v>34.725457763671876</v>
      </c>
      <c r="M525" s="17">
        <f t="shared" si="74"/>
        <v>40.425668596191407</v>
      </c>
      <c r="N525" s="17">
        <f>0.814*M525+4.4613</f>
        <v>37.367794237299805</v>
      </c>
      <c r="O525" s="17">
        <f t="shared" si="79"/>
        <v>3.0578743588916026</v>
      </c>
      <c r="P525" s="17">
        <f t="shared" si="75"/>
        <v>22898.46412964035</v>
      </c>
      <c r="T525" s="19">
        <v>34.535546875000023</v>
      </c>
      <c r="U525" s="19">
        <f t="shared" si="76"/>
        <v>40.359330468750031</v>
      </c>
      <c r="V525" s="19">
        <f>0.814*U525+4.4613</f>
        <v>37.313795001562525</v>
      </c>
      <c r="W525" s="19">
        <f t="shared" si="80"/>
        <v>3.0455354671875057</v>
      </c>
      <c r="X525" s="19">
        <f t="shared" si="77"/>
        <v>22730.149307904765</v>
      </c>
    </row>
    <row r="526" spans="1:26">
      <c r="A526">
        <v>2049</v>
      </c>
      <c r="B526">
        <v>8</v>
      </c>
      <c r="C526" s="15">
        <v>28.855493164062501</v>
      </c>
      <c r="D526" s="15">
        <f t="shared" si="72"/>
        <v>35.20309966796875</v>
      </c>
      <c r="E526" s="15">
        <f>0.814*D526+4.4613</f>
        <v>33.116623129726563</v>
      </c>
      <c r="F526" s="15">
        <f t="shared" si="78"/>
        <v>2.0864765382421879</v>
      </c>
      <c r="G526" s="15">
        <f t="shared" si="73"/>
        <v>9647.6264581616852</v>
      </c>
      <c r="L526" s="17">
        <v>31.330926513671876</v>
      </c>
      <c r="M526" s="17">
        <f t="shared" si="74"/>
        <v>36.728345158691404</v>
      </c>
      <c r="N526" s="17">
        <f>0.814*M526+4.4613</f>
        <v>34.358172959174802</v>
      </c>
      <c r="O526" s="17">
        <f t="shared" si="79"/>
        <v>2.3701721995166025</v>
      </c>
      <c r="P526" s="17">
        <f t="shared" si="75"/>
        <v>13517.518973605976</v>
      </c>
      <c r="T526" s="19">
        <v>31.040338134766046</v>
      </c>
      <c r="U526" s="19">
        <f t="shared" si="76"/>
        <v>36.521591271973122</v>
      </c>
      <c r="V526" s="19">
        <f>0.814*U526+4.4613</f>
        <v>34.189875295386116</v>
      </c>
      <c r="W526" s="19">
        <f t="shared" si="80"/>
        <v>2.3317159765870059</v>
      </c>
      <c r="X526" s="19">
        <f t="shared" si="77"/>
        <v>12992.937636623348</v>
      </c>
    </row>
    <row r="527" spans="1:26">
      <c r="A527">
        <v>2049</v>
      </c>
      <c r="B527">
        <v>9</v>
      </c>
      <c r="C527" s="15">
        <v>21.755883789062501</v>
      </c>
      <c r="D527" s="15">
        <f t="shared" si="72"/>
        <v>25.303404355468754</v>
      </c>
      <c r="E527" s="15">
        <f>0.9014*D527+2.3973</f>
        <v>25.205788686019535</v>
      </c>
      <c r="F527" s="15">
        <f t="shared" si="78"/>
        <v>9.7615669449218956E-2</v>
      </c>
      <c r="G527" s="15">
        <f t="shared" si="73"/>
        <v>-17482.424653043203</v>
      </c>
      <c r="L527" s="17">
        <v>22.161370849609376</v>
      </c>
      <c r="M527" s="17">
        <f t="shared" si="74"/>
        <v>26.740865129394532</v>
      </c>
      <c r="N527" s="17">
        <f>0.9014*M527+2.3973</f>
        <v>26.501515827636233</v>
      </c>
      <c r="O527" s="17">
        <f t="shared" si="79"/>
        <v>0.23934930175829905</v>
      </c>
      <c r="P527" s="17">
        <f t="shared" si="75"/>
        <v>-15549.036174715042</v>
      </c>
      <c r="T527" s="19">
        <v>22.045709228516046</v>
      </c>
      <c r="U527" s="19">
        <f t="shared" si="76"/>
        <v>26.645488732910618</v>
      </c>
      <c r="V527" s="19">
        <f>0.9014*U527+2.3973</f>
        <v>26.415543543845633</v>
      </c>
      <c r="W527" s="19">
        <f t="shared" si="80"/>
        <v>0.22994518906498485</v>
      </c>
      <c r="X527" s="19">
        <f t="shared" si="77"/>
        <v>-15677.317675964541</v>
      </c>
    </row>
    <row r="528" spans="1:26">
      <c r="A528">
        <v>2049</v>
      </c>
      <c r="B528">
        <v>10</v>
      </c>
      <c r="C528" s="15">
        <v>13.418206787109375</v>
      </c>
      <c r="D528" s="15">
        <f t="shared" si="72"/>
        <v>13.677347543945313</v>
      </c>
      <c r="E528" s="15">
        <f>0.9014*D528+2.3973</f>
        <v>14.726061076112304</v>
      </c>
      <c r="F528" s="15">
        <f t="shared" si="78"/>
        <v>-1.0487135321669907</v>
      </c>
      <c r="G528" s="15">
        <f t="shared" si="73"/>
        <v>-33119.501292289919</v>
      </c>
      <c r="L528" s="17">
        <v>12.5886474609375</v>
      </c>
      <c r="M528" s="17">
        <f t="shared" si="74"/>
        <v>16.314254814453122</v>
      </c>
      <c r="N528" s="17">
        <f>0.9014*M528+2.3973</f>
        <v>17.102969289748046</v>
      </c>
      <c r="O528" s="17">
        <f t="shared" si="79"/>
        <v>-0.788714475294924</v>
      </c>
      <c r="P528" s="17">
        <f t="shared" si="75"/>
        <v>-29572.854157498059</v>
      </c>
      <c r="T528" s="19">
        <v>12.664086914063034</v>
      </c>
      <c r="U528" s="19">
        <f t="shared" si="76"/>
        <v>16.344467431641213</v>
      </c>
      <c r="V528" s="19">
        <f>0.9014*U528+2.3973</f>
        <v>17.13020294288139</v>
      </c>
      <c r="W528" s="19">
        <f t="shared" si="80"/>
        <v>-0.78573551124017627</v>
      </c>
      <c r="X528" s="19">
        <f t="shared" si="77"/>
        <v>-29532.218108827245</v>
      </c>
    </row>
    <row r="529" spans="1:26">
      <c r="A529">
        <v>2049</v>
      </c>
      <c r="B529">
        <v>11</v>
      </c>
      <c r="C529" s="15">
        <v>8.9780517578124996</v>
      </c>
      <c r="D529" s="15">
        <f t="shared" si="72"/>
        <v>7.4859953710937495</v>
      </c>
      <c r="E529" s="15">
        <f>0.9014*D529+2.3973</f>
        <v>9.1451762275039048</v>
      </c>
      <c r="F529" s="15">
        <f t="shared" si="78"/>
        <v>-1.6591808564101553</v>
      </c>
      <c r="G529" s="15">
        <f t="shared" si="73"/>
        <v>-41446.886062290927</v>
      </c>
      <c r="L529" s="17">
        <v>2.4877868652343751</v>
      </c>
      <c r="M529" s="17">
        <f t="shared" si="74"/>
        <v>5.312397453613281</v>
      </c>
      <c r="N529" s="17">
        <f>0.9014*M529+2.3973</f>
        <v>7.1858950646870117</v>
      </c>
      <c r="O529" s="17">
        <f t="shared" si="79"/>
        <v>-1.8734976110737307</v>
      </c>
      <c r="P529" s="17">
        <f t="shared" si="75"/>
        <v>-44370.380912656765</v>
      </c>
      <c r="T529" s="19">
        <v>2.5364624023440001</v>
      </c>
      <c r="U529" s="19">
        <f t="shared" si="76"/>
        <v>5.2243357177737124</v>
      </c>
      <c r="V529" s="19">
        <f>0.9014*U529+2.3973</f>
        <v>7.106516216001225</v>
      </c>
      <c r="W529" s="19">
        <f t="shared" si="80"/>
        <v>-1.8821804982275125</v>
      </c>
      <c r="X529" s="19">
        <f t="shared" si="77"/>
        <v>-44488.824176321497</v>
      </c>
    </row>
    <row r="530" spans="1:26">
      <c r="A530">
        <v>2049</v>
      </c>
      <c r="B530">
        <v>12</v>
      </c>
      <c r="C530" s="15">
        <v>2.1547790527343751</v>
      </c>
      <c r="D530" s="15">
        <f t="shared" si="72"/>
        <v>-2.0283760888671876</v>
      </c>
      <c r="E530" s="15">
        <f>0.7817*D530+0.2163</f>
        <v>-1.3692815886674805</v>
      </c>
      <c r="F530" s="15">
        <f t="shared" si="78"/>
        <v>-0.65909450019970706</v>
      </c>
      <c r="G530" s="15">
        <f t="shared" si="73"/>
        <v>-27804.708077224204</v>
      </c>
      <c r="L530" s="17">
        <v>-4.1768554687500004</v>
      </c>
      <c r="M530" s="17">
        <f t="shared" si="74"/>
        <v>-1.9467309765625003</v>
      </c>
      <c r="N530" s="17">
        <f>0.7817*M530+0.2163</f>
        <v>-1.3054596043789064</v>
      </c>
      <c r="O530" s="17">
        <f t="shared" si="79"/>
        <v>-0.64127137218359387</v>
      </c>
      <c r="P530" s="17">
        <f t="shared" si="75"/>
        <v>-27561.582787956402</v>
      </c>
      <c r="T530" s="19">
        <v>-4.9294189453119657</v>
      </c>
      <c r="U530" s="19">
        <f t="shared" si="76"/>
        <v>-2.9732020019525387</v>
      </c>
      <c r="V530" s="19">
        <f>0.7817*U530+0.2163</f>
        <v>-2.1078520049262992</v>
      </c>
      <c r="W530" s="19">
        <f t="shared" si="80"/>
        <v>-0.86534999702623949</v>
      </c>
      <c r="X530" s="19">
        <f t="shared" si="77"/>
        <v>-30618.239309434932</v>
      </c>
    </row>
    <row r="531" spans="1:26">
      <c r="A531">
        <v>2050</v>
      </c>
      <c r="B531">
        <v>1</v>
      </c>
      <c r="C531" s="15">
        <v>1.8676696777343751</v>
      </c>
      <c r="D531" s="15">
        <f t="shared" si="72"/>
        <v>-2.4287214013671874</v>
      </c>
      <c r="E531" s="15">
        <f>0.7817*D531+0.2163</f>
        <v>-1.6822315194487303</v>
      </c>
      <c r="F531" s="15">
        <f t="shared" si="78"/>
        <v>-0.74648988191845711</v>
      </c>
      <c r="G531" s="15">
        <f t="shared" si="73"/>
        <v>-28996.868479249672</v>
      </c>
      <c r="H531" s="15">
        <f>SUM(G531:G542)</f>
        <v>-103361.97056416917</v>
      </c>
      <c r="I531" s="15">
        <f>H531*2.36386*4.4</f>
        <v>-1075066.2020463946</v>
      </c>
      <c r="L531" s="17">
        <v>-6.1396850585937504</v>
      </c>
      <c r="M531" s="17">
        <f t="shared" si="74"/>
        <v>-4.0846449658203117</v>
      </c>
      <c r="N531" s="17">
        <f>0.7817*M531+0.2163</f>
        <v>-2.9766669697817374</v>
      </c>
      <c r="O531" s="17">
        <f t="shared" si="79"/>
        <v>-1.1079779960385743</v>
      </c>
      <c r="P531" s="17">
        <f t="shared" si="75"/>
        <v>-33927.927843962192</v>
      </c>
      <c r="Q531" s="17">
        <f>SUM(P531:P542)</f>
        <v>-108794.2673447493</v>
      </c>
      <c r="R531" s="17">
        <f>Q531*2.36386*4.4</f>
        <v>-1131567.43394446</v>
      </c>
      <c r="T531" s="19">
        <v>-6.3288330078119657</v>
      </c>
      <c r="U531" s="19">
        <f t="shared" si="76"/>
        <v>-4.5097586425775393</v>
      </c>
      <c r="V531" s="19">
        <f>0.7817*U531+0.2163</f>
        <v>-3.3089783309028622</v>
      </c>
      <c r="W531" s="19">
        <f t="shared" si="80"/>
        <v>-1.2007803116746771</v>
      </c>
      <c r="X531" s="19">
        <f t="shared" si="77"/>
        <v>-35193.844231554271</v>
      </c>
      <c r="Y531" s="19">
        <f>SUM(X531:X542)</f>
        <v>-109604.04257411847</v>
      </c>
      <c r="Z531" s="19">
        <f>Y531*2.36386*4.4</f>
        <v>-1139989.8931487252</v>
      </c>
    </row>
    <row r="532" spans="1:26">
      <c r="A532">
        <v>2050</v>
      </c>
      <c r="B532">
        <v>2</v>
      </c>
      <c r="C532" s="15">
        <v>2.8036132812500001</v>
      </c>
      <c r="D532" s="15">
        <f t="shared" si="72"/>
        <v>-1.1236416406249998</v>
      </c>
      <c r="E532" s="15">
        <f>0.7817*D532+0.2163</f>
        <v>-0.6620506704765623</v>
      </c>
      <c r="F532" s="15">
        <f t="shared" si="78"/>
        <v>-0.46159097014843753</v>
      </c>
      <c r="G532" s="15">
        <f t="shared" si="73"/>
        <v>-25110.562423794836</v>
      </c>
      <c r="L532" s="17">
        <v>-3.1388305664062499</v>
      </c>
      <c r="M532" s="17">
        <f t="shared" si="74"/>
        <v>-0.8161142529296872</v>
      </c>
      <c r="N532" s="17">
        <f>0.7817*M532+0.2163</f>
        <v>-0.42165651151513645</v>
      </c>
      <c r="O532" s="17">
        <f t="shared" si="79"/>
        <v>-0.39445774141455076</v>
      </c>
      <c r="P532" s="17">
        <f t="shared" si="75"/>
        <v>-24194.798050635887</v>
      </c>
      <c r="T532" s="19">
        <v>-2.8915466308589544</v>
      </c>
      <c r="U532" s="19">
        <f t="shared" si="76"/>
        <v>-0.73561820068313244</v>
      </c>
      <c r="V532" s="19">
        <f>0.7817*U532+0.2163</f>
        <v>-0.35873274747400458</v>
      </c>
      <c r="W532" s="19">
        <f t="shared" si="80"/>
        <v>-0.37688545320912786</v>
      </c>
      <c r="X532" s="19">
        <f t="shared" si="77"/>
        <v>-23955.094467225714</v>
      </c>
    </row>
    <row r="533" spans="1:26">
      <c r="A533">
        <v>2050</v>
      </c>
      <c r="B533">
        <v>3</v>
      </c>
      <c r="C533" s="15">
        <v>13.0229736328125</v>
      </c>
      <c r="D533" s="15">
        <f t="shared" si="72"/>
        <v>13.126234433593748</v>
      </c>
      <c r="E533" s="15">
        <f>0.9534*D533-0.7929</f>
        <v>11.72165190898828</v>
      </c>
      <c r="F533" s="15">
        <f t="shared" si="78"/>
        <v>1.404582524605468</v>
      </c>
      <c r="G533" s="15">
        <f t="shared" si="73"/>
        <v>345.9102181431881</v>
      </c>
      <c r="L533" s="17">
        <v>6.0669189453124996</v>
      </c>
      <c r="M533" s="17">
        <f t="shared" si="74"/>
        <v>9.210788115234374</v>
      </c>
      <c r="N533" s="17">
        <f>0.9534*M533-0.7929</f>
        <v>7.9886653890644519</v>
      </c>
      <c r="O533" s="17">
        <f t="shared" si="79"/>
        <v>1.2221227261699221</v>
      </c>
      <c r="P533" s="17">
        <f t="shared" si="75"/>
        <v>-2143.0238923160905</v>
      </c>
      <c r="T533" s="19">
        <v>5.9930969238280341</v>
      </c>
      <c r="U533" s="19">
        <f t="shared" si="76"/>
        <v>9.0197204223631822</v>
      </c>
      <c r="V533" s="19">
        <f>0.9534*U533-0.7929</f>
        <v>7.8065014506810586</v>
      </c>
      <c r="W533" s="19">
        <f t="shared" si="80"/>
        <v>1.2132189716821236</v>
      </c>
      <c r="X533" s="19">
        <f t="shared" si="77"/>
        <v>-2264.4800072841535</v>
      </c>
    </row>
    <row r="534" spans="1:26">
      <c r="A534">
        <v>2050</v>
      </c>
      <c r="B534">
        <v>4</v>
      </c>
      <c r="C534" s="15">
        <v>22.137139892578126</v>
      </c>
      <c r="D534" s="15">
        <f t="shared" si="72"/>
        <v>25.83502786621094</v>
      </c>
      <c r="E534" s="15">
        <f>0.9534*D534-0.7929</f>
        <v>23.838215567645513</v>
      </c>
      <c r="F534" s="15">
        <f t="shared" si="78"/>
        <v>1.9968122985654269</v>
      </c>
      <c r="G534" s="15">
        <f t="shared" si="73"/>
        <v>8424.5165647309877</v>
      </c>
      <c r="L534" s="17">
        <v>17.824121093750001</v>
      </c>
      <c r="M534" s="17">
        <f t="shared" si="74"/>
        <v>22.016732695312498</v>
      </c>
      <c r="N534" s="17">
        <f>0.9534*M534-0.7929</f>
        <v>20.197852951710939</v>
      </c>
      <c r="O534" s="17">
        <f t="shared" si="79"/>
        <v>1.8188797436015598</v>
      </c>
      <c r="P534" s="17">
        <f t="shared" si="75"/>
        <v>5997.3385824688776</v>
      </c>
      <c r="T534" s="19">
        <v>17.932916259766046</v>
      </c>
      <c r="U534" s="19">
        <f t="shared" si="76"/>
        <v>22.129642053223119</v>
      </c>
      <c r="V534" s="19">
        <f>0.9534*U534-0.7929</f>
        <v>20.305500733542921</v>
      </c>
      <c r="W534" s="19">
        <f t="shared" si="80"/>
        <v>1.8241413196801979</v>
      </c>
      <c r="X534" s="19">
        <f t="shared" si="77"/>
        <v>6069.1117417575806</v>
      </c>
    </row>
    <row r="535" spans="1:26">
      <c r="A535">
        <v>2050</v>
      </c>
      <c r="B535">
        <v>5</v>
      </c>
      <c r="C535" s="15">
        <v>28.454156494140626</v>
      </c>
      <c r="D535" s="15">
        <f t="shared" si="72"/>
        <v>34.643475815429689</v>
      </c>
      <c r="E535" s="15">
        <f>0.9534*D535-0.7929</f>
        <v>32.236189842430662</v>
      </c>
      <c r="F535" s="15">
        <f t="shared" si="78"/>
        <v>2.407285972999027</v>
      </c>
      <c r="G535" s="15">
        <f t="shared" si="73"/>
        <v>14023.787957679728</v>
      </c>
      <c r="L535" s="17">
        <v>23.532525634765626</v>
      </c>
      <c r="M535" s="17">
        <f t="shared" si="74"/>
        <v>28.234326921386717</v>
      </c>
      <c r="N535" s="17">
        <f>0.9534*M535-0.7929</f>
        <v>26.125707286850098</v>
      </c>
      <c r="O535" s="17">
        <f t="shared" si="79"/>
        <v>2.1086196345366197</v>
      </c>
      <c r="P535" s="17">
        <f t="shared" si="75"/>
        <v>9949.6804347140278</v>
      </c>
      <c r="T535" s="19">
        <v>23.563958740234</v>
      </c>
      <c r="U535" s="19">
        <f t="shared" si="76"/>
        <v>28.312526696776935</v>
      </c>
      <c r="V535" s="19">
        <f>0.9534*U535-0.7929</f>
        <v>26.200262952707131</v>
      </c>
      <c r="W535" s="19">
        <f t="shared" si="80"/>
        <v>2.1122637440698036</v>
      </c>
      <c r="X535" s="19">
        <f t="shared" si="77"/>
        <v>9999.3897328561907</v>
      </c>
    </row>
    <row r="536" spans="1:26">
      <c r="A536">
        <v>2050</v>
      </c>
      <c r="B536">
        <v>6</v>
      </c>
      <c r="C536" s="15">
        <v>28.337152099609376</v>
      </c>
      <c r="D536" s="15">
        <f t="shared" si="72"/>
        <v>34.480324887695318</v>
      </c>
      <c r="E536" s="15">
        <f>0.814*D536+4.4613</f>
        <v>32.52828445858399</v>
      </c>
      <c r="F536" s="15">
        <f t="shared" si="78"/>
        <v>1.952040429111328</v>
      </c>
      <c r="G536" s="15">
        <f t="shared" si="73"/>
        <v>7813.7834935076244</v>
      </c>
      <c r="L536" s="17">
        <v>31.839288330078126</v>
      </c>
      <c r="M536" s="17">
        <f t="shared" si="74"/>
        <v>37.282052849121094</v>
      </c>
      <c r="N536" s="17">
        <f>0.814*M536+4.4613</f>
        <v>34.808891019184571</v>
      </c>
      <c r="O536" s="17">
        <f t="shared" si="79"/>
        <v>2.4731618299365223</v>
      </c>
      <c r="P536" s="17">
        <f t="shared" si="75"/>
        <v>14922.400522164098</v>
      </c>
      <c r="T536" s="19">
        <v>31.707849121094</v>
      </c>
      <c r="U536" s="19">
        <f t="shared" si="76"/>
        <v>37.254518334961219</v>
      </c>
      <c r="V536" s="19">
        <f>0.814*U536+4.4613</f>
        <v>34.786477924658428</v>
      </c>
      <c r="W536" s="19">
        <f t="shared" si="80"/>
        <v>2.4680404103027911</v>
      </c>
      <c r="X536" s="19">
        <f t="shared" si="77"/>
        <v>14852.539236940371</v>
      </c>
    </row>
    <row r="537" spans="1:26">
      <c r="A537">
        <v>2050</v>
      </c>
      <c r="B537">
        <v>7</v>
      </c>
      <c r="C537" s="15">
        <v>31.675653076171876</v>
      </c>
      <c r="D537" s="15">
        <f t="shared" si="72"/>
        <v>39.135530649414065</v>
      </c>
      <c r="E537" s="15">
        <f>0.814*D537+4.4613</f>
        <v>36.317621948623049</v>
      </c>
      <c r="F537" s="15">
        <f t="shared" si="78"/>
        <v>2.8179087007910155</v>
      </c>
      <c r="G537" s="15">
        <f t="shared" si="73"/>
        <v>19625.092587490246</v>
      </c>
      <c r="L537" s="17">
        <v>35.428948974609376</v>
      </c>
      <c r="M537" s="17">
        <f t="shared" si="74"/>
        <v>41.19191122314453</v>
      </c>
      <c r="N537" s="17">
        <f>0.814*M537+4.4613</f>
        <v>37.991515735639645</v>
      </c>
      <c r="O537" s="17">
        <f t="shared" si="79"/>
        <v>3.2003954875048848</v>
      </c>
      <c r="P537" s="17">
        <f t="shared" si="75"/>
        <v>24842.594845054133</v>
      </c>
      <c r="T537" s="19">
        <v>35.303186035156045</v>
      </c>
      <c r="U537" s="19">
        <f t="shared" si="76"/>
        <v>41.202198266601343</v>
      </c>
      <c r="V537" s="19">
        <f>0.814*U537+4.4613</f>
        <v>37.999889389013489</v>
      </c>
      <c r="W537" s="19">
        <f t="shared" si="80"/>
        <v>3.2023088775878534</v>
      </c>
      <c r="X537" s="19">
        <f t="shared" si="77"/>
        <v>24868.695399175907</v>
      </c>
    </row>
    <row r="538" spans="1:26">
      <c r="A538">
        <v>2050</v>
      </c>
      <c r="B538">
        <v>8</v>
      </c>
      <c r="C538" s="15">
        <v>30.829217529296876</v>
      </c>
      <c r="D538" s="15">
        <f t="shared" si="72"/>
        <v>37.955260922851565</v>
      </c>
      <c r="E538" s="15">
        <f>0.814*D538+4.4613</f>
        <v>35.356882391201168</v>
      </c>
      <c r="F538" s="15">
        <f t="shared" si="78"/>
        <v>2.5983785316503969</v>
      </c>
      <c r="G538" s="15">
        <f t="shared" si="73"/>
        <v>16630.481550243065</v>
      </c>
      <c r="L538" s="17">
        <v>30.877252197265626</v>
      </c>
      <c r="M538" s="17">
        <f t="shared" si="74"/>
        <v>36.234203093261719</v>
      </c>
      <c r="N538" s="17">
        <f>0.814*M538+4.4613</f>
        <v>33.955941317915034</v>
      </c>
      <c r="O538" s="17">
        <f t="shared" si="79"/>
        <v>2.2782617753466852</v>
      </c>
      <c r="P538" s="17">
        <f t="shared" si="75"/>
        <v>12263.768877504132</v>
      </c>
      <c r="T538" s="19">
        <v>30.829553222656045</v>
      </c>
      <c r="U538" s="19">
        <f t="shared" si="76"/>
        <v>36.290149438476341</v>
      </c>
      <c r="V538" s="19">
        <f>0.814*U538+4.4613</f>
        <v>34.001481642919742</v>
      </c>
      <c r="W538" s="19">
        <f t="shared" si="80"/>
        <v>2.2886677955565986</v>
      </c>
      <c r="X538" s="19">
        <f t="shared" si="77"/>
        <v>12405.717399187561</v>
      </c>
    </row>
    <row r="539" spans="1:26">
      <c r="A539">
        <v>2050</v>
      </c>
      <c r="B539">
        <v>9</v>
      </c>
      <c r="C539" s="15">
        <v>24.357629394531251</v>
      </c>
      <c r="D539" s="15">
        <f t="shared" si="72"/>
        <v>28.931278427734377</v>
      </c>
      <c r="E539" s="15">
        <f>0.9014*D539+2.3973</f>
        <v>28.475954374759766</v>
      </c>
      <c r="F539" s="15">
        <f t="shared" si="78"/>
        <v>0.45532405297461054</v>
      </c>
      <c r="G539" s="15">
        <f t="shared" si="73"/>
        <v>-12602.924593373336</v>
      </c>
      <c r="L539" s="17">
        <v>22.919885253906251</v>
      </c>
      <c r="M539" s="17">
        <f t="shared" si="74"/>
        <v>27.567039018554688</v>
      </c>
      <c r="N539" s="17">
        <f>0.9014*M539+2.3973</f>
        <v>27.246228971325195</v>
      </c>
      <c r="O539" s="17">
        <f t="shared" si="79"/>
        <v>0.32081004722949302</v>
      </c>
      <c r="P539" s="17">
        <f t="shared" si="75"/>
        <v>-14437.830145742486</v>
      </c>
      <c r="T539" s="19">
        <v>23.147027587891046</v>
      </c>
      <c r="U539" s="19">
        <f t="shared" si="76"/>
        <v>27.85473629150437</v>
      </c>
      <c r="V539" s="19">
        <f>0.9014*U539+2.3973</f>
        <v>27.50555929316204</v>
      </c>
      <c r="W539" s="19">
        <f t="shared" si="80"/>
        <v>0.34917699834232963</v>
      </c>
      <c r="X539" s="19">
        <f t="shared" si="77"/>
        <v>-14050.876565612281</v>
      </c>
    </row>
    <row r="540" spans="1:26">
      <c r="A540">
        <v>2050</v>
      </c>
      <c r="B540">
        <v>10</v>
      </c>
      <c r="C540" s="15">
        <v>14.42025146484375</v>
      </c>
      <c r="D540" s="15">
        <f t="shared" si="72"/>
        <v>15.074598642578124</v>
      </c>
      <c r="E540" s="15">
        <f>0.9014*D540+2.3973</f>
        <v>15.98554321641992</v>
      </c>
      <c r="F540" s="15">
        <f t="shared" si="78"/>
        <v>-0.91094457384179606</v>
      </c>
      <c r="G540" s="15">
        <f t="shared" si="73"/>
        <v>-31240.194931775943</v>
      </c>
      <c r="L540" s="17">
        <v>10.489801025390625</v>
      </c>
      <c r="M540" s="17">
        <f t="shared" si="74"/>
        <v>14.028191276855468</v>
      </c>
      <c r="N540" s="17">
        <f>0.9014*M540+2.3973</f>
        <v>15.042311616957518</v>
      </c>
      <c r="O540" s="17">
        <f t="shared" si="79"/>
        <v>-1.0141203401020498</v>
      </c>
      <c r="P540" s="17">
        <f t="shared" si="75"/>
        <v>-32647.615559332058</v>
      </c>
      <c r="T540" s="19">
        <v>10.586724853516046</v>
      </c>
      <c r="U540" s="19">
        <f t="shared" si="76"/>
        <v>14.063523889160619</v>
      </c>
      <c r="V540" s="19">
        <f>0.9014*U540+2.3973</f>
        <v>15.07416043368938</v>
      </c>
      <c r="W540" s="19">
        <f t="shared" si="80"/>
        <v>-1.0106365445287615</v>
      </c>
      <c r="X540" s="19">
        <f t="shared" si="77"/>
        <v>-32600.093103916835</v>
      </c>
    </row>
    <row r="541" spans="1:26">
      <c r="A541">
        <v>2050</v>
      </c>
      <c r="B541">
        <v>11</v>
      </c>
      <c r="C541" s="15">
        <v>7.7822509765624996</v>
      </c>
      <c r="D541" s="15">
        <f t="shared" si="72"/>
        <v>5.8185707617187505</v>
      </c>
      <c r="E541" s="15">
        <f>0.9014*D541+2.3973</f>
        <v>7.6421596846132811</v>
      </c>
      <c r="F541" s="15">
        <f t="shared" si="78"/>
        <v>-1.8235889228945306</v>
      </c>
      <c r="G541" s="15">
        <f t="shared" si="73"/>
        <v>-43689.576497204296</v>
      </c>
      <c r="L541" s="17">
        <v>2.3466735839843751</v>
      </c>
      <c r="M541" s="17">
        <f t="shared" si="74"/>
        <v>5.158696867675781</v>
      </c>
      <c r="N541" s="17">
        <f>0.9014*M541+2.3973</f>
        <v>7.0473493565229486</v>
      </c>
      <c r="O541" s="17">
        <f t="shared" si="79"/>
        <v>-1.8886524888471676</v>
      </c>
      <c r="P541" s="17">
        <f t="shared" si="75"/>
        <v>-44577.108600364212</v>
      </c>
      <c r="T541" s="19">
        <v>2.3704467773440001</v>
      </c>
      <c r="U541" s="19">
        <f t="shared" si="76"/>
        <v>5.0420505615237126</v>
      </c>
      <c r="V541" s="19">
        <f>0.9014*U541+2.3973</f>
        <v>6.9422043761574752</v>
      </c>
      <c r="W541" s="19">
        <f t="shared" si="80"/>
        <v>-1.9001538146337627</v>
      </c>
      <c r="X541" s="19">
        <f t="shared" si="77"/>
        <v>-44733.998185419157</v>
      </c>
    </row>
    <row r="542" spans="1:26">
      <c r="A542">
        <v>2050</v>
      </c>
      <c r="B542">
        <v>12</v>
      </c>
      <c r="C542" s="15">
        <v>1.9667602539062501</v>
      </c>
      <c r="D542" s="15">
        <f t="shared" si="72"/>
        <v>-2.2905495019531252</v>
      </c>
      <c r="E542" s="15">
        <f>0.7817*D542+0.2163</f>
        <v>-1.574222545676758</v>
      </c>
      <c r="F542" s="15">
        <f t="shared" si="78"/>
        <v>-0.71632695627636722</v>
      </c>
      <c r="G542" s="15">
        <f t="shared" si="73"/>
        <v>-28585.416010565925</v>
      </c>
      <c r="L542" s="17">
        <v>-3.3382934570312499</v>
      </c>
      <c r="M542" s="17">
        <f t="shared" si="74"/>
        <v>-1.033369233398437</v>
      </c>
      <c r="N542" s="17">
        <f>0.7817*M542+0.2163</f>
        <v>-0.59148472974755806</v>
      </c>
      <c r="O542" s="17">
        <f t="shared" si="79"/>
        <v>-0.44188450365087895</v>
      </c>
      <c r="P542" s="17">
        <f t="shared" si="75"/>
        <v>-24841.746514301638</v>
      </c>
      <c r="T542" s="19">
        <v>-3.2114624023439546</v>
      </c>
      <c r="U542" s="19">
        <f t="shared" si="76"/>
        <v>-1.0868857177736628</v>
      </c>
      <c r="V542" s="19">
        <f>0.7817*U542+0.2163</f>
        <v>-0.63331856558367217</v>
      </c>
      <c r="W542" s="19">
        <f t="shared" si="80"/>
        <v>-0.45356715218999066</v>
      </c>
      <c r="X542" s="19">
        <f t="shared" si="77"/>
        <v>-25001.109523023661</v>
      </c>
    </row>
    <row r="543" spans="1:26">
      <c r="A543">
        <v>2051</v>
      </c>
      <c r="B543">
        <v>1</v>
      </c>
      <c r="C543" s="15">
        <v>-1.7887939453124999</v>
      </c>
      <c r="D543" s="15">
        <f t="shared" si="72"/>
        <v>-7.527294277343751</v>
      </c>
      <c r="E543" s="15">
        <f>0.7817*D543+0.2163</f>
        <v>-5.6677859365996097</v>
      </c>
      <c r="F543" s="15">
        <f t="shared" si="78"/>
        <v>-1.8595083407441413</v>
      </c>
      <c r="G543" s="15">
        <f t="shared" si="73"/>
        <v>-44179.553276090832</v>
      </c>
      <c r="H543" s="15">
        <f>SUM(G543:G554)</f>
        <v>-122412.89337215334</v>
      </c>
      <c r="I543" s="15">
        <f>H543*2.36386*4.4</f>
        <v>-1273214.545357473</v>
      </c>
      <c r="L543" s="17">
        <v>-8.6377624511718754</v>
      </c>
      <c r="M543" s="17">
        <f t="shared" si="74"/>
        <v>-6.8055508618164051</v>
      </c>
      <c r="N543" s="17">
        <f>0.7817*M543+0.2163</f>
        <v>-5.103599108681883</v>
      </c>
      <c r="O543" s="17">
        <f t="shared" si="79"/>
        <v>-1.7019517531345221</v>
      </c>
      <c r="P543" s="17">
        <f t="shared" si="75"/>
        <v>-42030.323864508013</v>
      </c>
      <c r="Q543" s="17">
        <f>SUM(P543:P554)</f>
        <v>-120224.22997314576</v>
      </c>
      <c r="R543" s="17">
        <f>Q543*2.36386*4.4</f>
        <v>-1250450.2923630094</v>
      </c>
      <c r="T543" s="19">
        <v>-8.2842468261719659</v>
      </c>
      <c r="U543" s="19">
        <f t="shared" si="76"/>
        <v>-6.6568030151368198</v>
      </c>
      <c r="V543" s="19">
        <f>0.7817*U543+0.2163</f>
        <v>-4.9873229169324516</v>
      </c>
      <c r="W543" s="19">
        <f t="shared" si="80"/>
        <v>-1.6694800982043683</v>
      </c>
      <c r="X543" s="19">
        <f t="shared" si="77"/>
        <v>-41587.378019605792</v>
      </c>
      <c r="Y543" s="19">
        <f>SUM(X543:X554)</f>
        <v>-120895.7477102858</v>
      </c>
      <c r="Z543" s="19">
        <f>Y543*2.36386*4.4</f>
        <v>-1257434.7376027193</v>
      </c>
    </row>
    <row r="544" spans="1:26">
      <c r="A544">
        <v>2051</v>
      </c>
      <c r="B544">
        <v>2</v>
      </c>
      <c r="C544" s="15">
        <v>5.4257751464843746</v>
      </c>
      <c r="D544" s="15">
        <f t="shared" si="72"/>
        <v>2.5327008642578122</v>
      </c>
      <c r="E544" s="15">
        <f>0.7817*D544+0.2163</f>
        <v>2.1961122655903318</v>
      </c>
      <c r="F544" s="15">
        <f t="shared" si="78"/>
        <v>0.33658859866748037</v>
      </c>
      <c r="G544" s="15">
        <f t="shared" si="73"/>
        <v>-14222.594925576901</v>
      </c>
      <c r="L544" s="17">
        <v>-2.7664855957031249</v>
      </c>
      <c r="M544" s="17">
        <f t="shared" si="74"/>
        <v>-0.41055611083984367</v>
      </c>
      <c r="N544" s="17">
        <f>0.7817*M544+0.2163</f>
        <v>-0.10463171184350578</v>
      </c>
      <c r="O544" s="17">
        <f t="shared" si="79"/>
        <v>-0.30592439899633789</v>
      </c>
      <c r="P544" s="17">
        <f t="shared" si="75"/>
        <v>-22987.114726709045</v>
      </c>
      <c r="T544" s="19">
        <v>-2.9422668457029886</v>
      </c>
      <c r="U544" s="19">
        <f t="shared" si="76"/>
        <v>-0.79130899658188181</v>
      </c>
      <c r="V544" s="19">
        <f>0.7817*U544+0.2163</f>
        <v>-0.40226624262805694</v>
      </c>
      <c r="W544" s="19">
        <f t="shared" si="80"/>
        <v>-0.38904275395382487</v>
      </c>
      <c r="X544" s="19">
        <f t="shared" si="77"/>
        <v>-24120.932206684127</v>
      </c>
    </row>
    <row r="545" spans="1:26">
      <c r="A545">
        <v>2051</v>
      </c>
      <c r="B545">
        <v>3</v>
      </c>
      <c r="C545" s="15">
        <v>13.305810546875</v>
      </c>
      <c r="D545" s="15">
        <f t="shared" si="72"/>
        <v>13.520622226562498</v>
      </c>
      <c r="E545" s="15">
        <f>0.9534*D545-0.7929</f>
        <v>12.097661230804686</v>
      </c>
      <c r="F545" s="15">
        <f t="shared" si="78"/>
        <v>1.422960995757812</v>
      </c>
      <c r="G545" s="15">
        <f t="shared" si="73"/>
        <v>596.61094313231297</v>
      </c>
      <c r="L545" s="17">
        <v>6.7501770019531246</v>
      </c>
      <c r="M545" s="17">
        <f t="shared" si="74"/>
        <v>9.9549927905273439</v>
      </c>
      <c r="N545" s="17">
        <f>0.9534*M545-0.7929</f>
        <v>8.69819012648877</v>
      </c>
      <c r="O545" s="17">
        <f t="shared" si="79"/>
        <v>1.2568026640385739</v>
      </c>
      <c r="P545" s="17">
        <f t="shared" si="75"/>
        <v>-1669.954859849815</v>
      </c>
      <c r="T545" s="19">
        <v>6.8452392578130343</v>
      </c>
      <c r="U545" s="19">
        <f t="shared" si="76"/>
        <v>9.9553727050787124</v>
      </c>
      <c r="V545" s="19">
        <f>0.9534*U545-0.7929</f>
        <v>8.6985523370220452</v>
      </c>
      <c r="W545" s="19">
        <f t="shared" si="80"/>
        <v>1.2568203680566672</v>
      </c>
      <c r="X545" s="19">
        <f t="shared" si="77"/>
        <v>-1669.7133593390026</v>
      </c>
    </row>
    <row r="546" spans="1:26">
      <c r="A546">
        <v>2051</v>
      </c>
      <c r="B546">
        <v>4</v>
      </c>
      <c r="C546" s="15">
        <v>18.919244384765626</v>
      </c>
      <c r="D546" s="15">
        <f t="shared" si="72"/>
        <v>21.347994370117188</v>
      </c>
      <c r="E546" s="15">
        <f>0.9534*D546-0.7929</f>
        <v>19.56027783246973</v>
      </c>
      <c r="F546" s="15">
        <f t="shared" si="78"/>
        <v>1.7877165376474586</v>
      </c>
      <c r="G546" s="15">
        <f t="shared" si="73"/>
        <v>5572.2412900489835</v>
      </c>
      <c r="L546" s="17">
        <v>17.299737548828126</v>
      </c>
      <c r="M546" s="17">
        <f t="shared" si="74"/>
        <v>21.445574138183591</v>
      </c>
      <c r="N546" s="17">
        <f>0.9534*M546-0.7929</f>
        <v>19.653310383344238</v>
      </c>
      <c r="O546" s="17">
        <f t="shared" si="79"/>
        <v>1.7922637548393539</v>
      </c>
      <c r="P546" s="17">
        <f t="shared" si="75"/>
        <v>5634.2698797636258</v>
      </c>
      <c r="T546" s="19">
        <v>17.207818603516046</v>
      </c>
      <c r="U546" s="19">
        <f t="shared" si="76"/>
        <v>21.333484826660619</v>
      </c>
      <c r="V546" s="19">
        <f>0.9534*U546-0.7929</f>
        <v>19.546444433738234</v>
      </c>
      <c r="W546" s="19">
        <f t="shared" si="80"/>
        <v>1.7870403929223855</v>
      </c>
      <c r="X546" s="19">
        <f t="shared" si="77"/>
        <v>5563.017999854259</v>
      </c>
    </row>
    <row r="547" spans="1:26">
      <c r="A547">
        <v>2051</v>
      </c>
      <c r="B547">
        <v>5</v>
      </c>
      <c r="C547" s="15">
        <v>25.642572021484376</v>
      </c>
      <c r="D547" s="15">
        <f t="shared" si="72"/>
        <v>30.723002426757816</v>
      </c>
      <c r="E547" s="15">
        <f>0.9534*D547-0.7929</f>
        <v>28.498410513670905</v>
      </c>
      <c r="F547" s="15">
        <f t="shared" si="78"/>
        <v>2.2245919130869112</v>
      </c>
      <c r="G547" s="15">
        <f t="shared" si="73"/>
        <v>11531.658286418555</v>
      </c>
      <c r="L547" s="17">
        <v>26.557458496093751</v>
      </c>
      <c r="M547" s="17">
        <f t="shared" si="74"/>
        <v>31.529083793945311</v>
      </c>
      <c r="N547" s="17">
        <f>0.9534*M547-0.7929</f>
        <v>29.26692848914746</v>
      </c>
      <c r="O547" s="17">
        <f t="shared" si="79"/>
        <v>2.2621553047978509</v>
      </c>
      <c r="P547" s="17">
        <f t="shared" si="75"/>
        <v>12044.060512747485</v>
      </c>
      <c r="T547" s="19">
        <v>26.547326660156045</v>
      </c>
      <c r="U547" s="19">
        <f t="shared" si="76"/>
        <v>31.588264672851338</v>
      </c>
      <c r="V547" s="19">
        <f>0.9534*U547-0.7929</f>
        <v>29.323351539096468</v>
      </c>
      <c r="W547" s="19">
        <f t="shared" si="80"/>
        <v>2.2649131337548702</v>
      </c>
      <c r="X547" s="19">
        <f t="shared" si="77"/>
        <v>12081.680057550184</v>
      </c>
    </row>
    <row r="548" spans="1:26">
      <c r="A548">
        <v>2051</v>
      </c>
      <c r="B548">
        <v>6</v>
      </c>
      <c r="C548" s="15">
        <v>31.710565185546876</v>
      </c>
      <c r="D548" s="15">
        <f t="shared" si="72"/>
        <v>39.184212094726568</v>
      </c>
      <c r="E548" s="15">
        <f>0.814*D548+4.4613</f>
        <v>36.357248645107425</v>
      </c>
      <c r="F548" s="15">
        <f t="shared" si="78"/>
        <v>2.8269634496191429</v>
      </c>
      <c r="G548" s="15">
        <f t="shared" si="73"/>
        <v>19748.608416254727</v>
      </c>
      <c r="L548" s="17">
        <v>30.040643310546876</v>
      </c>
      <c r="M548" s="17">
        <f t="shared" si="74"/>
        <v>35.322968693847656</v>
      </c>
      <c r="N548" s="17">
        <f>0.814*M548+4.4613</f>
        <v>33.214196516791986</v>
      </c>
      <c r="O548" s="17">
        <f t="shared" si="79"/>
        <v>2.1087721770556698</v>
      </c>
      <c r="P548" s="17">
        <f t="shared" si="75"/>
        <v>9951.7612672163923</v>
      </c>
      <c r="T548" s="19">
        <v>30.212274169922011</v>
      </c>
      <c r="U548" s="19">
        <f t="shared" si="76"/>
        <v>35.612377038574373</v>
      </c>
      <c r="V548" s="19">
        <f>0.814*U548+4.4613</f>
        <v>33.449774909399537</v>
      </c>
      <c r="W548" s="19">
        <f t="shared" si="80"/>
        <v>2.1626021291748359</v>
      </c>
      <c r="X548" s="19">
        <f t="shared" si="77"/>
        <v>10686.055644073935</v>
      </c>
    </row>
    <row r="549" spans="1:26">
      <c r="A549">
        <v>2051</v>
      </c>
      <c r="B549">
        <v>7</v>
      </c>
      <c r="C549" s="15">
        <v>31.833428955078126</v>
      </c>
      <c r="D549" s="15">
        <f t="shared" si="72"/>
        <v>39.355533334960938</v>
      </c>
      <c r="E549" s="15">
        <f>0.814*D549+4.4613</f>
        <v>36.496704134658202</v>
      </c>
      <c r="F549" s="15">
        <f t="shared" si="78"/>
        <v>2.8588292003027362</v>
      </c>
      <c r="G549" s="15">
        <f t="shared" si="73"/>
        <v>20183.289121329624</v>
      </c>
      <c r="L549" s="17">
        <v>35.090905761718751</v>
      </c>
      <c r="M549" s="17">
        <f t="shared" si="74"/>
        <v>40.823714555664061</v>
      </c>
      <c r="N549" s="17">
        <f>0.814*M549+4.4613</f>
        <v>37.691803648310547</v>
      </c>
      <c r="O549" s="17">
        <f t="shared" si="79"/>
        <v>3.1319109073535145</v>
      </c>
      <c r="P549" s="17">
        <f t="shared" si="75"/>
        <v>23908.396687209293</v>
      </c>
      <c r="T549" s="19">
        <v>35.268334960938034</v>
      </c>
      <c r="U549" s="19">
        <f t="shared" si="76"/>
        <v>41.163931787109966</v>
      </c>
      <c r="V549" s="19">
        <f>0.814*U549+4.4613</f>
        <v>37.968740474707509</v>
      </c>
      <c r="W549" s="19">
        <f t="shared" si="80"/>
        <v>3.1951913124024571</v>
      </c>
      <c r="X549" s="19">
        <f t="shared" si="77"/>
        <v>24771.604692481917</v>
      </c>
    </row>
    <row r="550" spans="1:26">
      <c r="A550">
        <v>2051</v>
      </c>
      <c r="B550">
        <v>8</v>
      </c>
      <c r="C550" s="15">
        <v>30.104364013671876</v>
      </c>
      <c r="D550" s="15">
        <f t="shared" si="72"/>
        <v>36.944525180664066</v>
      </c>
      <c r="E550" s="15">
        <f>0.814*D550+4.4613</f>
        <v>34.534143497060548</v>
      </c>
      <c r="F550" s="15">
        <f t="shared" si="78"/>
        <v>2.4103816836035179</v>
      </c>
      <c r="G550" s="15">
        <f t="shared" si="73"/>
        <v>14066.016546035586</v>
      </c>
      <c r="L550" s="17">
        <v>31.942956542968751</v>
      </c>
      <c r="M550" s="17">
        <f t="shared" si="74"/>
        <v>37.394968266601559</v>
      </c>
      <c r="N550" s="17">
        <f>0.814*M550+4.4613</f>
        <v>34.900804169013668</v>
      </c>
      <c r="O550" s="17">
        <f t="shared" si="79"/>
        <v>2.4941640975878911</v>
      </c>
      <c r="P550" s="17">
        <f t="shared" si="75"/>
        <v>15208.892455196423</v>
      </c>
      <c r="T550" s="19">
        <v>31.619836425781045</v>
      </c>
      <c r="U550" s="19">
        <f t="shared" si="76"/>
        <v>37.157880395507597</v>
      </c>
      <c r="V550" s="19">
        <f>0.814*U550+4.4613</f>
        <v>34.70781464194318</v>
      </c>
      <c r="W550" s="19">
        <f t="shared" si="80"/>
        <v>2.4500657535644166</v>
      </c>
      <c r="X550" s="19">
        <f t="shared" si="77"/>
        <v>14607.346944372206</v>
      </c>
    </row>
    <row r="551" spans="1:26">
      <c r="A551">
        <v>2051</v>
      </c>
      <c r="B551">
        <v>9</v>
      </c>
      <c r="C551" s="15">
        <v>23.294854736328126</v>
      </c>
      <c r="D551" s="15">
        <f t="shared" si="72"/>
        <v>27.44934544433594</v>
      </c>
      <c r="E551" s="15">
        <f>0.9014*D551+2.3973</f>
        <v>27.140139983524417</v>
      </c>
      <c r="F551" s="15">
        <f t="shared" si="78"/>
        <v>0.30920546081152267</v>
      </c>
      <c r="G551" s="15">
        <f t="shared" si="73"/>
        <v>-14596.12830907002</v>
      </c>
      <c r="L551" s="17">
        <v>23.805078125000001</v>
      </c>
      <c r="M551" s="17">
        <f t="shared" si="74"/>
        <v>28.53119109375</v>
      </c>
      <c r="N551" s="17">
        <f>0.9014*M551+2.3973</f>
        <v>28.115315651906251</v>
      </c>
      <c r="O551" s="17">
        <f t="shared" si="79"/>
        <v>0.41587544184374892</v>
      </c>
      <c r="P551" s="17">
        <f t="shared" si="75"/>
        <v>-13141.043097809421</v>
      </c>
      <c r="T551" s="19">
        <v>23.699456787109</v>
      </c>
      <c r="U551" s="19">
        <f t="shared" si="76"/>
        <v>28.461303552245685</v>
      </c>
      <c r="V551" s="19">
        <f>0.9014*U551+2.3973</f>
        <v>28.052319021994261</v>
      </c>
      <c r="W551" s="19">
        <f t="shared" si="80"/>
        <v>0.40898453025142345</v>
      </c>
      <c r="X551" s="19">
        <f t="shared" si="77"/>
        <v>-13235.042022840333</v>
      </c>
    </row>
    <row r="552" spans="1:26">
      <c r="A552">
        <v>2051</v>
      </c>
      <c r="B552">
        <v>10</v>
      </c>
      <c r="C552" s="15">
        <v>13.830926513671875</v>
      </c>
      <c r="D552" s="15">
        <f t="shared" si="72"/>
        <v>14.252843930664064</v>
      </c>
      <c r="E552" s="15">
        <f>0.9014*D552+2.3973</f>
        <v>15.244813519100585</v>
      </c>
      <c r="F552" s="15">
        <f t="shared" si="78"/>
        <v>-0.99196958843652183</v>
      </c>
      <c r="G552" s="15">
        <f t="shared" si="73"/>
        <v>-32345.457155862594</v>
      </c>
      <c r="L552" s="17">
        <v>13.271417236328125</v>
      </c>
      <c r="M552" s="17">
        <f t="shared" si="74"/>
        <v>17.057927653808591</v>
      </c>
      <c r="N552" s="17">
        <f>0.9014*M552+2.3973</f>
        <v>17.773315987143064</v>
      </c>
      <c r="O552" s="17">
        <f t="shared" si="79"/>
        <v>-0.71538833333447371</v>
      </c>
      <c r="P552" s="17">
        <f t="shared" si="75"/>
        <v>-28572.612255015556</v>
      </c>
      <c r="T552" s="19">
        <v>13.318780517578034</v>
      </c>
      <c r="U552" s="19">
        <f t="shared" si="76"/>
        <v>17.063321008300683</v>
      </c>
      <c r="V552" s="19">
        <f>0.9014*U552+2.3973</f>
        <v>17.778177556882234</v>
      </c>
      <c r="W552" s="19">
        <f t="shared" si="80"/>
        <v>-0.71485654858155101</v>
      </c>
      <c r="X552" s="19">
        <f t="shared" si="77"/>
        <v>-28565.358179200935</v>
      </c>
    </row>
    <row r="553" spans="1:26">
      <c r="A553">
        <v>2051</v>
      </c>
      <c r="B553">
        <v>11</v>
      </c>
      <c r="C553" s="15">
        <v>5.6284423828124996</v>
      </c>
      <c r="D553" s="15">
        <f t="shared" si="72"/>
        <v>2.81530005859375</v>
      </c>
      <c r="E553" s="15">
        <f>0.9014*D553+2.3973</f>
        <v>4.9350114728164058</v>
      </c>
      <c r="F553" s="15">
        <f t="shared" si="78"/>
        <v>-2.1197114142226559</v>
      </c>
      <c r="G553" s="15">
        <f t="shared" si="73"/>
        <v>-47728.983401411249</v>
      </c>
      <c r="L553" s="17">
        <v>3.6664367675781251</v>
      </c>
      <c r="M553" s="17">
        <f t="shared" si="74"/>
        <v>6.5961829272460939</v>
      </c>
      <c r="N553" s="17">
        <f>0.9014*M553+2.3973</f>
        <v>8.3430992906196284</v>
      </c>
      <c r="O553" s="17">
        <f t="shared" si="79"/>
        <v>-1.7469163633735345</v>
      </c>
      <c r="P553" s="17">
        <f t="shared" si="75"/>
        <v>-42643.686112778385</v>
      </c>
      <c r="T553" s="19">
        <v>3.7397399902339998</v>
      </c>
      <c r="U553" s="19">
        <f t="shared" si="76"/>
        <v>6.5455345092769317</v>
      </c>
      <c r="V553" s="19">
        <f>0.9014*U553+2.3973</f>
        <v>8.2974448066622255</v>
      </c>
      <c r="W553" s="19">
        <f t="shared" si="80"/>
        <v>-1.7519102973852938</v>
      </c>
      <c r="X553" s="19">
        <f t="shared" si="77"/>
        <v>-42711.808366632788</v>
      </c>
    </row>
    <row r="554" spans="1:26">
      <c r="A554">
        <v>2051</v>
      </c>
      <c r="B554">
        <v>12</v>
      </c>
      <c r="C554" s="15">
        <v>-1.0323547363281249</v>
      </c>
      <c r="D554" s="15">
        <f t="shared" si="72"/>
        <v>-6.4725154443359383</v>
      </c>
      <c r="E554" s="15">
        <f>0.7817*D554+0.2163</f>
        <v>-4.8432653228374019</v>
      </c>
      <c r="F554" s="15">
        <f t="shared" si="78"/>
        <v>-1.6292501214985364</v>
      </c>
      <c r="G554" s="15">
        <f t="shared" si="73"/>
        <v>-41038.600907361535</v>
      </c>
      <c r="L554" s="17">
        <v>-6.7559875488281254</v>
      </c>
      <c r="M554" s="17">
        <f t="shared" si="74"/>
        <v>-4.7559216381835938</v>
      </c>
      <c r="N554" s="17">
        <f>0.7817*M554+0.2163</f>
        <v>-3.5014039445681151</v>
      </c>
      <c r="O554" s="17">
        <f t="shared" si="79"/>
        <v>-1.2545176936154787</v>
      </c>
      <c r="P554" s="17">
        <f t="shared" si="75"/>
        <v>-35926.87585860875</v>
      </c>
      <c r="T554" s="19">
        <v>-6.7941345214839544</v>
      </c>
      <c r="U554" s="19">
        <f t="shared" si="76"/>
        <v>-5.0206597045893826</v>
      </c>
      <c r="V554" s="19">
        <f>0.7817*U554+0.2163</f>
        <v>-3.7083496910775202</v>
      </c>
      <c r="W554" s="19">
        <f t="shared" si="80"/>
        <v>-1.3123100135118624</v>
      </c>
      <c r="X554" s="19">
        <f t="shared" si="77"/>
        <v>-36715.220894315316</v>
      </c>
    </row>
    <row r="555" spans="1:26">
      <c r="A555">
        <v>2052</v>
      </c>
      <c r="B555">
        <v>1</v>
      </c>
      <c r="C555" s="15">
        <v>-0.97623291015625002</v>
      </c>
      <c r="D555" s="15">
        <f t="shared" si="72"/>
        <v>-6.3942591699218756</v>
      </c>
      <c r="E555" s="15">
        <f>0.7817*D555+0.2163</f>
        <v>-4.7820923931279298</v>
      </c>
      <c r="F555" s="15">
        <f t="shared" si="78"/>
        <v>-1.6121667767939458</v>
      </c>
      <c r="G555" s="15">
        <f t="shared" si="73"/>
        <v>-40805.567002246215</v>
      </c>
      <c r="H555" s="15">
        <f>SUM(G555:G566)</f>
        <v>-95627.055845950497</v>
      </c>
      <c r="I555" s="15">
        <f>H555*2.36386*4.4</f>
        <v>-994615.47782083764</v>
      </c>
      <c r="L555" s="17">
        <v>-7.5440734863281254</v>
      </c>
      <c r="M555" s="17">
        <f t="shared" si="74"/>
        <v>-5.6143048413085932</v>
      </c>
      <c r="N555" s="17">
        <f>0.7817*M555+0.2163</f>
        <v>-4.172402094450927</v>
      </c>
      <c r="O555" s="17">
        <f t="shared" si="79"/>
        <v>-1.4419027468576662</v>
      </c>
      <c r="P555" s="17">
        <f t="shared" si="75"/>
        <v>-38482.995369885422</v>
      </c>
      <c r="Q555" s="17">
        <f>SUM(P555:P566)</f>
        <v>-113918.63045496609</v>
      </c>
      <c r="R555" s="17">
        <f>Q555*2.36386*4.4</f>
        <v>-1184865.852664015</v>
      </c>
      <c r="T555" s="19">
        <v>-7.7105773925779886</v>
      </c>
      <c r="U555" s="19">
        <f t="shared" si="76"/>
        <v>-6.0269139770506328</v>
      </c>
      <c r="V555" s="19">
        <f>0.7817*U555+0.2163</f>
        <v>-4.4949386558604791</v>
      </c>
      <c r="W555" s="19">
        <f t="shared" si="80"/>
        <v>-1.5319753211901537</v>
      </c>
      <c r="X555" s="19">
        <f t="shared" si="77"/>
        <v>-39711.675356354885</v>
      </c>
      <c r="Y555" s="19">
        <f>SUM(X555:X566)</f>
        <v>-114109.34463166009</v>
      </c>
      <c r="Z555" s="19">
        <f>Y555*2.36386*4.4</f>
        <v>-1186849.4677643827</v>
      </c>
    </row>
    <row r="556" spans="1:26">
      <c r="A556">
        <v>2052</v>
      </c>
      <c r="B556">
        <v>2</v>
      </c>
      <c r="C556" s="15">
        <v>6.1955505371093746</v>
      </c>
      <c r="D556" s="15">
        <f t="shared" si="72"/>
        <v>3.6060756689453113</v>
      </c>
      <c r="E556" s="15">
        <f>0.7817*D556+0.2163</f>
        <v>3.0351693504145496</v>
      </c>
      <c r="F556" s="15">
        <f t="shared" si="78"/>
        <v>0.57090631853076168</v>
      </c>
      <c r="G556" s="15">
        <f t="shared" si="73"/>
        <v>-11026.26690892188</v>
      </c>
      <c r="L556" s="17">
        <v>-1.9931396484374999</v>
      </c>
      <c r="M556" s="17">
        <f t="shared" si="74"/>
        <v>0.43177229492187541</v>
      </c>
      <c r="N556" s="17">
        <f>0.7817*M556+0.2163</f>
        <v>0.55381640294043</v>
      </c>
      <c r="O556" s="17">
        <f t="shared" si="79"/>
        <v>-0.12204410801855459</v>
      </c>
      <c r="P556" s="17">
        <f t="shared" si="75"/>
        <v>-20478.803677481104</v>
      </c>
      <c r="T556" s="19">
        <v>-1.7913269042969659</v>
      </c>
      <c r="U556" s="19">
        <f t="shared" si="76"/>
        <v>0.47242305908193094</v>
      </c>
      <c r="V556" s="19">
        <f>0.7817*U556+0.2163</f>
        <v>0.58559310528434538</v>
      </c>
      <c r="W556" s="19">
        <f t="shared" si="80"/>
        <v>-0.11317004620241444</v>
      </c>
      <c r="X556" s="19">
        <f t="shared" si="77"/>
        <v>-20357.752600247135</v>
      </c>
    </row>
    <row r="557" spans="1:26">
      <c r="A557">
        <v>2052</v>
      </c>
      <c r="B557">
        <v>3</v>
      </c>
      <c r="C557" s="15">
        <v>15.1450439453125</v>
      </c>
      <c r="D557" s="15">
        <f t="shared" si="72"/>
        <v>16.085249277343749</v>
      </c>
      <c r="E557" s="15">
        <f>0.9534*D557-0.7929</f>
        <v>14.542776661019531</v>
      </c>
      <c r="F557" s="15">
        <f t="shared" si="78"/>
        <v>1.5424726163242184</v>
      </c>
      <c r="G557" s="15">
        <f t="shared" si="73"/>
        <v>2226.8689592786614</v>
      </c>
      <c r="L557" s="17">
        <v>6.1879211425781246</v>
      </c>
      <c r="M557" s="17">
        <f t="shared" si="74"/>
        <v>9.3425837084960932</v>
      </c>
      <c r="N557" s="17">
        <f>0.9534*M557-0.7929</f>
        <v>8.1143193076801765</v>
      </c>
      <c r="O557" s="17">
        <f t="shared" si="79"/>
        <v>1.2282644008159167</v>
      </c>
      <c r="P557" s="17">
        <f t="shared" si="75"/>
        <v>-2059.2453084700792</v>
      </c>
      <c r="T557" s="19">
        <v>6.1600585937500227</v>
      </c>
      <c r="U557" s="19">
        <f t="shared" si="76"/>
        <v>9.2030443359375251</v>
      </c>
      <c r="V557" s="19">
        <f>0.9534*U557-0.7929</f>
        <v>7.981282469882836</v>
      </c>
      <c r="W557" s="19">
        <f t="shared" si="80"/>
        <v>1.2217618660546892</v>
      </c>
      <c r="X557" s="19">
        <f t="shared" si="77"/>
        <v>-2147.946385147985</v>
      </c>
    </row>
    <row r="558" spans="1:26">
      <c r="A558">
        <v>2052</v>
      </c>
      <c r="B558">
        <v>4</v>
      </c>
      <c r="C558" s="15">
        <v>20.726159667968751</v>
      </c>
      <c r="D558" s="15">
        <f t="shared" si="72"/>
        <v>23.867557041015626</v>
      </c>
      <c r="E558" s="15">
        <f>0.9534*D558-0.7929</f>
        <v>21.962428882904298</v>
      </c>
      <c r="F558" s="15">
        <f t="shared" si="78"/>
        <v>1.905128158111328</v>
      </c>
      <c r="G558" s="15">
        <f t="shared" si="73"/>
        <v>7173.8532047966255</v>
      </c>
      <c r="L558" s="17">
        <v>18.151971435546876</v>
      </c>
      <c r="M558" s="17">
        <f t="shared" si="74"/>
        <v>22.373827287597656</v>
      </c>
      <c r="N558" s="17">
        <f>0.9534*M558-0.7929</f>
        <v>20.538306935995607</v>
      </c>
      <c r="O558" s="17">
        <f t="shared" si="79"/>
        <v>1.8355203516020495</v>
      </c>
      <c r="P558" s="17">
        <f t="shared" si="75"/>
        <v>6224.3331162035574</v>
      </c>
      <c r="T558" s="19">
        <v>18.086968994141046</v>
      </c>
      <c r="U558" s="19">
        <f t="shared" si="76"/>
        <v>22.29879195556687</v>
      </c>
      <c r="V558" s="19">
        <f>0.9534*U558-0.7929</f>
        <v>20.466768250437454</v>
      </c>
      <c r="W558" s="19">
        <f t="shared" si="80"/>
        <v>1.8320237051294157</v>
      </c>
      <c r="X558" s="19">
        <f t="shared" si="77"/>
        <v>6176.63536167036</v>
      </c>
    </row>
    <row r="559" spans="1:26">
      <c r="A559">
        <v>2052</v>
      </c>
      <c r="B559">
        <v>5</v>
      </c>
      <c r="C559" s="15">
        <v>25.251031494140626</v>
      </c>
      <c r="D559" s="15">
        <f t="shared" si="72"/>
        <v>30.177038315429691</v>
      </c>
      <c r="E559" s="15">
        <f>0.9534*D559-0.7929</f>
        <v>27.977888329930668</v>
      </c>
      <c r="F559" s="15">
        <f t="shared" si="78"/>
        <v>2.1991499854990231</v>
      </c>
      <c r="G559" s="15">
        <f t="shared" si="73"/>
        <v>11184.604952192174</v>
      </c>
      <c r="L559" s="17">
        <v>26.224755859375001</v>
      </c>
      <c r="M559" s="17">
        <f t="shared" si="74"/>
        <v>31.166704082031249</v>
      </c>
      <c r="N559" s="17">
        <f>0.9534*M559-0.7929</f>
        <v>28.921435671808595</v>
      </c>
      <c r="O559" s="17">
        <f t="shared" si="79"/>
        <v>2.2452684102226534</v>
      </c>
      <c r="P559" s="17">
        <f t="shared" si="75"/>
        <v>11813.706383847217</v>
      </c>
      <c r="T559" s="19">
        <v>26.408197021484</v>
      </c>
      <c r="U559" s="19">
        <f t="shared" si="76"/>
        <v>31.435500329589434</v>
      </c>
      <c r="V559" s="19">
        <f>0.9534*U559-0.7929</f>
        <v>29.177706014230569</v>
      </c>
      <c r="W559" s="19">
        <f t="shared" si="80"/>
        <v>2.2577943153588649</v>
      </c>
      <c r="X559" s="19">
        <f t="shared" si="77"/>
        <v>11984.572255810275</v>
      </c>
    </row>
    <row r="560" spans="1:26">
      <c r="A560">
        <v>2052</v>
      </c>
      <c r="B560">
        <v>6</v>
      </c>
      <c r="C560" s="15">
        <v>31.018151855468751</v>
      </c>
      <c r="D560" s="15">
        <f t="shared" si="72"/>
        <v>38.218710947265627</v>
      </c>
      <c r="E560" s="15">
        <f>0.814*D560+4.4613</f>
        <v>35.571330711074218</v>
      </c>
      <c r="F560" s="15">
        <f t="shared" si="78"/>
        <v>2.6473802361914096</v>
      </c>
      <c r="G560" s="15">
        <f t="shared" si="73"/>
        <v>17298.913801887022</v>
      </c>
      <c r="L560" s="17">
        <v>31.312524414062501</v>
      </c>
      <c r="M560" s="17">
        <f t="shared" si="74"/>
        <v>36.708301591796875</v>
      </c>
      <c r="N560" s="17">
        <f>0.814*M560+4.4613</f>
        <v>34.341857495722657</v>
      </c>
      <c r="O560" s="17">
        <f t="shared" si="79"/>
        <v>2.3664440960742184</v>
      </c>
      <c r="P560" s="17">
        <f t="shared" si="75"/>
        <v>13466.663914548411</v>
      </c>
      <c r="T560" s="19">
        <v>31.318658447266046</v>
      </c>
      <c r="U560" s="19">
        <f t="shared" si="76"/>
        <v>36.827186975098122</v>
      </c>
      <c r="V560" s="19">
        <f>0.814*U560+4.4613</f>
        <v>34.438630197729871</v>
      </c>
      <c r="W560" s="19">
        <f t="shared" si="80"/>
        <v>2.388556777368251</v>
      </c>
      <c r="X560" s="19">
        <f t="shared" si="77"/>
        <v>13768.303000080312</v>
      </c>
    </row>
    <row r="561" spans="1:26">
      <c r="A561">
        <v>2052</v>
      </c>
      <c r="B561">
        <v>7</v>
      </c>
      <c r="C561" s="15">
        <v>33.325982666015626</v>
      </c>
      <c r="D561" s="15">
        <f t="shared" si="72"/>
        <v>41.436750229492191</v>
      </c>
      <c r="E561" s="15">
        <f>0.814*D561+4.4613</f>
        <v>38.19081468680664</v>
      </c>
      <c r="F561" s="15">
        <f t="shared" si="78"/>
        <v>3.245935542685551</v>
      </c>
      <c r="G561" s="15">
        <f t="shared" si="73"/>
        <v>25463.806737773601</v>
      </c>
      <c r="L561" s="17">
        <v>35.162286376953126</v>
      </c>
      <c r="M561" s="17">
        <f t="shared" si="74"/>
        <v>40.901462321777345</v>
      </c>
      <c r="N561" s="17">
        <f>0.814*M561+4.4613</f>
        <v>37.755090329926759</v>
      </c>
      <c r="O561" s="17">
        <f t="shared" si="79"/>
        <v>3.1463719918505859</v>
      </c>
      <c r="P561" s="17">
        <f t="shared" si="75"/>
        <v>24105.660340833841</v>
      </c>
      <c r="T561" s="19">
        <v>35.040643310547011</v>
      </c>
      <c r="U561" s="19">
        <f t="shared" si="76"/>
        <v>40.913926354980624</v>
      </c>
      <c r="V561" s="19">
        <f>0.814*U561+4.4613</f>
        <v>37.765236052954229</v>
      </c>
      <c r="W561" s="19">
        <f t="shared" si="80"/>
        <v>3.1486903020263952</v>
      </c>
      <c r="X561" s="19">
        <f t="shared" si="77"/>
        <v>24137.284409942054</v>
      </c>
    </row>
    <row r="562" spans="1:26">
      <c r="A562">
        <v>2052</v>
      </c>
      <c r="B562">
        <v>8</v>
      </c>
      <c r="C562" s="15">
        <v>30.489190673828126</v>
      </c>
      <c r="D562" s="15">
        <f t="shared" si="72"/>
        <v>37.481127475585943</v>
      </c>
      <c r="E562" s="15">
        <f>0.814*D562+4.4613</f>
        <v>34.970937765126955</v>
      </c>
      <c r="F562" s="15">
        <f t="shared" si="78"/>
        <v>2.5101897104589881</v>
      </c>
      <c r="G562" s="15">
        <f t="shared" si="73"/>
        <v>15427.497840371056</v>
      </c>
      <c r="L562" s="17">
        <v>30.828576660156251</v>
      </c>
      <c r="M562" s="17">
        <f t="shared" si="74"/>
        <v>36.181185698242189</v>
      </c>
      <c r="N562" s="17">
        <f>0.814*M562+4.4613</f>
        <v>33.91278515836914</v>
      </c>
      <c r="O562" s="17">
        <f t="shared" si="79"/>
        <v>2.2684005398730491</v>
      </c>
      <c r="P562" s="17">
        <f t="shared" si="75"/>
        <v>12129.251764408262</v>
      </c>
      <c r="T562" s="19">
        <v>30.684869384766046</v>
      </c>
      <c r="U562" s="19">
        <f t="shared" si="76"/>
        <v>36.131286584473123</v>
      </c>
      <c r="V562" s="19">
        <f>0.814*U562+4.4613</f>
        <v>33.872167279761122</v>
      </c>
      <c r="W562" s="19">
        <f t="shared" si="80"/>
        <v>2.2591193047120015</v>
      </c>
      <c r="X562" s="19">
        <f t="shared" si="77"/>
        <v>12002.646435576411</v>
      </c>
    </row>
    <row r="563" spans="1:26">
      <c r="A563">
        <v>2052</v>
      </c>
      <c r="B563">
        <v>9</v>
      </c>
      <c r="C563" s="15">
        <v>22.334497070312501</v>
      </c>
      <c r="D563" s="15">
        <f t="shared" si="72"/>
        <v>26.110222714843754</v>
      </c>
      <c r="E563" s="15">
        <f>0.9014*D563+2.3973</f>
        <v>25.93305475516016</v>
      </c>
      <c r="F563" s="15">
        <f t="shared" si="78"/>
        <v>0.17716795968359378</v>
      </c>
      <c r="G563" s="15">
        <f t="shared" si="73"/>
        <v>-16397.251861956098</v>
      </c>
      <c r="L563" s="17">
        <v>22.097741699218751</v>
      </c>
      <c r="M563" s="17">
        <f t="shared" si="74"/>
        <v>26.671560258789061</v>
      </c>
      <c r="N563" s="17">
        <f>0.9014*M563+2.3973</f>
        <v>26.439044417272459</v>
      </c>
      <c r="O563" s="17">
        <f t="shared" si="79"/>
        <v>0.23251584151660154</v>
      </c>
      <c r="P563" s="17">
        <f t="shared" si="75"/>
        <v>-15642.251405872039</v>
      </c>
      <c r="T563" s="19">
        <v>22.184442138672011</v>
      </c>
      <c r="U563" s="19">
        <f t="shared" si="76"/>
        <v>26.797817468261869</v>
      </c>
      <c r="V563" s="19">
        <f>0.9014*U563+2.3973</f>
        <v>26.552852665891248</v>
      </c>
      <c r="W563" s="19">
        <f t="shared" si="80"/>
        <v>0.24496480237062102</v>
      </c>
      <c r="X563" s="19">
        <f t="shared" si="77"/>
        <v>-15472.435130862359</v>
      </c>
    </row>
    <row r="564" spans="1:26">
      <c r="A564">
        <v>2052</v>
      </c>
      <c r="B564">
        <v>10</v>
      </c>
      <c r="C564" s="15">
        <v>12.969964599609375</v>
      </c>
      <c r="D564" s="15">
        <f t="shared" si="72"/>
        <v>13.052318637695311</v>
      </c>
      <c r="E564" s="15">
        <f>0.9014*D564+2.3973</f>
        <v>14.162660020018553</v>
      </c>
      <c r="F564" s="15">
        <f t="shared" si="78"/>
        <v>-1.1103413823232415</v>
      </c>
      <c r="G564" s="15">
        <f t="shared" si="73"/>
        <v>-33960.16679627134</v>
      </c>
      <c r="L564" s="17">
        <v>11.779168701171875</v>
      </c>
      <c r="M564" s="17">
        <f t="shared" si="74"/>
        <v>15.432570549316406</v>
      </c>
      <c r="N564" s="17">
        <f>0.9014*M564+2.3973</f>
        <v>16.308219093153809</v>
      </c>
      <c r="O564" s="17">
        <f t="shared" si="79"/>
        <v>-0.87564854383740354</v>
      </c>
      <c r="P564" s="17">
        <f t="shared" si="75"/>
        <v>-30758.721786486021</v>
      </c>
      <c r="T564" s="19">
        <v>11.931542968750023</v>
      </c>
      <c r="U564" s="19">
        <f t="shared" si="76"/>
        <v>15.540134179687525</v>
      </c>
      <c r="V564" s="19">
        <f>0.9014*U564+2.3973</f>
        <v>16.405176949570336</v>
      </c>
      <c r="W564" s="19">
        <f t="shared" si="80"/>
        <v>-0.8650427698828107</v>
      </c>
      <c r="X564" s="19">
        <f t="shared" si="77"/>
        <v>-30614.048423971421</v>
      </c>
    </row>
    <row r="565" spans="1:26">
      <c r="A565">
        <v>2052</v>
      </c>
      <c r="B565">
        <v>11</v>
      </c>
      <c r="C565" s="15">
        <v>7.6392456054687496</v>
      </c>
      <c r="D565" s="15">
        <f t="shared" si="72"/>
        <v>5.6191640722656251</v>
      </c>
      <c r="E565" s="15">
        <f>0.9014*D565+2.3973</f>
        <v>7.4624144947402336</v>
      </c>
      <c r="F565" s="15">
        <f t="shared" si="78"/>
        <v>-1.8432504224746085</v>
      </c>
      <c r="G565" s="15">
        <f t="shared" si="73"/>
        <v>-43957.779012976134</v>
      </c>
      <c r="L565" s="17">
        <v>5.1643005371093746</v>
      </c>
      <c r="M565" s="17">
        <f t="shared" si="74"/>
        <v>8.2276561450195302</v>
      </c>
      <c r="N565" s="17">
        <f>0.9014*M565+2.3973</f>
        <v>9.8137092491206044</v>
      </c>
      <c r="O565" s="17">
        <f t="shared" si="79"/>
        <v>-1.5860531041010741</v>
      </c>
      <c r="P565" s="17">
        <f t="shared" si="75"/>
        <v>-40449.350393042754</v>
      </c>
      <c r="T565" s="19">
        <v>5.1231018066410456</v>
      </c>
      <c r="U565" s="19">
        <f t="shared" si="76"/>
        <v>8.0644657836918689</v>
      </c>
      <c r="V565" s="19">
        <f>0.9014*U565+2.3973</f>
        <v>9.6666094574198507</v>
      </c>
      <c r="W565" s="19">
        <f t="shared" si="80"/>
        <v>-1.6021436737279817</v>
      </c>
      <c r="X565" s="19">
        <f t="shared" si="77"/>
        <v>-40668.8418533234</v>
      </c>
    </row>
    <row r="566" spans="1:26">
      <c r="A566">
        <v>2052</v>
      </c>
      <c r="B566">
        <v>12</v>
      </c>
      <c r="C566" s="15">
        <v>2.0461975097656251</v>
      </c>
      <c r="D566" s="15">
        <f t="shared" si="72"/>
        <v>-2.1797821923828127</v>
      </c>
      <c r="E566" s="15">
        <f>0.7817*D566+0.2163</f>
        <v>-1.4876357397856446</v>
      </c>
      <c r="F566" s="15">
        <f t="shared" si="78"/>
        <v>-0.69214645259716812</v>
      </c>
      <c r="G566" s="15">
        <f t="shared" si="73"/>
        <v>-28255.56975987797</v>
      </c>
      <c r="L566" s="17">
        <v>-6.0961975097656254</v>
      </c>
      <c r="M566" s="17">
        <f t="shared" si="74"/>
        <v>-4.0372783276367183</v>
      </c>
      <c r="N566" s="17">
        <f>0.7817*M566+0.2163</f>
        <v>-2.9396404687136224</v>
      </c>
      <c r="O566" s="17">
        <f t="shared" si="79"/>
        <v>-1.097637858923096</v>
      </c>
      <c r="P566" s="17">
        <f t="shared" si="75"/>
        <v>-33786.878033569956</v>
      </c>
      <c r="T566" s="19">
        <v>-5.7208923339839544</v>
      </c>
      <c r="U566" s="19">
        <f t="shared" si="76"/>
        <v>-3.8422397827143828</v>
      </c>
      <c r="V566" s="19">
        <f>0.7817*U566+0.2163</f>
        <v>-2.7871788381478328</v>
      </c>
      <c r="W566" s="19">
        <f t="shared" si="80"/>
        <v>-1.05506094456655</v>
      </c>
      <c r="X566" s="19">
        <f t="shared" si="77"/>
        <v>-33206.086344832307</v>
      </c>
    </row>
    <row r="567" spans="1:26">
      <c r="A567">
        <v>2053</v>
      </c>
      <c r="B567">
        <v>1</v>
      </c>
      <c r="C567" s="15">
        <v>-1.1383117675781249</v>
      </c>
      <c r="D567" s="15">
        <f t="shared" si="72"/>
        <v>-6.6202619287109377</v>
      </c>
      <c r="E567" s="15">
        <f>0.7817*D567+0.2163</f>
        <v>-4.958758749673339</v>
      </c>
      <c r="F567" s="15">
        <f t="shared" si="78"/>
        <v>-1.6615031790375987</v>
      </c>
      <c r="G567" s="15">
        <f t="shared" si="73"/>
        <v>-41478.564865251887</v>
      </c>
      <c r="H567" s="15">
        <f>SUM(G567:G578)</f>
        <v>-93105.817724817054</v>
      </c>
      <c r="I567" s="15">
        <f>H567*2.36386*4.4</f>
        <v>-968392.12046273856</v>
      </c>
      <c r="L567" s="17">
        <v>-7.3784851074218754</v>
      </c>
      <c r="M567" s="17">
        <f t="shared" si="74"/>
        <v>-5.4339459790039051</v>
      </c>
      <c r="N567" s="17">
        <f>0.7817*M567+0.2163</f>
        <v>-4.0314155717873517</v>
      </c>
      <c r="O567" s="17">
        <f t="shared" si="79"/>
        <v>-1.4025304072165534</v>
      </c>
      <c r="P567" s="17">
        <f t="shared" si="75"/>
        <v>-37945.917284841009</v>
      </c>
      <c r="Q567" s="17">
        <f>SUM(P567:P578)</f>
        <v>-98590.377849555414</v>
      </c>
      <c r="R567" s="17">
        <f>Q567*2.36386*4.4</f>
        <v>-1025436.9425671804</v>
      </c>
      <c r="T567" s="19">
        <v>-7.1758483886719659</v>
      </c>
      <c r="U567" s="19">
        <f t="shared" si="76"/>
        <v>-5.4397815307618202</v>
      </c>
      <c r="V567" s="19">
        <f>0.7817*U567+0.2163</f>
        <v>-4.0359772225965145</v>
      </c>
      <c r="W567" s="19">
        <f t="shared" si="80"/>
        <v>-1.4038043081653058</v>
      </c>
      <c r="X567" s="19">
        <f t="shared" si="77"/>
        <v>-37963.29456768294</v>
      </c>
      <c r="Y567" s="19">
        <f>SUM(X567:X578)</f>
        <v>-97695.556350331477</v>
      </c>
      <c r="Z567" s="19">
        <f>Y567*2.36386*4.4</f>
        <v>-1016129.9184708962</v>
      </c>
    </row>
    <row r="568" spans="1:26">
      <c r="A568">
        <v>2053</v>
      </c>
      <c r="B568">
        <v>2</v>
      </c>
      <c r="C568" s="15">
        <v>5.6999450683593746</v>
      </c>
      <c r="D568" s="15">
        <f t="shared" si="72"/>
        <v>2.9150034033203118</v>
      </c>
      <c r="E568" s="15">
        <f>0.7817*D568+0.2163</f>
        <v>2.4949581603754876</v>
      </c>
      <c r="F568" s="15">
        <f t="shared" si="78"/>
        <v>0.42004524294482426</v>
      </c>
      <c r="G568" s="15">
        <f t="shared" si="73"/>
        <v>-13084.162840989651</v>
      </c>
      <c r="L568" s="17">
        <v>-0.73520507812500002</v>
      </c>
      <c r="M568" s="17">
        <f t="shared" si="74"/>
        <v>1.80191462890625</v>
      </c>
      <c r="N568" s="17">
        <f>0.7817*M568+0.2163</f>
        <v>1.6248566654160155</v>
      </c>
      <c r="O568" s="17">
        <f t="shared" si="79"/>
        <v>0.1770579634902345</v>
      </c>
      <c r="P568" s="17">
        <f t="shared" si="75"/>
        <v>-16398.752320029711</v>
      </c>
      <c r="T568" s="19">
        <v>-0.59152832031196567</v>
      </c>
      <c r="U568" s="19">
        <f t="shared" si="76"/>
        <v>1.7898019042974616</v>
      </c>
      <c r="V568" s="19">
        <f>0.7817*U568+0.2163</f>
        <v>1.6153881485893256</v>
      </c>
      <c r="W568" s="19">
        <f t="shared" si="80"/>
        <v>0.174413755708136</v>
      </c>
      <c r="X568" s="19">
        <f t="shared" si="77"/>
        <v>-16434.821958385317</v>
      </c>
    </row>
    <row r="569" spans="1:26">
      <c r="A569">
        <v>2053</v>
      </c>
      <c r="B569">
        <v>3</v>
      </c>
      <c r="C569" s="15">
        <v>13.09066162109375</v>
      </c>
      <c r="D569" s="15">
        <f t="shared" si="72"/>
        <v>13.220618564453126</v>
      </c>
      <c r="E569" s="15">
        <f>0.9534*D569-0.7929</f>
        <v>11.811637739349612</v>
      </c>
      <c r="F569" s="15">
        <f t="shared" si="78"/>
        <v>1.4089808251035141</v>
      </c>
      <c r="G569" s="15">
        <f t="shared" si="73"/>
        <v>405.90743523703713</v>
      </c>
      <c r="L569" s="17">
        <v>9.9900451660156246</v>
      </c>
      <c r="M569" s="17">
        <f t="shared" si="74"/>
        <v>13.483857194824218</v>
      </c>
      <c r="N569" s="17">
        <f>0.9534*M569-0.7929</f>
        <v>12.062609449545411</v>
      </c>
      <c r="O569" s="17">
        <f t="shared" si="79"/>
        <v>1.4212477452788068</v>
      </c>
      <c r="P569" s="17">
        <f t="shared" si="75"/>
        <v>573.24049334820302</v>
      </c>
      <c r="T569" s="19">
        <v>10.044458007813034</v>
      </c>
      <c r="U569" s="19">
        <f t="shared" si="76"/>
        <v>13.468114892578711</v>
      </c>
      <c r="V569" s="19">
        <f>0.9534*U569-0.7929</f>
        <v>12.047600738584544</v>
      </c>
      <c r="W569" s="19">
        <f t="shared" si="80"/>
        <v>1.4205141539941675</v>
      </c>
      <c r="X569" s="19">
        <f t="shared" si="77"/>
        <v>563.23357463443972</v>
      </c>
    </row>
    <row r="570" spans="1:26">
      <c r="A570">
        <v>2053</v>
      </c>
      <c r="B570">
        <v>4</v>
      </c>
      <c r="C570" s="15">
        <v>22.022546386718751</v>
      </c>
      <c r="D570" s="15">
        <f t="shared" si="72"/>
        <v>25.675238681640629</v>
      </c>
      <c r="E570" s="15">
        <f>0.9534*D570-0.7929</f>
        <v>23.685872559076177</v>
      </c>
      <c r="F570" s="15">
        <f t="shared" si="78"/>
        <v>1.9893661225644514</v>
      </c>
      <c r="G570" s="15">
        <f t="shared" si="73"/>
        <v>8322.9432779016824</v>
      </c>
      <c r="L570" s="17">
        <v>17.062921142578126</v>
      </c>
      <c r="M570" s="17">
        <f t="shared" si="74"/>
        <v>21.187633708496094</v>
      </c>
      <c r="N570" s="17">
        <f>0.9534*M570-0.7929</f>
        <v>19.407389977680175</v>
      </c>
      <c r="O570" s="17">
        <f t="shared" si="79"/>
        <v>1.7802437308159185</v>
      </c>
      <c r="P570" s="17">
        <f t="shared" si="75"/>
        <v>5470.3047320599435</v>
      </c>
      <c r="T570" s="19">
        <v>17.137322998047011</v>
      </c>
      <c r="U570" s="19">
        <f t="shared" si="76"/>
        <v>21.256080651855619</v>
      </c>
      <c r="V570" s="19">
        <f>0.9534*U570-0.7929</f>
        <v>19.472647293479149</v>
      </c>
      <c r="W570" s="19">
        <f t="shared" si="80"/>
        <v>1.7834333583764703</v>
      </c>
      <c r="X570" s="19">
        <f t="shared" si="77"/>
        <v>5513.814441613431</v>
      </c>
    </row>
    <row r="571" spans="1:26">
      <c r="A571">
        <v>2053</v>
      </c>
      <c r="B571">
        <v>5</v>
      </c>
      <c r="C571" s="15">
        <v>23.755761718750001</v>
      </c>
      <c r="D571" s="15">
        <f t="shared" si="72"/>
        <v>28.092034140625003</v>
      </c>
      <c r="E571" s="15">
        <f>0.9534*D571-0.7929</f>
        <v>25.990045349671878</v>
      </c>
      <c r="F571" s="15">
        <f t="shared" si="78"/>
        <v>2.1019887909531256</v>
      </c>
      <c r="G571" s="15">
        <f t="shared" si="73"/>
        <v>9859.2290973915879</v>
      </c>
      <c r="L571" s="17">
        <v>25.723199462890626</v>
      </c>
      <c r="M571" s="17">
        <f t="shared" si="74"/>
        <v>30.620408854980468</v>
      </c>
      <c r="N571" s="17">
        <f>0.9534*M571-0.7929</f>
        <v>28.400597802338378</v>
      </c>
      <c r="O571" s="17">
        <f t="shared" si="79"/>
        <v>2.2198110526420898</v>
      </c>
      <c r="P571" s="17">
        <f t="shared" si="75"/>
        <v>11466.442569090748</v>
      </c>
      <c r="T571" s="19">
        <v>26.166467285156045</v>
      </c>
      <c r="U571" s="19">
        <f t="shared" si="76"/>
        <v>31.17008107910134</v>
      </c>
      <c r="V571" s="19">
        <f>0.9534*U571-0.7929</f>
        <v>28.924655300815218</v>
      </c>
      <c r="W571" s="19">
        <f t="shared" si="80"/>
        <v>2.2454257782861227</v>
      </c>
      <c r="X571" s="19">
        <f t="shared" si="77"/>
        <v>11815.853041601</v>
      </c>
    </row>
    <row r="572" spans="1:26">
      <c r="A572">
        <v>2053</v>
      </c>
      <c r="B572">
        <v>6</v>
      </c>
      <c r="C572" s="15">
        <v>31.332940673828126</v>
      </c>
      <c r="D572" s="15">
        <f t="shared" si="72"/>
        <v>38.657652475585941</v>
      </c>
      <c r="E572" s="15">
        <f>0.814*D572+4.4613</f>
        <v>35.928629115126952</v>
      </c>
      <c r="F572" s="15">
        <f t="shared" si="78"/>
        <v>2.7290233604589886</v>
      </c>
      <c r="G572" s="15">
        <f t="shared" si="73"/>
        <v>18412.607660021065</v>
      </c>
      <c r="L572" s="17">
        <v>32.125299072265626</v>
      </c>
      <c r="M572" s="17">
        <f t="shared" si="74"/>
        <v>37.593575749511714</v>
      </c>
      <c r="N572" s="17">
        <f>0.814*M572+4.4613</f>
        <v>35.062470660102534</v>
      </c>
      <c r="O572" s="17">
        <f t="shared" si="79"/>
        <v>2.5311050894091807</v>
      </c>
      <c r="P572" s="17">
        <f t="shared" si="75"/>
        <v>15712.804524630636</v>
      </c>
      <c r="T572" s="19">
        <v>32.099603271484</v>
      </c>
      <c r="U572" s="19">
        <f t="shared" si="76"/>
        <v>37.684664392089438</v>
      </c>
      <c r="V572" s="19">
        <f>0.814*U572+4.4613</f>
        <v>35.136616815160799</v>
      </c>
      <c r="W572" s="19">
        <f t="shared" si="80"/>
        <v>2.5480475769286386</v>
      </c>
      <c r="X572" s="19">
        <f t="shared" si="77"/>
        <v>15943.916996883556</v>
      </c>
    </row>
    <row r="573" spans="1:26">
      <c r="A573">
        <v>2053</v>
      </c>
      <c r="B573">
        <v>7</v>
      </c>
      <c r="C573" s="15">
        <v>33.139520263671876</v>
      </c>
      <c r="D573" s="15">
        <f t="shared" si="72"/>
        <v>41.176747055664066</v>
      </c>
      <c r="E573" s="15">
        <f>0.814*D573+4.4613</f>
        <v>37.979172103310546</v>
      </c>
      <c r="F573" s="15">
        <f t="shared" si="78"/>
        <v>3.19757495235352</v>
      </c>
      <c r="G573" s="15">
        <f t="shared" si="73"/>
        <v>24804.119925054365</v>
      </c>
      <c r="L573" s="17">
        <v>34.359918212890626</v>
      </c>
      <c r="M573" s="17">
        <f t="shared" si="74"/>
        <v>40.027522917480468</v>
      </c>
      <c r="N573" s="17">
        <f>0.814*M573+4.4613</f>
        <v>37.043703654829102</v>
      </c>
      <c r="O573" s="17">
        <f t="shared" si="79"/>
        <v>2.983819262651366</v>
      </c>
      <c r="P573" s="17">
        <f t="shared" si="75"/>
        <v>21888.278561827283</v>
      </c>
      <c r="T573" s="19">
        <v>34.469293212891046</v>
      </c>
      <c r="U573" s="19">
        <f t="shared" si="76"/>
        <v>40.286583947754373</v>
      </c>
      <c r="V573" s="19">
        <f>0.814*U573+4.4613</f>
        <v>37.254579333472059</v>
      </c>
      <c r="W573" s="19">
        <f t="shared" si="80"/>
        <v>3.0320046142823145</v>
      </c>
      <c r="X573" s="19">
        <f t="shared" si="77"/>
        <v>22545.574943425054</v>
      </c>
    </row>
    <row r="574" spans="1:26">
      <c r="A574">
        <v>2053</v>
      </c>
      <c r="B574">
        <v>8</v>
      </c>
      <c r="C574" s="15">
        <v>29.790429687500001</v>
      </c>
      <c r="D574" s="15">
        <f t="shared" si="72"/>
        <v>36.506775156250001</v>
      </c>
      <c r="E574" s="15">
        <f>0.814*D574+4.4613</f>
        <v>34.177814977187495</v>
      </c>
      <c r="F574" s="15">
        <f t="shared" si="78"/>
        <v>2.3289601790625056</v>
      </c>
      <c r="G574" s="15">
        <f t="shared" si="73"/>
        <v>12955.345802591641</v>
      </c>
      <c r="L574" s="17">
        <v>30.359704589843751</v>
      </c>
      <c r="M574" s="17">
        <f t="shared" si="74"/>
        <v>35.670490239257809</v>
      </c>
      <c r="N574" s="17">
        <f>0.814*M574+4.4613</f>
        <v>33.497079054755851</v>
      </c>
      <c r="O574" s="17">
        <f t="shared" si="79"/>
        <v>2.1734111845019584</v>
      </c>
      <c r="P574" s="17">
        <f t="shared" si="75"/>
        <v>10833.501967791213</v>
      </c>
      <c r="T574" s="19">
        <v>30.272668457031045</v>
      </c>
      <c r="U574" s="19">
        <f t="shared" si="76"/>
        <v>35.678689965820091</v>
      </c>
      <c r="V574" s="19">
        <f>0.814*U574+4.4613</f>
        <v>33.503753632177549</v>
      </c>
      <c r="W574" s="19">
        <f t="shared" si="80"/>
        <v>2.1749363336425418</v>
      </c>
      <c r="X574" s="19">
        <f t="shared" si="77"/>
        <v>10854.306527217912</v>
      </c>
    </row>
    <row r="575" spans="1:26">
      <c r="A575">
        <v>2053</v>
      </c>
      <c r="B575">
        <v>9</v>
      </c>
      <c r="C575" s="15">
        <v>23.032464599609376</v>
      </c>
      <c r="D575" s="15">
        <f t="shared" si="72"/>
        <v>27.083468637695319</v>
      </c>
      <c r="E575" s="15">
        <f>0.9014*D575+2.3973</f>
        <v>26.81033863001856</v>
      </c>
      <c r="F575" s="15">
        <f t="shared" si="78"/>
        <v>0.27313000767675888</v>
      </c>
      <c r="G575" s="15">
        <f t="shared" si="73"/>
        <v>-15088.233565281333</v>
      </c>
      <c r="L575" s="17">
        <v>21.672296142578126</v>
      </c>
      <c r="M575" s="17">
        <f t="shared" si="74"/>
        <v>26.208164958496091</v>
      </c>
      <c r="N575" s="17">
        <f>0.9014*M575+2.3973</f>
        <v>26.021339893588376</v>
      </c>
      <c r="O575" s="17">
        <f t="shared" si="79"/>
        <v>0.18682506490771544</v>
      </c>
      <c r="P575" s="17">
        <f t="shared" si="75"/>
        <v>-16265.519289593853</v>
      </c>
      <c r="T575" s="19">
        <v>21.602044677734</v>
      </c>
      <c r="U575" s="19">
        <f t="shared" si="76"/>
        <v>26.158345056151934</v>
      </c>
      <c r="V575" s="19">
        <f>0.9014*U575+2.3973</f>
        <v>25.976432233615352</v>
      </c>
      <c r="W575" s="19">
        <f t="shared" si="80"/>
        <v>0.18191282253658159</v>
      </c>
      <c r="X575" s="19">
        <f t="shared" si="77"/>
        <v>-16332.527187778491</v>
      </c>
    </row>
    <row r="576" spans="1:26">
      <c r="A576">
        <v>2053</v>
      </c>
      <c r="B576">
        <v>10</v>
      </c>
      <c r="C576" s="15">
        <v>12.23800048828125</v>
      </c>
      <c r="D576" s="15">
        <f t="shared" si="72"/>
        <v>12.031667880859374</v>
      </c>
      <c r="E576" s="15">
        <f>0.9014*D576+2.3973</f>
        <v>13.242645427806639</v>
      </c>
      <c r="F576" s="15">
        <f t="shared" si="78"/>
        <v>-1.2109775469472659</v>
      </c>
      <c r="G576" s="15">
        <f t="shared" si="73"/>
        <v>-35332.944717907652</v>
      </c>
      <c r="L576" s="17">
        <v>12.780908203125</v>
      </c>
      <c r="M576" s="17">
        <f t="shared" si="74"/>
        <v>16.523665214843749</v>
      </c>
      <c r="N576" s="17">
        <f>0.9014*M576+2.3973</f>
        <v>17.291731824660157</v>
      </c>
      <c r="O576" s="17">
        <f t="shared" si="79"/>
        <v>-0.76806660981640817</v>
      </c>
      <c r="P576" s="17">
        <f t="shared" si="75"/>
        <v>-29291.196624505625</v>
      </c>
      <c r="T576" s="19">
        <v>12.751855468750023</v>
      </c>
      <c r="U576" s="19">
        <f t="shared" si="76"/>
        <v>16.440837304687527</v>
      </c>
      <c r="V576" s="19">
        <f>0.9014*U576+2.3973</f>
        <v>17.217070746445337</v>
      </c>
      <c r="W576" s="19">
        <f t="shared" si="80"/>
        <v>-0.77623344175781028</v>
      </c>
      <c r="X576" s="19">
        <f t="shared" si="77"/>
        <v>-29402.600379018288</v>
      </c>
    </row>
    <row r="577" spans="1:26">
      <c r="A577">
        <v>2053</v>
      </c>
      <c r="B577">
        <v>11</v>
      </c>
      <c r="C577" s="15">
        <v>7.6838623046874996</v>
      </c>
      <c r="D577" s="15">
        <f t="shared" si="72"/>
        <v>5.6813775976562502</v>
      </c>
      <c r="E577" s="15">
        <f>0.9014*D577+2.3973</f>
        <v>7.5184937665273441</v>
      </c>
      <c r="F577" s="15">
        <f t="shared" si="78"/>
        <v>-1.837116168871094</v>
      </c>
      <c r="G577" s="15">
        <f t="shared" si="73"/>
        <v>-43874.101659570588</v>
      </c>
      <c r="L577" s="17">
        <v>5.1400390624999996</v>
      </c>
      <c r="M577" s="17">
        <f t="shared" si="74"/>
        <v>8.2012305468749993</v>
      </c>
      <c r="N577" s="17">
        <f>0.9014*M577+2.3973</f>
        <v>9.7898892149531243</v>
      </c>
      <c r="O577" s="17">
        <f t="shared" si="79"/>
        <v>-1.5886586680781249</v>
      </c>
      <c r="P577" s="17">
        <f t="shared" si="75"/>
        <v>-40484.892891253701</v>
      </c>
      <c r="T577" s="19">
        <v>5.0906311035160456</v>
      </c>
      <c r="U577" s="19">
        <f t="shared" si="76"/>
        <v>8.028812951660619</v>
      </c>
      <c r="V577" s="19">
        <f>0.9014*U577+2.3973</f>
        <v>9.6344719946268818</v>
      </c>
      <c r="W577" s="19">
        <f t="shared" si="80"/>
        <v>-1.6056590429662627</v>
      </c>
      <c r="X577" s="19">
        <f t="shared" si="77"/>
        <v>-40716.795005102787</v>
      </c>
    </row>
    <row r="578" spans="1:26">
      <c r="A578">
        <v>2053</v>
      </c>
      <c r="B578">
        <v>12</v>
      </c>
      <c r="C578" s="15">
        <v>4.2733093261718746</v>
      </c>
      <c r="D578" s="15">
        <f t="shared" si="72"/>
        <v>0.92570252441406176</v>
      </c>
      <c r="E578" s="15">
        <f>0.7817*D578+0.2163</f>
        <v>0.93992166333447202</v>
      </c>
      <c r="F578" s="15">
        <f t="shared" si="78"/>
        <v>-1.4219138920410268E-2</v>
      </c>
      <c r="G578" s="15">
        <f t="shared" si="73"/>
        <v>-19007.963274013317</v>
      </c>
      <c r="L578" s="17">
        <v>-3.1246093749999999</v>
      </c>
      <c r="M578" s="17">
        <f t="shared" si="74"/>
        <v>-0.80062453124999955</v>
      </c>
      <c r="N578" s="17">
        <f>0.7817*M578+0.2163</f>
        <v>-0.40954819607812459</v>
      </c>
      <c r="O578" s="17">
        <f t="shared" si="79"/>
        <v>-0.39107633517187496</v>
      </c>
      <c r="P578" s="17">
        <f t="shared" si="75"/>
        <v>-24148.672288079546</v>
      </c>
      <c r="T578" s="19">
        <v>-2.9304260253910002</v>
      </c>
      <c r="U578" s="19">
        <f t="shared" si="76"/>
        <v>-0.77830777587931843</v>
      </c>
      <c r="V578" s="19">
        <f>0.7817*U578+0.2163</f>
        <v>-0.39210318840486319</v>
      </c>
      <c r="W578" s="19">
        <f t="shared" si="80"/>
        <v>-0.38620458747445524</v>
      </c>
      <c r="X578" s="19">
        <f t="shared" si="77"/>
        <v>-24082.216777739042</v>
      </c>
    </row>
    <row r="579" spans="1:26">
      <c r="A579">
        <v>2054</v>
      </c>
      <c r="B579">
        <v>1</v>
      </c>
      <c r="C579" s="15">
        <v>4.6839843749999996</v>
      </c>
      <c r="D579" s="15">
        <f t="shared" si="72"/>
        <v>1.4983478124999996</v>
      </c>
      <c r="E579" s="15">
        <f>0.7817*D579+0.2163</f>
        <v>1.3875584850312495</v>
      </c>
      <c r="F579" s="15">
        <f t="shared" si="78"/>
        <v>0.11078932746875014</v>
      </c>
      <c r="G579" s="15">
        <f t="shared" si="73"/>
        <v>-17302.722783998779</v>
      </c>
      <c r="H579" s="15">
        <f>SUM(G579:G590)</f>
        <v>-89516.557648090922</v>
      </c>
      <c r="I579" s="15">
        <f>H579*2.36386*4.4</f>
        <v>-931060.28383287136</v>
      </c>
      <c r="L579" s="17">
        <v>-5.8665832519531254</v>
      </c>
      <c r="M579" s="17">
        <f t="shared" si="74"/>
        <v>-3.787182478027344</v>
      </c>
      <c r="N579" s="17">
        <f>0.7817*M579+0.2163</f>
        <v>-2.7441405430739745</v>
      </c>
      <c r="O579" s="17">
        <f t="shared" si="79"/>
        <v>-1.0430419349533695</v>
      </c>
      <c r="P579" s="17">
        <f t="shared" si="75"/>
        <v>-33042.135034698913</v>
      </c>
      <c r="Q579" s="17">
        <f>SUM(P579:P590)</f>
        <v>-115018.35389966819</v>
      </c>
      <c r="R579" s="17">
        <f>Q579*2.36386*4.4</f>
        <v>-1196304.0586167863</v>
      </c>
      <c r="T579" s="19">
        <v>-5.7416748046869657</v>
      </c>
      <c r="U579" s="19">
        <f t="shared" si="76"/>
        <v>-3.8650589355462892</v>
      </c>
      <c r="V579" s="19">
        <f>0.7817*U579+0.2163</f>
        <v>-2.8050165699165341</v>
      </c>
      <c r="W579" s="19">
        <f t="shared" si="80"/>
        <v>-1.0600423656297551</v>
      </c>
      <c r="X579" s="19">
        <f t="shared" si="77"/>
        <v>-33274.037909555489</v>
      </c>
      <c r="Y579" s="19">
        <f>SUM(X579:X590)</f>
        <v>-116738.13626228317</v>
      </c>
      <c r="Z579" s="19">
        <f>Y579*2.36386*4.4</f>
        <v>-1214191.4874538272</v>
      </c>
    </row>
    <row r="580" spans="1:26">
      <c r="A580">
        <v>2054</v>
      </c>
      <c r="B580">
        <v>2</v>
      </c>
      <c r="C580" s="15">
        <v>5.8844238281249996</v>
      </c>
      <c r="D580" s="15">
        <f t="shared" ref="D580:D643" si="81">C580*1.3944-5.033</f>
        <v>3.1722405859374989</v>
      </c>
      <c r="E580" s="15">
        <f>0.7817*D580+0.2163</f>
        <v>2.6960404660273425</v>
      </c>
      <c r="F580" s="15">
        <f t="shared" si="78"/>
        <v>0.47620011991015643</v>
      </c>
      <c r="G580" s="15">
        <f t="shared" ref="G580:G643" si="82">13641*F580-18814</f>
        <v>-12318.154164305557</v>
      </c>
      <c r="L580" s="17">
        <v>-3.7788757324218749</v>
      </c>
      <c r="M580" s="17">
        <f t="shared" ref="M580:M643" si="83">L580*1.0892+2.6027</f>
        <v>-1.5132514477539059</v>
      </c>
      <c r="N580" s="17">
        <f>0.7817*M580+0.2163</f>
        <v>-0.96660865670922824</v>
      </c>
      <c r="O580" s="17">
        <f t="shared" si="79"/>
        <v>-0.54664279104467761</v>
      </c>
      <c r="P580" s="17">
        <f t="shared" ref="P580:P643" si="84">13641*O580-18814</f>
        <v>-26270.754312640449</v>
      </c>
      <c r="T580" s="19">
        <v>-3.7660278320309999</v>
      </c>
      <c r="U580" s="19">
        <f t="shared" ref="U580:U643" si="85">T580*1.098+2.4393</f>
        <v>-1.6957985595700387</v>
      </c>
      <c r="V580" s="19">
        <f>0.7817*U580+0.2163</f>
        <v>-1.1093057340158992</v>
      </c>
      <c r="W580" s="19">
        <f t="shared" si="80"/>
        <v>-0.58649282555413951</v>
      </c>
      <c r="X580" s="19">
        <f t="shared" ref="X580:X643" si="86">13641*W580-18814</f>
        <v>-26814.348633384019</v>
      </c>
    </row>
    <row r="581" spans="1:26">
      <c r="A581">
        <v>2054</v>
      </c>
      <c r="B581">
        <v>3</v>
      </c>
      <c r="C581" s="15">
        <v>11.306878662109375</v>
      </c>
      <c r="D581" s="15">
        <f t="shared" si="81"/>
        <v>10.733311606445312</v>
      </c>
      <c r="E581" s="15">
        <f>0.9534*D581-0.7929</f>
        <v>9.4402392855849619</v>
      </c>
      <c r="F581" s="15">
        <f t="shared" ref="F581:F644" si="87">D581-E581</f>
        <v>1.2930723208603503</v>
      </c>
      <c r="G581" s="15">
        <f t="shared" si="82"/>
        <v>-1175.2004711439622</v>
      </c>
      <c r="L581" s="17">
        <v>7.8812194824218746</v>
      </c>
      <c r="M581" s="17">
        <f t="shared" si="83"/>
        <v>11.186924260253907</v>
      </c>
      <c r="N581" s="17">
        <f>0.9534*M581-0.7929</f>
        <v>9.8727135897260752</v>
      </c>
      <c r="O581" s="17">
        <f t="shared" ref="O581:O644" si="88">M581-N581</f>
        <v>1.3142106705278316</v>
      </c>
      <c r="P581" s="17">
        <f t="shared" si="84"/>
        <v>-886.85224332984944</v>
      </c>
      <c r="T581" s="19">
        <v>7.7333007812500227</v>
      </c>
      <c r="U581" s="19">
        <f t="shared" si="85"/>
        <v>10.930464257812526</v>
      </c>
      <c r="V581" s="19">
        <f>0.9534*U581-0.7929</f>
        <v>9.6282046233984619</v>
      </c>
      <c r="W581" s="19">
        <f t="shared" ref="W581:W644" si="89">U581-V581</f>
        <v>1.3022596344140638</v>
      </c>
      <c r="X581" s="19">
        <f t="shared" si="86"/>
        <v>-1049.8763269577576</v>
      </c>
    </row>
    <row r="582" spans="1:26">
      <c r="A582">
        <v>2054</v>
      </c>
      <c r="B582">
        <v>4</v>
      </c>
      <c r="C582" s="15">
        <v>20.979425048828126</v>
      </c>
      <c r="D582" s="15">
        <f t="shared" si="81"/>
        <v>24.22071028808594</v>
      </c>
      <c r="E582" s="15">
        <f>0.9534*D582-0.7929</f>
        <v>22.299125188661137</v>
      </c>
      <c r="F582" s="15">
        <f t="shared" si="87"/>
        <v>1.9215850994248029</v>
      </c>
      <c r="G582" s="15">
        <f t="shared" si="82"/>
        <v>7398.3423412537377</v>
      </c>
      <c r="L582" s="17">
        <v>16.407312011718751</v>
      </c>
      <c r="M582" s="17">
        <f t="shared" si="83"/>
        <v>20.473544243164064</v>
      </c>
      <c r="N582" s="17">
        <f>0.9534*M582-0.7929</f>
        <v>18.72657708143262</v>
      </c>
      <c r="O582" s="17">
        <f t="shared" si="88"/>
        <v>1.746967161731444</v>
      </c>
      <c r="P582" s="17">
        <f t="shared" si="84"/>
        <v>5016.3790531786253</v>
      </c>
      <c r="T582" s="19">
        <v>16.615197753906045</v>
      </c>
      <c r="U582" s="19">
        <f t="shared" si="85"/>
        <v>20.682787133788839</v>
      </c>
      <c r="V582" s="19">
        <f>0.9534*U582-0.7929</f>
        <v>18.926069253354282</v>
      </c>
      <c r="W582" s="19">
        <f t="shared" si="89"/>
        <v>1.7567178804345573</v>
      </c>
      <c r="X582" s="19">
        <f t="shared" si="86"/>
        <v>5149.388607007797</v>
      </c>
    </row>
    <row r="583" spans="1:26">
      <c r="A583">
        <v>2054</v>
      </c>
      <c r="B583">
        <v>5</v>
      </c>
      <c r="C583" s="15">
        <v>26.051690673828126</v>
      </c>
      <c r="D583" s="15">
        <f t="shared" si="81"/>
        <v>31.293477475585938</v>
      </c>
      <c r="E583" s="15">
        <f>0.9534*D583-0.7929</f>
        <v>29.042301425223634</v>
      </c>
      <c r="F583" s="15">
        <f t="shared" si="87"/>
        <v>2.2511760503623037</v>
      </c>
      <c r="G583" s="15">
        <f t="shared" si="82"/>
        <v>11894.292502992186</v>
      </c>
      <c r="L583" s="17">
        <v>21.800805664062501</v>
      </c>
      <c r="M583" s="17">
        <f t="shared" si="83"/>
        <v>26.348137529296874</v>
      </c>
      <c r="N583" s="17">
        <f>0.9534*M583-0.7929</f>
        <v>24.32741432043164</v>
      </c>
      <c r="O583" s="17">
        <f t="shared" si="88"/>
        <v>2.0207232088652347</v>
      </c>
      <c r="P583" s="17">
        <f t="shared" si="84"/>
        <v>8750.6852921306672</v>
      </c>
      <c r="T583" s="19">
        <v>21.521203613281045</v>
      </c>
      <c r="U583" s="19">
        <f t="shared" si="85"/>
        <v>26.069581567382588</v>
      </c>
      <c r="V583" s="19">
        <f>0.9534*U583-0.7929</f>
        <v>24.061839066342561</v>
      </c>
      <c r="W583" s="19">
        <f t="shared" si="89"/>
        <v>2.0077425010400276</v>
      </c>
      <c r="X583" s="19">
        <f t="shared" si="86"/>
        <v>8573.6154566870173</v>
      </c>
    </row>
    <row r="584" spans="1:26">
      <c r="A584">
        <v>2054</v>
      </c>
      <c r="B584">
        <v>6</v>
      </c>
      <c r="C584" s="15">
        <v>31.451654052734376</v>
      </c>
      <c r="D584" s="15">
        <f t="shared" si="81"/>
        <v>38.823186411132816</v>
      </c>
      <c r="E584" s="15">
        <f>0.814*D584+4.4613</f>
        <v>36.063373738662108</v>
      </c>
      <c r="F584" s="15">
        <f t="shared" si="87"/>
        <v>2.7598126724707086</v>
      </c>
      <c r="G584" s="15">
        <f t="shared" si="82"/>
        <v>18832.604665172934</v>
      </c>
      <c r="L584" s="17">
        <v>32.332513427734376</v>
      </c>
      <c r="M584" s="17">
        <f t="shared" si="83"/>
        <v>37.819273625488279</v>
      </c>
      <c r="N584" s="17">
        <f>0.814*M584+4.4613</f>
        <v>35.246188731147456</v>
      </c>
      <c r="O584" s="17">
        <f t="shared" si="88"/>
        <v>2.5730848943408233</v>
      </c>
      <c r="P584" s="17">
        <f t="shared" si="84"/>
        <v>16285.451043703171</v>
      </c>
      <c r="T584" s="19">
        <v>32.204949951172011</v>
      </c>
      <c r="U584" s="19">
        <f t="shared" si="85"/>
        <v>37.800335046386877</v>
      </c>
      <c r="V584" s="19">
        <f>0.814*U584+4.4613</f>
        <v>35.230772727758918</v>
      </c>
      <c r="W584" s="19">
        <f t="shared" si="89"/>
        <v>2.569562318627959</v>
      </c>
      <c r="X584" s="19">
        <f t="shared" si="86"/>
        <v>16237.39958840399</v>
      </c>
    </row>
    <row r="585" spans="1:26">
      <c r="A585">
        <v>2054</v>
      </c>
      <c r="B585">
        <v>7</v>
      </c>
      <c r="C585" s="15">
        <v>31.637078857421876</v>
      </c>
      <c r="D585" s="15">
        <f t="shared" si="81"/>
        <v>39.081742758789069</v>
      </c>
      <c r="E585" s="15">
        <f>0.814*D585+4.4613</f>
        <v>36.273838605654298</v>
      </c>
      <c r="F585" s="15">
        <f t="shared" si="87"/>
        <v>2.8079041531347713</v>
      </c>
      <c r="G585" s="15">
        <f t="shared" si="82"/>
        <v>19488.620552911416</v>
      </c>
      <c r="L585" s="17">
        <v>34.679467773437501</v>
      </c>
      <c r="M585" s="17">
        <f t="shared" si="83"/>
        <v>40.375576298828122</v>
      </c>
      <c r="N585" s="17">
        <f>0.814*M585+4.4613</f>
        <v>37.327019107246088</v>
      </c>
      <c r="O585" s="17">
        <f t="shared" si="88"/>
        <v>3.0485571915820344</v>
      </c>
      <c r="P585" s="17">
        <f t="shared" si="84"/>
        <v>22771.368650370532</v>
      </c>
      <c r="T585" s="19">
        <v>34.690545654297011</v>
      </c>
      <c r="U585" s="19">
        <f t="shared" si="85"/>
        <v>40.529519128418123</v>
      </c>
      <c r="V585" s="19">
        <f>0.814*U585+4.4613</f>
        <v>37.452328570532352</v>
      </c>
      <c r="W585" s="19">
        <f t="shared" si="89"/>
        <v>3.0771905578857712</v>
      </c>
      <c r="X585" s="19">
        <f t="shared" si="86"/>
        <v>23161.956400119809</v>
      </c>
    </row>
    <row r="586" spans="1:26">
      <c r="A586">
        <v>2054</v>
      </c>
      <c r="B586">
        <v>8</v>
      </c>
      <c r="C586" s="15">
        <v>29.119622802734376</v>
      </c>
      <c r="D586" s="15">
        <f t="shared" si="81"/>
        <v>35.571402036132817</v>
      </c>
      <c r="E586" s="15">
        <f>0.814*D586+4.4613</f>
        <v>33.416421257412111</v>
      </c>
      <c r="F586" s="15">
        <f t="shared" si="87"/>
        <v>2.1549807787207058</v>
      </c>
      <c r="G586" s="15">
        <f t="shared" si="82"/>
        <v>10582.092802529147</v>
      </c>
      <c r="L586" s="17">
        <v>31.270135498046876</v>
      </c>
      <c r="M586" s="17">
        <f t="shared" si="83"/>
        <v>36.662131584472654</v>
      </c>
      <c r="N586" s="17">
        <f>0.814*M586+4.4613</f>
        <v>34.304275109760738</v>
      </c>
      <c r="O586" s="17">
        <f t="shared" si="88"/>
        <v>2.357856474711916</v>
      </c>
      <c r="P586" s="17">
        <f t="shared" si="84"/>
        <v>13349.520171545246</v>
      </c>
      <c r="T586" s="19">
        <v>31.135552978516046</v>
      </c>
      <c r="U586" s="19">
        <f t="shared" si="85"/>
        <v>36.626137170410622</v>
      </c>
      <c r="V586" s="19">
        <f>0.814*U586+4.4613</f>
        <v>34.274975656714247</v>
      </c>
      <c r="W586" s="19">
        <f t="shared" si="89"/>
        <v>2.3511615136963755</v>
      </c>
      <c r="X586" s="19">
        <f t="shared" si="86"/>
        <v>13258.194208332257</v>
      </c>
    </row>
    <row r="587" spans="1:26">
      <c r="A587">
        <v>2054</v>
      </c>
      <c r="B587">
        <v>9</v>
      </c>
      <c r="C587" s="15">
        <v>23.871728515625001</v>
      </c>
      <c r="D587" s="15">
        <f t="shared" si="81"/>
        <v>28.253738242187502</v>
      </c>
      <c r="E587" s="15">
        <f>0.9014*D587+2.3973</f>
        <v>27.865219651507815</v>
      </c>
      <c r="F587" s="15">
        <f t="shared" si="87"/>
        <v>0.38851859067968775</v>
      </c>
      <c r="G587" s="15">
        <f t="shared" si="82"/>
        <v>-13514.217904538378</v>
      </c>
      <c r="L587" s="17">
        <v>23.346276855468751</v>
      </c>
      <c r="M587" s="17">
        <f t="shared" si="83"/>
        <v>28.031464750976561</v>
      </c>
      <c r="N587" s="17">
        <f>0.9014*M587+2.3973</f>
        <v>27.664862326530272</v>
      </c>
      <c r="O587" s="17">
        <f t="shared" si="88"/>
        <v>0.36660242444628821</v>
      </c>
      <c r="P587" s="17">
        <f t="shared" si="84"/>
        <v>-13813.176328128182</v>
      </c>
      <c r="T587" s="19">
        <v>23.562371826172011</v>
      </c>
      <c r="U587" s="19">
        <f t="shared" si="85"/>
        <v>28.310784265136871</v>
      </c>
      <c r="V587" s="19">
        <f>0.9014*U587+2.3973</f>
        <v>27.916640936594376</v>
      </c>
      <c r="W587" s="19">
        <f t="shared" si="89"/>
        <v>0.39414332854249423</v>
      </c>
      <c r="X587" s="19">
        <f t="shared" si="86"/>
        <v>-13437.490855351836</v>
      </c>
    </row>
    <row r="588" spans="1:26">
      <c r="A588">
        <v>2054</v>
      </c>
      <c r="B588">
        <v>10</v>
      </c>
      <c r="C588" s="15">
        <v>12.495965576171875</v>
      </c>
      <c r="D588" s="15">
        <f t="shared" si="81"/>
        <v>12.391374399414062</v>
      </c>
      <c r="E588" s="15">
        <f>0.9014*D588+2.3973</f>
        <v>13.566884883631834</v>
      </c>
      <c r="F588" s="15">
        <f t="shared" si="87"/>
        <v>-1.1755104842177726</v>
      </c>
      <c r="G588" s="15">
        <f t="shared" si="82"/>
        <v>-34849.138515214639</v>
      </c>
      <c r="L588" s="17">
        <v>13.45504150390625</v>
      </c>
      <c r="M588" s="17">
        <f t="shared" si="83"/>
        <v>17.257931206054685</v>
      </c>
      <c r="N588" s="17">
        <f>0.9014*M588+2.3973</f>
        <v>17.953599189137694</v>
      </c>
      <c r="O588" s="17">
        <f t="shared" si="88"/>
        <v>-0.69566798308300903</v>
      </c>
      <c r="P588" s="17">
        <f t="shared" si="84"/>
        <v>-28303.606957235326</v>
      </c>
      <c r="T588" s="19">
        <v>13.632684326172011</v>
      </c>
      <c r="U588" s="19">
        <f t="shared" si="85"/>
        <v>17.407987390136871</v>
      </c>
      <c r="V588" s="19">
        <f>0.9014*U588+2.3973</f>
        <v>18.088859833469375</v>
      </c>
      <c r="W588" s="19">
        <f t="shared" si="89"/>
        <v>-0.68087244333250396</v>
      </c>
      <c r="X588" s="19">
        <f t="shared" si="86"/>
        <v>-28101.780999498689</v>
      </c>
    </row>
    <row r="589" spans="1:26">
      <c r="A589">
        <v>2054</v>
      </c>
      <c r="B589">
        <v>11</v>
      </c>
      <c r="C589" s="15">
        <v>8.0596862792968746</v>
      </c>
      <c r="D589" s="15">
        <f t="shared" si="81"/>
        <v>6.2054265478515616</v>
      </c>
      <c r="E589" s="15">
        <f>0.9014*D589+2.3973</f>
        <v>7.9908714902333973</v>
      </c>
      <c r="F589" s="15">
        <f t="shared" si="87"/>
        <v>-1.7854449423818357</v>
      </c>
      <c r="G589" s="15">
        <f t="shared" si="82"/>
        <v>-43169.254459030621</v>
      </c>
      <c r="L589" s="17">
        <v>-1.7322753906249999</v>
      </c>
      <c r="M589" s="17">
        <f t="shared" si="83"/>
        <v>0.71590564453125016</v>
      </c>
      <c r="N589" s="17">
        <f>0.9014*M589+2.3973</f>
        <v>3.0426173479804688</v>
      </c>
      <c r="O589" s="17">
        <f t="shared" si="88"/>
        <v>-2.3267117034492184</v>
      </c>
      <c r="P589" s="17">
        <f t="shared" si="84"/>
        <v>-50552.674346750791</v>
      </c>
      <c r="T589" s="19">
        <v>-1.3227905273439546</v>
      </c>
      <c r="U589" s="19">
        <f t="shared" si="85"/>
        <v>0.98687600097633754</v>
      </c>
      <c r="V589" s="19">
        <f>0.9014*U589+2.3973</f>
        <v>3.2868700272800706</v>
      </c>
      <c r="W589" s="19">
        <f t="shared" si="89"/>
        <v>-2.2999940263037333</v>
      </c>
      <c r="X589" s="19">
        <f t="shared" si="86"/>
        <v>-50188.218512809224</v>
      </c>
    </row>
    <row r="590" spans="1:26">
      <c r="A590">
        <v>2054</v>
      </c>
      <c r="B590">
        <v>12</v>
      </c>
      <c r="C590" s="15">
        <v>0.32949218749999998</v>
      </c>
      <c r="D590" s="15">
        <f t="shared" si="81"/>
        <v>-4.5735560937500006</v>
      </c>
      <c r="E590" s="15">
        <f>0.7817*D590+0.2163</f>
        <v>-3.3588487984843751</v>
      </c>
      <c r="F590" s="15">
        <f t="shared" si="87"/>
        <v>-1.2147072952656255</v>
      </c>
      <c r="G590" s="15">
        <f t="shared" si="82"/>
        <v>-35383.822214718399</v>
      </c>
      <c r="L590" s="17">
        <v>-4.4114746093750004</v>
      </c>
      <c r="M590" s="17">
        <f t="shared" si="83"/>
        <v>-2.2022781445312503</v>
      </c>
      <c r="N590" s="17">
        <f>0.7817*M590+0.2163</f>
        <v>-1.5052208255800783</v>
      </c>
      <c r="O590" s="17">
        <f t="shared" si="88"/>
        <v>-0.69705731895117196</v>
      </c>
      <c r="P590" s="17">
        <f t="shared" si="84"/>
        <v>-28322.558887812935</v>
      </c>
      <c r="T590" s="19">
        <v>-4.8176940917969659</v>
      </c>
      <c r="U590" s="19">
        <f t="shared" si="85"/>
        <v>-2.8505281127930693</v>
      </c>
      <c r="V590" s="19">
        <f>0.7817*U590+0.2163</f>
        <v>-2.0119578257703421</v>
      </c>
      <c r="W590" s="19">
        <f t="shared" si="89"/>
        <v>-0.83857028702272718</v>
      </c>
      <c r="X590" s="19">
        <f t="shared" si="86"/>
        <v>-30252.937285277021</v>
      </c>
    </row>
    <row r="591" spans="1:26">
      <c r="A591">
        <v>2055</v>
      </c>
      <c r="B591">
        <v>1</v>
      </c>
      <c r="C591" s="15">
        <v>1.4138122558593751</v>
      </c>
      <c r="D591" s="15">
        <f t="shared" si="81"/>
        <v>-3.0615801904296873</v>
      </c>
      <c r="E591" s="15">
        <f>0.7817*D591+0.2163</f>
        <v>-2.1769372348588867</v>
      </c>
      <c r="F591" s="15">
        <f t="shared" si="87"/>
        <v>-0.88464295557080064</v>
      </c>
      <c r="G591" s="15">
        <f t="shared" si="82"/>
        <v>-30881.414556941294</v>
      </c>
      <c r="H591" s="15">
        <f>SUM(G591:G602)</f>
        <v>-94436.92153446161</v>
      </c>
      <c r="I591" s="15">
        <f>H591*2.36386*4.4</f>
        <v>-982236.90988919057</v>
      </c>
      <c r="L591" s="17">
        <v>-5.7120117187500004</v>
      </c>
      <c r="M591" s="17">
        <f t="shared" si="83"/>
        <v>-3.6188231640624999</v>
      </c>
      <c r="N591" s="17">
        <f>0.7817*M591+0.2163</f>
        <v>-2.612534067347656</v>
      </c>
      <c r="O591" s="17">
        <f t="shared" si="88"/>
        <v>-1.0062890967148439</v>
      </c>
      <c r="P591" s="17">
        <f t="shared" si="84"/>
        <v>-32540.789568287186</v>
      </c>
      <c r="Q591" s="17">
        <f>SUM(P591:P602)</f>
        <v>-98149.488546170876</v>
      </c>
      <c r="R591" s="17">
        <f>Q591*2.36386*4.4</f>
        <v>-1020851.2599769066</v>
      </c>
      <c r="T591" s="19">
        <v>-6.1863769531249773</v>
      </c>
      <c r="U591" s="19">
        <f t="shared" si="85"/>
        <v>-4.3533418945312263</v>
      </c>
      <c r="V591" s="19">
        <f>0.7817*U591+0.2163</f>
        <v>-3.1867073589550596</v>
      </c>
      <c r="W591" s="19">
        <f t="shared" si="89"/>
        <v>-1.1666345355761667</v>
      </c>
      <c r="X591" s="19">
        <f t="shared" si="86"/>
        <v>-34728.061699794489</v>
      </c>
      <c r="Y591" s="19">
        <f>SUM(X591:X602)</f>
        <v>-101905.47118165527</v>
      </c>
      <c r="Z591" s="19">
        <f>Y591*2.36386*4.4</f>
        <v>-1059917.1752728578</v>
      </c>
    </row>
    <row r="592" spans="1:26">
      <c r="A592">
        <v>2055</v>
      </c>
      <c r="B592">
        <v>2</v>
      </c>
      <c r="C592" s="15">
        <v>3.5335021972656251</v>
      </c>
      <c r="D592" s="15">
        <f t="shared" si="81"/>
        <v>-0.10588453613281246</v>
      </c>
      <c r="E592" s="15">
        <f>0.7817*D592+0.2163</f>
        <v>0.1335300581049805</v>
      </c>
      <c r="F592" s="15">
        <f t="shared" si="87"/>
        <v>-0.23941459423779296</v>
      </c>
      <c r="G592" s="15">
        <f t="shared" si="82"/>
        <v>-22079.854479997735</v>
      </c>
      <c r="L592" s="17">
        <v>-1.3242248535156249</v>
      </c>
      <c r="M592" s="17">
        <f t="shared" si="83"/>
        <v>1.1603542895507815</v>
      </c>
      <c r="N592" s="17">
        <f>0.7817*M592+0.2163</f>
        <v>1.1233489481418457</v>
      </c>
      <c r="O592" s="17">
        <f t="shared" si="88"/>
        <v>3.7005341408935744E-2</v>
      </c>
      <c r="P592" s="17">
        <f t="shared" si="84"/>
        <v>-18309.210137840706</v>
      </c>
      <c r="T592" s="19">
        <v>-1.3880371093749773</v>
      </c>
      <c r="U592" s="19">
        <f t="shared" si="85"/>
        <v>0.91523525390627469</v>
      </c>
      <c r="V592" s="19">
        <f>0.7817*U592+0.2163</f>
        <v>0.93173939797853489</v>
      </c>
      <c r="W592" s="19">
        <f t="shared" si="89"/>
        <v>-1.6504144072260196E-2</v>
      </c>
      <c r="X592" s="19">
        <f t="shared" si="86"/>
        <v>-19039.1330292897</v>
      </c>
    </row>
    <row r="593" spans="1:26">
      <c r="A593">
        <v>2055</v>
      </c>
      <c r="B593">
        <v>3</v>
      </c>
      <c r="C593" s="15">
        <v>13.07283935546875</v>
      </c>
      <c r="D593" s="15">
        <f t="shared" si="81"/>
        <v>13.195767197265624</v>
      </c>
      <c r="E593" s="15">
        <f>0.9534*D593-0.7929</f>
        <v>11.787944445873046</v>
      </c>
      <c r="F593" s="15">
        <f t="shared" si="87"/>
        <v>1.4078227513925778</v>
      </c>
      <c r="G593" s="15">
        <f t="shared" si="82"/>
        <v>390.11015174615386</v>
      </c>
      <c r="L593" s="17">
        <v>11.9460693359375</v>
      </c>
      <c r="M593" s="17">
        <f t="shared" si="83"/>
        <v>15.614358720703125</v>
      </c>
      <c r="N593" s="17">
        <f>0.9534*M593-0.7929</f>
        <v>14.09382960431836</v>
      </c>
      <c r="O593" s="17">
        <f t="shared" si="88"/>
        <v>1.5205291163847647</v>
      </c>
      <c r="P593" s="17">
        <f t="shared" si="84"/>
        <v>1927.5376766045774</v>
      </c>
      <c r="T593" s="19">
        <v>11.919763183594</v>
      </c>
      <c r="U593" s="19">
        <f t="shared" si="85"/>
        <v>15.527199975586212</v>
      </c>
      <c r="V593" s="19">
        <f>0.9534*U593-0.7929</f>
        <v>14.010732456723895</v>
      </c>
      <c r="W593" s="19">
        <f t="shared" si="89"/>
        <v>1.5164675188623171</v>
      </c>
      <c r="X593" s="19">
        <f t="shared" si="86"/>
        <v>1872.1334248008679</v>
      </c>
    </row>
    <row r="594" spans="1:26">
      <c r="A594">
        <v>2055</v>
      </c>
      <c r="B594">
        <v>4</v>
      </c>
      <c r="C594" s="15">
        <v>19.914910888671876</v>
      </c>
      <c r="D594" s="15">
        <f t="shared" si="81"/>
        <v>22.736351743164064</v>
      </c>
      <c r="E594" s="15">
        <f>0.9534*D594-0.7929</f>
        <v>20.883937751932621</v>
      </c>
      <c r="F594" s="15">
        <f t="shared" si="87"/>
        <v>1.8524139912314439</v>
      </c>
      <c r="G594" s="15">
        <f t="shared" si="82"/>
        <v>6454.779254388126</v>
      </c>
      <c r="L594" s="17">
        <v>16.199792480468751</v>
      </c>
      <c r="M594" s="17">
        <f t="shared" si="83"/>
        <v>20.247513969726562</v>
      </c>
      <c r="N594" s="17">
        <f>0.9534*M594-0.7929</f>
        <v>18.511079818737304</v>
      </c>
      <c r="O594" s="17">
        <f t="shared" si="88"/>
        <v>1.7364341509892576</v>
      </c>
      <c r="P594" s="17">
        <f t="shared" si="84"/>
        <v>4872.698253644463</v>
      </c>
      <c r="T594" s="19">
        <v>16.403466796875023</v>
      </c>
      <c r="U594" s="19">
        <f t="shared" si="85"/>
        <v>20.450306542968775</v>
      </c>
      <c r="V594" s="19">
        <f>0.9534*U594-0.7929</f>
        <v>18.70442225806643</v>
      </c>
      <c r="W594" s="19">
        <f t="shared" si="89"/>
        <v>1.7458842849023455</v>
      </c>
      <c r="X594" s="19">
        <f t="shared" si="86"/>
        <v>5001.607530352896</v>
      </c>
    </row>
    <row r="595" spans="1:26">
      <c r="A595">
        <v>2055</v>
      </c>
      <c r="B595">
        <v>5</v>
      </c>
      <c r="C595" s="15">
        <v>25.442987060546876</v>
      </c>
      <c r="D595" s="15">
        <f t="shared" si="81"/>
        <v>30.444701157226568</v>
      </c>
      <c r="E595" s="15">
        <f>0.9534*D595-0.7929</f>
        <v>28.233078083299812</v>
      </c>
      <c r="F595" s="15">
        <f t="shared" si="87"/>
        <v>2.2116230739267557</v>
      </c>
      <c r="G595" s="15">
        <f t="shared" si="82"/>
        <v>11354.750351434875</v>
      </c>
      <c r="L595" s="17">
        <v>24.655297851562501</v>
      </c>
      <c r="M595" s="17">
        <f t="shared" si="83"/>
        <v>29.457250419921873</v>
      </c>
      <c r="N595" s="17">
        <f>0.9534*M595-0.7929</f>
        <v>27.291642550353515</v>
      </c>
      <c r="O595" s="17">
        <f t="shared" si="88"/>
        <v>2.1656078695683583</v>
      </c>
      <c r="P595" s="17">
        <f t="shared" si="84"/>
        <v>10727.056948781974</v>
      </c>
      <c r="T595" s="19">
        <v>24.641198730469</v>
      </c>
      <c r="U595" s="19">
        <f t="shared" si="85"/>
        <v>29.495336206054965</v>
      </c>
      <c r="V595" s="19">
        <f>0.9534*U595-0.7929</f>
        <v>27.327953538852803</v>
      </c>
      <c r="W595" s="19">
        <f t="shared" si="89"/>
        <v>2.1673826672021619</v>
      </c>
      <c r="X595" s="19">
        <f t="shared" si="86"/>
        <v>10751.26696330469</v>
      </c>
    </row>
    <row r="596" spans="1:26">
      <c r="A596">
        <v>2055</v>
      </c>
      <c r="B596">
        <v>6</v>
      </c>
      <c r="C596" s="15">
        <v>30.377587890625001</v>
      </c>
      <c r="D596" s="15">
        <f t="shared" si="81"/>
        <v>37.325508554687502</v>
      </c>
      <c r="E596" s="15">
        <f>0.814*D596+4.4613</f>
        <v>34.844263963515623</v>
      </c>
      <c r="F596" s="15">
        <f t="shared" si="87"/>
        <v>2.4812445911718797</v>
      </c>
      <c r="G596" s="15">
        <f t="shared" si="82"/>
        <v>15032.65746817561</v>
      </c>
      <c r="L596" s="17">
        <v>30.221520996093751</v>
      </c>
      <c r="M596" s="17">
        <f t="shared" si="83"/>
        <v>35.519980668945308</v>
      </c>
      <c r="N596" s="17">
        <f>0.814*M596+4.4613</f>
        <v>33.374564264521482</v>
      </c>
      <c r="O596" s="17">
        <f t="shared" si="88"/>
        <v>2.1454164044238269</v>
      </c>
      <c r="P596" s="17">
        <f t="shared" si="84"/>
        <v>10451.625172745422</v>
      </c>
      <c r="T596" s="19">
        <v>29.894219970703034</v>
      </c>
      <c r="U596" s="19">
        <f t="shared" si="85"/>
        <v>35.263153527831939</v>
      </c>
      <c r="V596" s="19">
        <f>0.814*U596+4.4613</f>
        <v>33.165506971655198</v>
      </c>
      <c r="W596" s="19">
        <f t="shared" si="89"/>
        <v>2.0976465561767412</v>
      </c>
      <c r="X596" s="19">
        <f t="shared" si="86"/>
        <v>9799.9966728069267</v>
      </c>
    </row>
    <row r="597" spans="1:26">
      <c r="A597">
        <v>2055</v>
      </c>
      <c r="B597">
        <v>7</v>
      </c>
      <c r="C597" s="15">
        <v>32.461999511718751</v>
      </c>
      <c r="D597" s="15">
        <f t="shared" si="81"/>
        <v>40.232012119140627</v>
      </c>
      <c r="E597" s="15">
        <f>0.814*D597+4.4613</f>
        <v>37.210157864980467</v>
      </c>
      <c r="F597" s="15">
        <f t="shared" si="87"/>
        <v>3.0218542541601607</v>
      </c>
      <c r="G597" s="15">
        <f t="shared" si="82"/>
        <v>22407.113880998753</v>
      </c>
      <c r="L597" s="17">
        <v>36.804071044921876</v>
      </c>
      <c r="M597" s="17">
        <f t="shared" si="83"/>
        <v>42.689694182128903</v>
      </c>
      <c r="N597" s="17">
        <f>0.814*M597+4.4613</f>
        <v>39.210711064252926</v>
      </c>
      <c r="O597" s="17">
        <f t="shared" si="88"/>
        <v>3.4789831178759769</v>
      </c>
      <c r="P597" s="17">
        <f t="shared" si="84"/>
        <v>28642.808710946199</v>
      </c>
      <c r="T597" s="19">
        <v>36.845483398438034</v>
      </c>
      <c r="U597" s="19">
        <f t="shared" si="85"/>
        <v>42.89564077148497</v>
      </c>
      <c r="V597" s="19">
        <f>0.814*U597+4.4613</f>
        <v>39.378351587988767</v>
      </c>
      <c r="W597" s="19">
        <f t="shared" si="89"/>
        <v>3.517289183496203</v>
      </c>
      <c r="X597" s="19">
        <f t="shared" si="86"/>
        <v>29165.341752071705</v>
      </c>
    </row>
    <row r="598" spans="1:26">
      <c r="A598">
        <v>2055</v>
      </c>
      <c r="B598">
        <v>8</v>
      </c>
      <c r="C598" s="15">
        <v>30.907983398437501</v>
      </c>
      <c r="D598" s="15">
        <f t="shared" si="81"/>
        <v>38.065092050781253</v>
      </c>
      <c r="E598" s="15">
        <f>0.814*D598+4.4613</f>
        <v>35.446284929335938</v>
      </c>
      <c r="F598" s="15">
        <f t="shared" si="87"/>
        <v>2.6188071214453146</v>
      </c>
      <c r="G598" s="15">
        <f t="shared" si="82"/>
        <v>16909.147943635537</v>
      </c>
      <c r="L598" s="17">
        <v>31.938714599609376</v>
      </c>
      <c r="M598" s="17">
        <f t="shared" si="83"/>
        <v>37.390347941894532</v>
      </c>
      <c r="N598" s="17">
        <f>0.814*M598+4.4613</f>
        <v>34.897043224702145</v>
      </c>
      <c r="O598" s="17">
        <f t="shared" si="88"/>
        <v>2.4933047171923874</v>
      </c>
      <c r="P598" s="17">
        <f t="shared" si="84"/>
        <v>15197.169647221359</v>
      </c>
      <c r="T598" s="19">
        <v>31.563409423828034</v>
      </c>
      <c r="U598" s="19">
        <f t="shared" si="85"/>
        <v>37.095923547363185</v>
      </c>
      <c r="V598" s="19">
        <f>0.814*U598+4.4613</f>
        <v>34.65738176755363</v>
      </c>
      <c r="W598" s="19">
        <f t="shared" si="89"/>
        <v>2.4385417798095546</v>
      </c>
      <c r="X598" s="19">
        <f t="shared" si="86"/>
        <v>14450.14841838213</v>
      </c>
    </row>
    <row r="599" spans="1:26">
      <c r="A599">
        <v>2055</v>
      </c>
      <c r="B599">
        <v>9</v>
      </c>
      <c r="C599" s="15">
        <v>23.377893066406251</v>
      </c>
      <c r="D599" s="15">
        <f t="shared" si="81"/>
        <v>27.565134091796878</v>
      </c>
      <c r="E599" s="15">
        <f>0.9014*D599+2.3973</f>
        <v>27.244511870345708</v>
      </c>
      <c r="F599" s="15">
        <f t="shared" si="87"/>
        <v>0.32062222145117047</v>
      </c>
      <c r="G599" s="15">
        <f t="shared" si="82"/>
        <v>-14440.392277184583</v>
      </c>
      <c r="L599" s="17">
        <v>23.509667968750001</v>
      </c>
      <c r="M599" s="17">
        <f t="shared" si="83"/>
        <v>28.209430351562499</v>
      </c>
      <c r="N599" s="17">
        <f>0.9014*M599+2.3973</f>
        <v>27.825280518898438</v>
      </c>
      <c r="O599" s="17">
        <f t="shared" si="88"/>
        <v>0.38414983266406111</v>
      </c>
      <c r="P599" s="17">
        <f t="shared" si="84"/>
        <v>-13573.812132629542</v>
      </c>
      <c r="T599" s="19">
        <v>23.416040039063034</v>
      </c>
      <c r="U599" s="19">
        <f t="shared" si="85"/>
        <v>28.150111962891213</v>
      </c>
      <c r="V599" s="19">
        <f>0.9014*U599+2.3973</f>
        <v>27.771810923350142</v>
      </c>
      <c r="W599" s="19">
        <f t="shared" si="89"/>
        <v>0.3783010395410713</v>
      </c>
      <c r="X599" s="19">
        <f t="shared" si="86"/>
        <v>-13653.595519620247</v>
      </c>
    </row>
    <row r="600" spans="1:26">
      <c r="A600">
        <v>2055</v>
      </c>
      <c r="B600">
        <v>10</v>
      </c>
      <c r="C600" s="15">
        <v>13.405877685546875</v>
      </c>
      <c r="D600" s="15">
        <f t="shared" si="81"/>
        <v>13.66015584472656</v>
      </c>
      <c r="E600" s="15">
        <f>0.9014*D600+2.3973</f>
        <v>14.71056447843652</v>
      </c>
      <c r="F600" s="15">
        <f t="shared" si="87"/>
        <v>-1.0504086337099601</v>
      </c>
      <c r="G600" s="15">
        <f t="shared" si="82"/>
        <v>-33142.624172437565</v>
      </c>
      <c r="L600" s="17">
        <v>13.59774169921875</v>
      </c>
      <c r="M600" s="17">
        <f t="shared" si="83"/>
        <v>17.413360258789062</v>
      </c>
      <c r="N600" s="17">
        <f>0.9014*M600+2.3973</f>
        <v>18.093702937272461</v>
      </c>
      <c r="O600" s="17">
        <f t="shared" si="88"/>
        <v>-0.6803426784833988</v>
      </c>
      <c r="P600" s="17">
        <f t="shared" si="84"/>
        <v>-28094.554477192043</v>
      </c>
      <c r="T600" s="19">
        <v>13.610345458984</v>
      </c>
      <c r="U600" s="19">
        <f t="shared" si="85"/>
        <v>17.383459313964433</v>
      </c>
      <c r="V600" s="19">
        <f>0.9014*U600+2.3973</f>
        <v>18.066750225607539</v>
      </c>
      <c r="W600" s="19">
        <f t="shared" si="89"/>
        <v>-0.6832909116431054</v>
      </c>
      <c r="X600" s="19">
        <f t="shared" si="86"/>
        <v>-28134.771325723603</v>
      </c>
    </row>
    <row r="601" spans="1:26">
      <c r="A601">
        <v>2055</v>
      </c>
      <c r="B601">
        <v>11</v>
      </c>
      <c r="C601" s="15">
        <v>7.8458801269531246</v>
      </c>
      <c r="D601" s="15">
        <f t="shared" si="81"/>
        <v>5.9072952490234369</v>
      </c>
      <c r="E601" s="15">
        <f>0.9014*D601+2.3973</f>
        <v>7.7221359374697265</v>
      </c>
      <c r="F601" s="15">
        <f t="shared" si="87"/>
        <v>-1.8148406884462895</v>
      </c>
      <c r="G601" s="15">
        <f t="shared" si="82"/>
        <v>-43570.241831095831</v>
      </c>
      <c r="L601" s="17">
        <v>-0.58280029296875002</v>
      </c>
      <c r="M601" s="17">
        <f t="shared" si="83"/>
        <v>1.9679139208984375</v>
      </c>
      <c r="N601" s="17">
        <f>0.9014*M601+2.3973</f>
        <v>4.1711776082978513</v>
      </c>
      <c r="O601" s="17">
        <f t="shared" si="88"/>
        <v>-2.2032636873994136</v>
      </c>
      <c r="P601" s="17">
        <f t="shared" si="84"/>
        <v>-48868.719959815397</v>
      </c>
      <c r="T601" s="19">
        <v>-0.44293823242196595</v>
      </c>
      <c r="U601" s="19">
        <f t="shared" si="85"/>
        <v>1.9529538208006811</v>
      </c>
      <c r="V601" s="19">
        <f>0.9014*U601+2.3973</f>
        <v>4.1576925740697339</v>
      </c>
      <c r="W601" s="19">
        <f t="shared" si="89"/>
        <v>-2.2047387532690528</v>
      </c>
      <c r="X601" s="19">
        <f t="shared" si="86"/>
        <v>-48888.841333343153</v>
      </c>
    </row>
    <row r="602" spans="1:26">
      <c r="A602">
        <v>2055</v>
      </c>
      <c r="B602">
        <v>12</v>
      </c>
      <c r="C602" s="15">
        <v>3.3429809570312501</v>
      </c>
      <c r="D602" s="15">
        <f t="shared" si="81"/>
        <v>-0.37154735351562529</v>
      </c>
      <c r="E602" s="15">
        <f>0.7817*D602+0.2163</f>
        <v>-7.4138566243164283E-2</v>
      </c>
      <c r="F602" s="15">
        <f t="shared" si="87"/>
        <v>-0.29740878727246101</v>
      </c>
      <c r="G602" s="15">
        <f t="shared" si="82"/>
        <v>-22870.953267183642</v>
      </c>
      <c r="L602" s="17">
        <v>-4.4912475585937504</v>
      </c>
      <c r="M602" s="17">
        <f t="shared" si="83"/>
        <v>-2.2891668408203123</v>
      </c>
      <c r="N602" s="17">
        <f>0.7817*M602+0.2163</f>
        <v>-1.5731417194692381</v>
      </c>
      <c r="O602" s="17">
        <f t="shared" si="88"/>
        <v>-0.71602512135107421</v>
      </c>
      <c r="P602" s="17">
        <f t="shared" si="84"/>
        <v>-28581.298680350003</v>
      </c>
      <c r="T602" s="19">
        <v>-4.2820495605469659</v>
      </c>
      <c r="U602" s="19">
        <f t="shared" si="85"/>
        <v>-2.2623904174805696</v>
      </c>
      <c r="V602" s="19">
        <f>0.7817*U602+0.2163</f>
        <v>-1.5522105893445612</v>
      </c>
      <c r="W602" s="19">
        <f t="shared" si="89"/>
        <v>-0.71017982813600833</v>
      </c>
      <c r="X602" s="19">
        <f t="shared" si="86"/>
        <v>-28501.563035603289</v>
      </c>
    </row>
    <row r="603" spans="1:26">
      <c r="A603">
        <v>2056</v>
      </c>
      <c r="B603">
        <v>1</v>
      </c>
      <c r="C603" s="15">
        <v>-2.3901367187499994E-2</v>
      </c>
      <c r="D603" s="15">
        <f t="shared" si="81"/>
        <v>-5.0663280664062507</v>
      </c>
      <c r="E603" s="15">
        <f>0.7817*D603+0.2163</f>
        <v>-3.7440486495097658</v>
      </c>
      <c r="F603" s="15">
        <f t="shared" si="87"/>
        <v>-1.3222794168964849</v>
      </c>
      <c r="G603" s="15">
        <f t="shared" si="82"/>
        <v>-36851.213525884945</v>
      </c>
      <c r="H603" s="15">
        <f>SUM(G603:G614)</f>
        <v>-89882.311454328024</v>
      </c>
      <c r="I603" s="15">
        <f>H603*2.36386*4.4</f>
        <v>-934864.48331948242</v>
      </c>
      <c r="L603" s="17">
        <v>-7.6458801269531254</v>
      </c>
      <c r="M603" s="17">
        <f t="shared" si="83"/>
        <v>-5.7251926342773434</v>
      </c>
      <c r="N603" s="17">
        <f>0.7817*M603+0.2163</f>
        <v>-4.2590830822145991</v>
      </c>
      <c r="O603" s="17">
        <f t="shared" si="88"/>
        <v>-1.4661095520627443</v>
      </c>
      <c r="P603" s="17">
        <f t="shared" si="84"/>
        <v>-38813.200399687892</v>
      </c>
      <c r="Q603" s="17">
        <f>SUM(P603:P614)</f>
        <v>-110224.97738512799</v>
      </c>
      <c r="R603" s="17">
        <f>Q603*2.36386*4.4</f>
        <v>-1146448.226183078</v>
      </c>
      <c r="T603" s="19">
        <v>-7.4725402832029886</v>
      </c>
      <c r="U603" s="19">
        <f t="shared" si="85"/>
        <v>-5.7655492309568821</v>
      </c>
      <c r="V603" s="19">
        <f>0.7817*U603+0.2163</f>
        <v>-4.2906298338389943</v>
      </c>
      <c r="W603" s="19">
        <f t="shared" si="89"/>
        <v>-1.4749193971178878</v>
      </c>
      <c r="X603" s="19">
        <f t="shared" si="86"/>
        <v>-38933.375496085107</v>
      </c>
      <c r="Y603" s="19">
        <f>SUM(X603:X614)</f>
        <v>-109638.8925577073</v>
      </c>
      <c r="Z603" s="19">
        <f>Y603*2.36386*4.4</f>
        <v>-1140352.3672704326</v>
      </c>
    </row>
    <row r="604" spans="1:26">
      <c r="A604">
        <v>2056</v>
      </c>
      <c r="B604">
        <v>2</v>
      </c>
      <c r="C604" s="15">
        <v>6.9254699707031246</v>
      </c>
      <c r="D604" s="15">
        <f t="shared" si="81"/>
        <v>4.6238753271484372</v>
      </c>
      <c r="E604" s="15">
        <f>0.7817*D604+0.2163</f>
        <v>3.8307833432319329</v>
      </c>
      <c r="F604" s="15">
        <f t="shared" si="87"/>
        <v>0.79309198391650426</v>
      </c>
      <c r="G604" s="15">
        <f t="shared" si="82"/>
        <v>-7995.4322473949651</v>
      </c>
      <c r="L604" s="17">
        <v>2.4503723144531251</v>
      </c>
      <c r="M604" s="17">
        <f t="shared" si="83"/>
        <v>5.2716455249023433</v>
      </c>
      <c r="N604" s="17">
        <f>0.7817*M604+0.2163</f>
        <v>4.3371453068161623</v>
      </c>
      <c r="O604" s="17">
        <f t="shared" si="88"/>
        <v>0.934500218086181</v>
      </c>
      <c r="P604" s="17">
        <f t="shared" si="84"/>
        <v>-6066.4825250864051</v>
      </c>
      <c r="T604" s="19">
        <v>2.7247558593750227</v>
      </c>
      <c r="U604" s="19">
        <f t="shared" si="85"/>
        <v>5.4310819335937754</v>
      </c>
      <c r="V604" s="19">
        <f>0.7817*U604+0.2163</f>
        <v>4.4617767474902541</v>
      </c>
      <c r="W604" s="19">
        <f t="shared" si="89"/>
        <v>0.96930518610352134</v>
      </c>
      <c r="X604" s="19">
        <f t="shared" si="86"/>
        <v>-5591.7079563618645</v>
      </c>
    </row>
    <row r="605" spans="1:26">
      <c r="A605">
        <v>2056</v>
      </c>
      <c r="B605">
        <v>3</v>
      </c>
      <c r="C605" s="15">
        <v>14.987237548828125</v>
      </c>
      <c r="D605" s="15">
        <f t="shared" si="81"/>
        <v>15.865204038085938</v>
      </c>
      <c r="E605" s="15">
        <f>0.9534*D605-0.7929</f>
        <v>14.332985529911134</v>
      </c>
      <c r="F605" s="15">
        <f t="shared" si="87"/>
        <v>1.5322185081748039</v>
      </c>
      <c r="G605" s="15">
        <f t="shared" si="82"/>
        <v>2086.9926700124997</v>
      </c>
      <c r="L605" s="17">
        <v>9.6617980957031246</v>
      </c>
      <c r="M605" s="17">
        <f t="shared" si="83"/>
        <v>13.126330485839844</v>
      </c>
      <c r="N605" s="17">
        <f>0.9534*M605-0.7929</f>
        <v>11.721743485199708</v>
      </c>
      <c r="O605" s="17">
        <f t="shared" si="88"/>
        <v>1.4045870006401362</v>
      </c>
      <c r="P605" s="17">
        <f t="shared" si="84"/>
        <v>345.97127573209946</v>
      </c>
      <c r="T605" s="19">
        <v>9.5485778808589998</v>
      </c>
      <c r="U605" s="19">
        <f t="shared" si="85"/>
        <v>12.923638513183182</v>
      </c>
      <c r="V605" s="19">
        <f>0.9534*U605-0.7929</f>
        <v>11.528496958468846</v>
      </c>
      <c r="W605" s="19">
        <f t="shared" si="89"/>
        <v>1.3951415547143355</v>
      </c>
      <c r="X605" s="19">
        <f t="shared" si="86"/>
        <v>217.12594785825058</v>
      </c>
    </row>
    <row r="606" spans="1:26">
      <c r="A606">
        <v>2056</v>
      </c>
      <c r="B606">
        <v>4</v>
      </c>
      <c r="C606" s="15">
        <v>21.148004150390626</v>
      </c>
      <c r="D606" s="15">
        <f t="shared" si="81"/>
        <v>24.455776987304692</v>
      </c>
      <c r="E606" s="15">
        <f>0.9534*D606-0.7929</f>
        <v>22.523237779696295</v>
      </c>
      <c r="F606" s="15">
        <f t="shared" si="87"/>
        <v>1.9325392076083965</v>
      </c>
      <c r="G606" s="15">
        <f t="shared" si="82"/>
        <v>7547.7673309861348</v>
      </c>
      <c r="L606" s="17">
        <v>17.145501708984376</v>
      </c>
      <c r="M606" s="17">
        <f t="shared" si="83"/>
        <v>21.277580461425782</v>
      </c>
      <c r="N606" s="17">
        <f>0.9534*M606-0.7929</f>
        <v>19.493145211923341</v>
      </c>
      <c r="O606" s="17">
        <f t="shared" si="88"/>
        <v>1.7844352495024403</v>
      </c>
      <c r="P606" s="17">
        <f t="shared" si="84"/>
        <v>5527.4812384627876</v>
      </c>
      <c r="T606" s="19">
        <v>17.057397460938034</v>
      </c>
      <c r="U606" s="19">
        <f t="shared" si="85"/>
        <v>21.168322412109962</v>
      </c>
      <c r="V606" s="19">
        <f>0.9534*U606-0.7929</f>
        <v>19.38897858770564</v>
      </c>
      <c r="W606" s="19">
        <f t="shared" si="89"/>
        <v>1.7793438244043216</v>
      </c>
      <c r="X606" s="19">
        <f t="shared" si="86"/>
        <v>5458.0291086993493</v>
      </c>
    </row>
    <row r="607" spans="1:26">
      <c r="A607">
        <v>2056</v>
      </c>
      <c r="B607">
        <v>5</v>
      </c>
      <c r="C607" s="15">
        <v>28.091729736328126</v>
      </c>
      <c r="D607" s="15">
        <f t="shared" si="81"/>
        <v>34.138107944335943</v>
      </c>
      <c r="E607" s="15">
        <f>0.9534*D607-0.7929</f>
        <v>31.75437211412989</v>
      </c>
      <c r="F607" s="15">
        <f t="shared" si="87"/>
        <v>2.383735830206053</v>
      </c>
      <c r="G607" s="15">
        <f t="shared" si="82"/>
        <v>13702.540459840769</v>
      </c>
      <c r="L607" s="17">
        <v>25.871881103515626</v>
      </c>
      <c r="M607" s="17">
        <f t="shared" si="83"/>
        <v>30.782352897949217</v>
      </c>
      <c r="N607" s="17">
        <f>0.9534*M607-0.7929</f>
        <v>28.554995252904785</v>
      </c>
      <c r="O607" s="17">
        <f t="shared" si="88"/>
        <v>2.2273576450444317</v>
      </c>
      <c r="P607" s="17">
        <f t="shared" si="84"/>
        <v>11569.385636051091</v>
      </c>
      <c r="T607" s="19">
        <v>25.633905029297011</v>
      </c>
      <c r="U607" s="19">
        <f t="shared" si="85"/>
        <v>30.58532772216812</v>
      </c>
      <c r="V607" s="19">
        <f>0.9534*U607-0.7929</f>
        <v>28.367151450315088</v>
      </c>
      <c r="W607" s="19">
        <f t="shared" si="89"/>
        <v>2.2181762718530322</v>
      </c>
      <c r="X607" s="19">
        <f t="shared" si="86"/>
        <v>11444.142524347211</v>
      </c>
    </row>
    <row r="608" spans="1:26">
      <c r="A608">
        <v>2056</v>
      </c>
      <c r="B608">
        <v>6</v>
      </c>
      <c r="C608" s="15">
        <v>29.648767089843751</v>
      </c>
      <c r="D608" s="15">
        <f t="shared" si="81"/>
        <v>36.309240830078132</v>
      </c>
      <c r="E608" s="15">
        <f>0.814*D608+4.4613</f>
        <v>34.017022035683596</v>
      </c>
      <c r="F608" s="15">
        <f t="shared" si="87"/>
        <v>2.292218794394536</v>
      </c>
      <c r="G608" s="15">
        <f t="shared" si="82"/>
        <v>12454.156574335866</v>
      </c>
      <c r="L608" s="17">
        <v>31.161096191406251</v>
      </c>
      <c r="M608" s="17">
        <f t="shared" si="83"/>
        <v>36.543365971679684</v>
      </c>
      <c r="N608" s="17">
        <f>0.814*M608+4.4613</f>
        <v>34.207599900947258</v>
      </c>
      <c r="O608" s="17">
        <f t="shared" si="88"/>
        <v>2.3357660707324257</v>
      </c>
      <c r="P608" s="17">
        <f t="shared" si="84"/>
        <v>13048.184970861021</v>
      </c>
      <c r="T608" s="19">
        <v>30.890435791016046</v>
      </c>
      <c r="U608" s="19">
        <f t="shared" si="85"/>
        <v>36.356998498535624</v>
      </c>
      <c r="V608" s="19">
        <f>0.814*U608+4.4613</f>
        <v>34.055896777807995</v>
      </c>
      <c r="W608" s="19">
        <f t="shared" si="89"/>
        <v>2.3011017207276296</v>
      </c>
      <c r="X608" s="19">
        <f t="shared" si="86"/>
        <v>12575.328572445596</v>
      </c>
    </row>
    <row r="609" spans="1:26">
      <c r="A609">
        <v>2056</v>
      </c>
      <c r="B609">
        <v>7</v>
      </c>
      <c r="C609" s="15">
        <v>34.447961425781251</v>
      </c>
      <c r="D609" s="15">
        <f t="shared" si="81"/>
        <v>43.001237412109376</v>
      </c>
      <c r="E609" s="15">
        <f>0.814*D609+4.4613</f>
        <v>39.464307253457029</v>
      </c>
      <c r="F609" s="15">
        <f t="shared" si="87"/>
        <v>3.5369301586523463</v>
      </c>
      <c r="G609" s="15">
        <f t="shared" si="82"/>
        <v>29433.264294176653</v>
      </c>
      <c r="L609" s="17">
        <v>33.796777343750001</v>
      </c>
      <c r="M609" s="17">
        <f t="shared" si="83"/>
        <v>39.414149882812495</v>
      </c>
      <c r="N609" s="17">
        <f>0.814*M609+4.4613</f>
        <v>36.544418004609369</v>
      </c>
      <c r="O609" s="17">
        <f t="shared" si="88"/>
        <v>2.869731878203126</v>
      </c>
      <c r="P609" s="17">
        <f t="shared" si="84"/>
        <v>20332.012550568841</v>
      </c>
      <c r="T609" s="19">
        <v>33.864556884766046</v>
      </c>
      <c r="U609" s="19">
        <f t="shared" si="85"/>
        <v>39.622583459473127</v>
      </c>
      <c r="V609" s="19">
        <f>0.814*U609+4.4613</f>
        <v>36.714082936011124</v>
      </c>
      <c r="W609" s="19">
        <f t="shared" si="89"/>
        <v>2.9085005234620027</v>
      </c>
      <c r="X609" s="19">
        <f t="shared" si="86"/>
        <v>20860.855640545182</v>
      </c>
    </row>
    <row r="610" spans="1:26">
      <c r="A610">
        <v>2056</v>
      </c>
      <c r="B610">
        <v>8</v>
      </c>
      <c r="C610" s="15">
        <v>29.410272216796876</v>
      </c>
      <c r="D610" s="15">
        <f t="shared" si="81"/>
        <v>35.976683579101568</v>
      </c>
      <c r="E610" s="15">
        <f>0.814*D610+4.4613</f>
        <v>33.746320433388675</v>
      </c>
      <c r="F610" s="15">
        <f t="shared" si="87"/>
        <v>2.230363145712893</v>
      </c>
      <c r="G610" s="15">
        <f t="shared" si="82"/>
        <v>11610.383670669573</v>
      </c>
      <c r="L610" s="17">
        <v>30.404473876953126</v>
      </c>
      <c r="M610" s="17">
        <f t="shared" si="83"/>
        <v>35.719252946777345</v>
      </c>
      <c r="N610" s="17">
        <f>0.814*M610+4.4613</f>
        <v>33.536771898676754</v>
      </c>
      <c r="O610" s="17">
        <f t="shared" si="88"/>
        <v>2.1824810481005912</v>
      </c>
      <c r="P610" s="17">
        <f t="shared" si="84"/>
        <v>10957.223977140166</v>
      </c>
      <c r="T610" s="19">
        <v>30.349877929688034</v>
      </c>
      <c r="U610" s="19">
        <f t="shared" si="85"/>
        <v>35.763465966797469</v>
      </c>
      <c r="V610" s="19">
        <f>0.814*U610+4.4613</f>
        <v>33.572761296973134</v>
      </c>
      <c r="W610" s="19">
        <f t="shared" si="89"/>
        <v>2.1907046698243349</v>
      </c>
      <c r="X610" s="19">
        <f t="shared" si="86"/>
        <v>11069.402401073752</v>
      </c>
    </row>
    <row r="611" spans="1:26">
      <c r="A611">
        <v>2056</v>
      </c>
      <c r="B611">
        <v>9</v>
      </c>
      <c r="C611" s="15">
        <v>23.072045898437501</v>
      </c>
      <c r="D611" s="15">
        <f t="shared" si="81"/>
        <v>27.138660800781253</v>
      </c>
      <c r="E611" s="15">
        <f>0.9014*D611+2.3973</f>
        <v>26.860088845824222</v>
      </c>
      <c r="F611" s="15">
        <f t="shared" si="87"/>
        <v>0.27857195495703024</v>
      </c>
      <c r="G611" s="15">
        <f t="shared" si="82"/>
        <v>-15013.999962431149</v>
      </c>
      <c r="L611" s="17">
        <v>23.380426025390626</v>
      </c>
      <c r="M611" s="17">
        <f t="shared" si="83"/>
        <v>28.068660026855468</v>
      </c>
      <c r="N611" s="17">
        <f>0.9014*M611+2.3973</f>
        <v>27.698390148207519</v>
      </c>
      <c r="O611" s="17">
        <f t="shared" si="88"/>
        <v>0.37026987864794947</v>
      </c>
      <c r="P611" s="17">
        <f t="shared" si="84"/>
        <v>-13763.14858536332</v>
      </c>
      <c r="T611" s="19">
        <v>23.294915771484</v>
      </c>
      <c r="U611" s="19">
        <f t="shared" si="85"/>
        <v>28.017117517089432</v>
      </c>
      <c r="V611" s="19">
        <f>0.9014*U611+2.3973</f>
        <v>27.651929729904413</v>
      </c>
      <c r="W611" s="19">
        <f t="shared" si="89"/>
        <v>0.36518778718501821</v>
      </c>
      <c r="X611" s="19">
        <f t="shared" si="86"/>
        <v>-13832.473395009167</v>
      </c>
    </row>
    <row r="612" spans="1:26">
      <c r="A612">
        <v>2056</v>
      </c>
      <c r="B612">
        <v>10</v>
      </c>
      <c r="C612" s="15">
        <v>12.056634521484375</v>
      </c>
      <c r="D612" s="15">
        <f t="shared" si="81"/>
        <v>11.778771176757811</v>
      </c>
      <c r="E612" s="15">
        <f>0.9014*D612+2.3973</f>
        <v>13.01468433872949</v>
      </c>
      <c r="F612" s="15">
        <f t="shared" si="87"/>
        <v>-1.2359131619716788</v>
      </c>
      <c r="G612" s="15">
        <f t="shared" si="82"/>
        <v>-35673.091442455669</v>
      </c>
      <c r="L612" s="17">
        <v>9.3392883300781246</v>
      </c>
      <c r="M612" s="17">
        <f t="shared" si="83"/>
        <v>12.775052849121094</v>
      </c>
      <c r="N612" s="17">
        <f>0.9014*M612+2.3973</f>
        <v>13.912732638197753</v>
      </c>
      <c r="O612" s="17">
        <f t="shared" si="88"/>
        <v>-1.1376797890766586</v>
      </c>
      <c r="P612" s="17">
        <f t="shared" si="84"/>
        <v>-34333.090002794699</v>
      </c>
      <c r="T612" s="19">
        <v>9.4589782714839998</v>
      </c>
      <c r="U612" s="19">
        <f t="shared" si="85"/>
        <v>12.825258142089432</v>
      </c>
      <c r="V612" s="19">
        <f>0.9014*U612+2.3973</f>
        <v>13.957987689279413</v>
      </c>
      <c r="W612" s="19">
        <f t="shared" si="89"/>
        <v>-1.1327295471899816</v>
      </c>
      <c r="X612" s="19">
        <f t="shared" si="86"/>
        <v>-34265.563753218536</v>
      </c>
    </row>
    <row r="613" spans="1:26">
      <c r="A613">
        <v>2056</v>
      </c>
      <c r="B613">
        <v>11</v>
      </c>
      <c r="C613" s="15">
        <v>7.6811157226562496</v>
      </c>
      <c r="D613" s="15">
        <f t="shared" si="81"/>
        <v>5.6775477636718756</v>
      </c>
      <c r="E613" s="15">
        <f>0.9014*D613+2.3973</f>
        <v>7.5150415541738287</v>
      </c>
      <c r="F613" s="15">
        <f t="shared" si="87"/>
        <v>-1.8374937905019531</v>
      </c>
      <c r="G613" s="15">
        <f t="shared" si="82"/>
        <v>-43879.252796237139</v>
      </c>
      <c r="L613" s="17">
        <v>-0.55985107421875002</v>
      </c>
      <c r="M613" s="17">
        <f t="shared" si="83"/>
        <v>1.9929102099609375</v>
      </c>
      <c r="N613" s="17">
        <f>0.9014*M613+2.3973</f>
        <v>4.1937092632587891</v>
      </c>
      <c r="O613" s="17">
        <f t="shared" si="88"/>
        <v>-2.2007990532978514</v>
      </c>
      <c r="P613" s="17">
        <f t="shared" si="84"/>
        <v>-48835.09988603599</v>
      </c>
      <c r="T613" s="19">
        <v>-0.18793334960895436</v>
      </c>
      <c r="U613" s="19">
        <f t="shared" si="85"/>
        <v>2.2329491821293681</v>
      </c>
      <c r="V613" s="19">
        <f>0.9014*U613+2.3973</f>
        <v>4.4100803927714125</v>
      </c>
      <c r="W613" s="19">
        <f t="shared" si="89"/>
        <v>-2.1771312106420444</v>
      </c>
      <c r="X613" s="19">
        <f t="shared" si="86"/>
        <v>-48512.246844368128</v>
      </c>
    </row>
    <row r="614" spans="1:26">
      <c r="A614">
        <v>2056</v>
      </c>
      <c r="B614">
        <v>12</v>
      </c>
      <c r="C614" s="15">
        <v>2.2752624511718751</v>
      </c>
      <c r="D614" s="15">
        <f t="shared" si="81"/>
        <v>-1.8603740380859377</v>
      </c>
      <c r="E614" s="15">
        <f>0.7817*D614+0.2163</f>
        <v>-1.2379543855717774</v>
      </c>
      <c r="F614" s="15">
        <f t="shared" si="87"/>
        <v>-0.62241965251416032</v>
      </c>
      <c r="G614" s="15">
        <f t="shared" si="82"/>
        <v>-27304.426479945661</v>
      </c>
      <c r="L614" s="17">
        <v>-4.9885314941406254</v>
      </c>
      <c r="M614" s="17">
        <f t="shared" si="83"/>
        <v>-2.8308085034179684</v>
      </c>
      <c r="N614" s="17">
        <f>0.7817*M614+0.2163</f>
        <v>-1.9965430071218258</v>
      </c>
      <c r="O614" s="17">
        <f t="shared" si="88"/>
        <v>-0.83426549629614266</v>
      </c>
      <c r="P614" s="17">
        <f t="shared" si="84"/>
        <v>-30194.215634975684</v>
      </c>
      <c r="T614" s="19">
        <v>-4.7796081542969659</v>
      </c>
      <c r="U614" s="19">
        <f t="shared" si="85"/>
        <v>-2.8087097534180692</v>
      </c>
      <c r="V614" s="19">
        <f>0.7817*U614+0.2163</f>
        <v>-1.9792684142469046</v>
      </c>
      <c r="W614" s="19">
        <f t="shared" si="89"/>
        <v>-0.82944133917116458</v>
      </c>
      <c r="X614" s="19">
        <f t="shared" si="86"/>
        <v>-30128.409307633854</v>
      </c>
    </row>
    <row r="615" spans="1:26">
      <c r="A615">
        <v>2057</v>
      </c>
      <c r="B615">
        <v>1</v>
      </c>
      <c r="C615" s="15">
        <v>2.7276550292968751</v>
      </c>
      <c r="D615" s="15">
        <f t="shared" si="81"/>
        <v>-1.2295578271484375</v>
      </c>
      <c r="E615" s="15">
        <f>0.7817*D615+0.2163</f>
        <v>-0.74484535348193348</v>
      </c>
      <c r="F615" s="15">
        <f t="shared" si="87"/>
        <v>-0.48471247366650405</v>
      </c>
      <c r="G615" s="15">
        <f t="shared" si="82"/>
        <v>-25425.962853284782</v>
      </c>
      <c r="H615" s="15">
        <f>SUM(G615:G626)</f>
        <v>-107816.50004937533</v>
      </c>
      <c r="I615" s="15">
        <f>H615*2.36386*4.4</f>
        <v>-1121397.6919495522</v>
      </c>
      <c r="L615" s="17">
        <v>-3.5715698242187499</v>
      </c>
      <c r="M615" s="17">
        <f t="shared" si="83"/>
        <v>-1.2874538525390622</v>
      </c>
      <c r="N615" s="17">
        <f>0.7817*M615+0.2163</f>
        <v>-0.79010267652978494</v>
      </c>
      <c r="O615" s="17">
        <f t="shared" si="88"/>
        <v>-0.49735117600927725</v>
      </c>
      <c r="P615" s="17">
        <f t="shared" si="84"/>
        <v>-25598.367391942549</v>
      </c>
      <c r="Q615" s="17">
        <f>SUM(P615:P626)</f>
        <v>-110288.3380422779</v>
      </c>
      <c r="R615" s="17">
        <f>Q615*2.36386*4.4</f>
        <v>-1147107.2393643237</v>
      </c>
      <c r="T615" s="19">
        <v>-3.4549316406249773</v>
      </c>
      <c r="U615" s="19">
        <f t="shared" si="85"/>
        <v>-1.3542149414062257</v>
      </c>
      <c r="V615" s="19">
        <f>0.7817*U615+0.2163</f>
        <v>-0.84228981969724659</v>
      </c>
      <c r="W615" s="19">
        <f t="shared" si="89"/>
        <v>-0.51192512170897908</v>
      </c>
      <c r="X615" s="19">
        <f t="shared" si="86"/>
        <v>-25797.170585232183</v>
      </c>
      <c r="Y615" s="19">
        <f>SUM(X615:X626)</f>
        <v>-110133.80842644435</v>
      </c>
      <c r="Z615" s="19">
        <f>Y615*2.36386*4.4</f>
        <v>-1145499.9793025127</v>
      </c>
    </row>
    <row r="616" spans="1:26">
      <c r="A616">
        <v>2057</v>
      </c>
      <c r="B616">
        <v>2</v>
      </c>
      <c r="C616" s="15">
        <v>3.7975097656250001</v>
      </c>
      <c r="D616" s="15">
        <f t="shared" si="81"/>
        <v>0.26224761718749967</v>
      </c>
      <c r="E616" s="15">
        <f>0.7817*D616+0.2163</f>
        <v>0.42129896235546849</v>
      </c>
      <c r="F616" s="15">
        <f t="shared" si="87"/>
        <v>-0.15905134516796882</v>
      </c>
      <c r="G616" s="15">
        <f t="shared" si="82"/>
        <v>-20983.619399436262</v>
      </c>
      <c r="L616" s="17">
        <v>-3.9535583496093749</v>
      </c>
      <c r="M616" s="17">
        <f t="shared" si="83"/>
        <v>-1.7035157543945307</v>
      </c>
      <c r="N616" s="17">
        <f>0.7817*M616+0.2163</f>
        <v>-1.1153382652102046</v>
      </c>
      <c r="O616" s="17">
        <f t="shared" si="88"/>
        <v>-0.58817748918432611</v>
      </c>
      <c r="P616" s="17">
        <f t="shared" si="84"/>
        <v>-26837.329129963393</v>
      </c>
      <c r="T616" s="19">
        <v>-3.8623718261719659</v>
      </c>
      <c r="U616" s="19">
        <f t="shared" si="85"/>
        <v>-1.8015842651368188</v>
      </c>
      <c r="V616" s="19">
        <f>0.7817*U616+0.2163</f>
        <v>-1.1919984200574512</v>
      </c>
      <c r="W616" s="19">
        <f t="shared" si="89"/>
        <v>-0.60958584507936764</v>
      </c>
      <c r="X616" s="19">
        <f t="shared" si="86"/>
        <v>-27129.360512727653</v>
      </c>
    </row>
    <row r="617" spans="1:26">
      <c r="A617">
        <v>2057</v>
      </c>
      <c r="B617">
        <v>3</v>
      </c>
      <c r="C617" s="15">
        <v>14.89705810546875</v>
      </c>
      <c r="D617" s="15">
        <f t="shared" si="81"/>
        <v>15.739457822265624</v>
      </c>
      <c r="E617" s="15">
        <f>0.9534*D617-0.7929</f>
        <v>14.213099087748047</v>
      </c>
      <c r="F617" s="15">
        <f t="shared" si="87"/>
        <v>1.5263587345175775</v>
      </c>
      <c r="G617" s="15">
        <f t="shared" si="82"/>
        <v>2007.0594975542735</v>
      </c>
      <c r="L617" s="17">
        <v>5.6985717773437496</v>
      </c>
      <c r="M617" s="17">
        <f t="shared" si="83"/>
        <v>8.8095843798828124</v>
      </c>
      <c r="N617" s="17">
        <f>0.9534*M617-0.7929</f>
        <v>7.6061577477802738</v>
      </c>
      <c r="O617" s="17">
        <f t="shared" si="88"/>
        <v>1.2034266321025386</v>
      </c>
      <c r="P617" s="17">
        <f t="shared" si="84"/>
        <v>-2398.0573114892686</v>
      </c>
      <c r="T617" s="19">
        <v>5.9549804687500227</v>
      </c>
      <c r="U617" s="19">
        <f t="shared" si="85"/>
        <v>8.9778685546875252</v>
      </c>
      <c r="V617" s="19">
        <f>0.9534*U617-0.7929</f>
        <v>7.7665998800390872</v>
      </c>
      <c r="W617" s="19">
        <f t="shared" si="89"/>
        <v>1.211268674648438</v>
      </c>
      <c r="X617" s="19">
        <f t="shared" si="86"/>
        <v>-2291.0840091206555</v>
      </c>
    </row>
    <row r="618" spans="1:26">
      <c r="A618">
        <v>2057</v>
      </c>
      <c r="B618">
        <v>4</v>
      </c>
      <c r="C618" s="15">
        <v>22.187707519531251</v>
      </c>
      <c r="D618" s="15">
        <f t="shared" si="81"/>
        <v>25.905539365234379</v>
      </c>
      <c r="E618" s="15">
        <f>0.9534*D618-0.7929</f>
        <v>23.905441230814457</v>
      </c>
      <c r="F618" s="15">
        <f t="shared" si="87"/>
        <v>2.0000981344199218</v>
      </c>
      <c r="G618" s="15">
        <f t="shared" si="82"/>
        <v>8469.3386516221544</v>
      </c>
      <c r="L618" s="17">
        <v>19.127221679687501</v>
      </c>
      <c r="M618" s="17">
        <f t="shared" si="83"/>
        <v>23.436069853515622</v>
      </c>
      <c r="N618" s="17">
        <f>0.9534*M618-0.7929</f>
        <v>21.551048998341795</v>
      </c>
      <c r="O618" s="17">
        <f t="shared" si="88"/>
        <v>1.8850208551738277</v>
      </c>
      <c r="P618" s="17">
        <f t="shared" si="84"/>
        <v>6899.5694854261819</v>
      </c>
      <c r="T618" s="19">
        <v>19.273339843750023</v>
      </c>
      <c r="U618" s="19">
        <f t="shared" si="85"/>
        <v>23.601427148437526</v>
      </c>
      <c r="V618" s="19">
        <f>0.9534*U618-0.7929</f>
        <v>21.708700643320338</v>
      </c>
      <c r="W618" s="19">
        <f t="shared" si="89"/>
        <v>1.8927265051171887</v>
      </c>
      <c r="X618" s="19">
        <f t="shared" si="86"/>
        <v>7004.6822563035712</v>
      </c>
    </row>
    <row r="619" spans="1:26">
      <c r="A619">
        <v>2057</v>
      </c>
      <c r="B619">
        <v>5</v>
      </c>
      <c r="C619" s="15">
        <v>25.481195068359376</v>
      </c>
      <c r="D619" s="15">
        <f t="shared" si="81"/>
        <v>30.497978403320317</v>
      </c>
      <c r="E619" s="15">
        <f>0.9534*D619-0.7929</f>
        <v>28.283872609725591</v>
      </c>
      <c r="F619" s="15">
        <f t="shared" si="87"/>
        <v>2.2141057935947259</v>
      </c>
      <c r="G619" s="15">
        <f t="shared" si="82"/>
        <v>11388.617130425657</v>
      </c>
      <c r="L619" s="17">
        <v>21.633935546875001</v>
      </c>
      <c r="M619" s="17">
        <f t="shared" si="83"/>
        <v>26.166382597656249</v>
      </c>
      <c r="N619" s="17">
        <f>0.9534*M619-0.7929</f>
        <v>24.154129168605468</v>
      </c>
      <c r="O619" s="17">
        <f t="shared" si="88"/>
        <v>2.0122534290507801</v>
      </c>
      <c r="P619" s="17">
        <f t="shared" si="84"/>
        <v>8635.1490256816905</v>
      </c>
      <c r="T619" s="19">
        <v>21.691308593750023</v>
      </c>
      <c r="U619" s="19">
        <f t="shared" si="85"/>
        <v>26.256356835937527</v>
      </c>
      <c r="V619" s="19">
        <f>0.9534*U619-0.7929</f>
        <v>24.239910607382839</v>
      </c>
      <c r="W619" s="19">
        <f t="shared" si="89"/>
        <v>2.0164462285546882</v>
      </c>
      <c r="X619" s="19">
        <f t="shared" si="86"/>
        <v>8692.3430037145008</v>
      </c>
    </row>
    <row r="620" spans="1:26">
      <c r="A620">
        <v>2057</v>
      </c>
      <c r="B620">
        <v>6</v>
      </c>
      <c r="C620" s="15">
        <v>30.823388671875001</v>
      </c>
      <c r="D620" s="15">
        <f t="shared" si="81"/>
        <v>37.947133164062507</v>
      </c>
      <c r="E620" s="15">
        <f>0.814*D620+4.4613</f>
        <v>35.350266395546875</v>
      </c>
      <c r="F620" s="15">
        <f t="shared" si="87"/>
        <v>2.5968667685156319</v>
      </c>
      <c r="G620" s="15">
        <f t="shared" si="82"/>
        <v>16609.859589321735</v>
      </c>
      <c r="L620" s="17">
        <v>33.721154785156251</v>
      </c>
      <c r="M620" s="17">
        <f t="shared" si="83"/>
        <v>39.331781791992185</v>
      </c>
      <c r="N620" s="17">
        <f>0.814*M620+4.4613</f>
        <v>36.477370378681641</v>
      </c>
      <c r="O620" s="17">
        <f t="shared" si="88"/>
        <v>2.8544114133105438</v>
      </c>
      <c r="P620" s="17">
        <f t="shared" si="84"/>
        <v>20123.026088969127</v>
      </c>
      <c r="T620" s="19">
        <v>33.821008300781045</v>
      </c>
      <c r="U620" s="19">
        <f t="shared" si="85"/>
        <v>39.574767114257597</v>
      </c>
      <c r="V620" s="19">
        <f>0.814*U620+4.4613</f>
        <v>36.675160431005686</v>
      </c>
      <c r="W620" s="19">
        <f t="shared" si="89"/>
        <v>2.8996066832519105</v>
      </c>
      <c r="X620" s="19">
        <f t="shared" si="86"/>
        <v>20739.534766239311</v>
      </c>
    </row>
    <row r="621" spans="1:26">
      <c r="A621">
        <v>2057</v>
      </c>
      <c r="B621">
        <v>7</v>
      </c>
      <c r="C621" s="15">
        <v>31.196588134765626</v>
      </c>
      <c r="D621" s="15">
        <f t="shared" si="81"/>
        <v>38.467522495117194</v>
      </c>
      <c r="E621" s="15">
        <f>0.814*D621+4.4613</f>
        <v>35.773863311025394</v>
      </c>
      <c r="F621" s="15">
        <f t="shared" si="87"/>
        <v>2.6936591840917998</v>
      </c>
      <c r="G621" s="15">
        <f t="shared" si="82"/>
        <v>17930.20493019624</v>
      </c>
      <c r="L621" s="17">
        <v>34.861444091796876</v>
      </c>
      <c r="M621" s="17">
        <f t="shared" si="83"/>
        <v>40.573784904785157</v>
      </c>
      <c r="N621" s="17">
        <f>0.814*M621+4.4613</f>
        <v>37.488360912495118</v>
      </c>
      <c r="O621" s="17">
        <f t="shared" si="88"/>
        <v>3.0854239922900391</v>
      </c>
      <c r="P621" s="17">
        <f t="shared" si="84"/>
        <v>23274.268678828426</v>
      </c>
      <c r="T621" s="19">
        <v>34.692224121094</v>
      </c>
      <c r="U621" s="19">
        <f t="shared" si="85"/>
        <v>40.531362084961216</v>
      </c>
      <c r="V621" s="19">
        <f>0.814*U621+4.4613</f>
        <v>37.453828737158432</v>
      </c>
      <c r="W621" s="19">
        <f t="shared" si="89"/>
        <v>3.0775333478027846</v>
      </c>
      <c r="X621" s="19">
        <f t="shared" si="86"/>
        <v>23166.632397377783</v>
      </c>
    </row>
    <row r="622" spans="1:26">
      <c r="A622">
        <v>2057</v>
      </c>
      <c r="B622">
        <v>8</v>
      </c>
      <c r="C622" s="15">
        <v>29.086145019531251</v>
      </c>
      <c r="D622" s="15">
        <f t="shared" si="81"/>
        <v>35.524720615234379</v>
      </c>
      <c r="E622" s="15">
        <f>0.814*D622+4.4613</f>
        <v>33.37842258080078</v>
      </c>
      <c r="F622" s="15">
        <f t="shared" si="87"/>
        <v>2.1462980344335989</v>
      </c>
      <c r="G622" s="15">
        <f t="shared" si="82"/>
        <v>10463.651487708721</v>
      </c>
      <c r="L622" s="17">
        <v>31.342095947265626</v>
      </c>
      <c r="M622" s="17">
        <f t="shared" si="83"/>
        <v>36.740510905761717</v>
      </c>
      <c r="N622" s="17">
        <f>0.814*M622+4.4613</f>
        <v>34.368075877290032</v>
      </c>
      <c r="O622" s="17">
        <f t="shared" si="88"/>
        <v>2.3724350284716849</v>
      </c>
      <c r="P622" s="17">
        <f t="shared" si="84"/>
        <v>13548.386223382255</v>
      </c>
      <c r="T622" s="19">
        <v>31.141778564453034</v>
      </c>
      <c r="U622" s="19">
        <f t="shared" si="85"/>
        <v>36.632972863769439</v>
      </c>
      <c r="V622" s="19">
        <f>0.814*U622+4.4613</f>
        <v>34.28053991110832</v>
      </c>
      <c r="W622" s="19">
        <f t="shared" si="89"/>
        <v>2.3524329526611183</v>
      </c>
      <c r="X622" s="19">
        <f t="shared" si="86"/>
        <v>13275.537907250313</v>
      </c>
    </row>
    <row r="623" spans="1:26">
      <c r="A623">
        <v>2057</v>
      </c>
      <c r="B623">
        <v>9</v>
      </c>
      <c r="C623" s="15">
        <v>25.091729736328126</v>
      </c>
      <c r="D623" s="15">
        <f t="shared" si="81"/>
        <v>29.954907944335943</v>
      </c>
      <c r="E623" s="15">
        <f>0.9014*D623+2.3973</f>
        <v>29.39865402102442</v>
      </c>
      <c r="F623" s="15">
        <f t="shared" si="87"/>
        <v>0.55625392331152312</v>
      </c>
      <c r="G623" s="15">
        <f t="shared" si="82"/>
        <v>-11226.140232107513</v>
      </c>
      <c r="L623" s="17">
        <v>23.180169677734376</v>
      </c>
      <c r="M623" s="17">
        <f t="shared" si="83"/>
        <v>27.850540812988282</v>
      </c>
      <c r="N623" s="17">
        <f>0.9014*M623+2.3973</f>
        <v>27.501777488827639</v>
      </c>
      <c r="O623" s="17">
        <f t="shared" si="88"/>
        <v>0.34876332416064315</v>
      </c>
      <c r="P623" s="17">
        <f t="shared" si="84"/>
        <v>-14056.519495124667</v>
      </c>
      <c r="T623" s="19">
        <v>23.100183105469</v>
      </c>
      <c r="U623" s="19">
        <f t="shared" si="85"/>
        <v>27.803301049804965</v>
      </c>
      <c r="V623" s="19">
        <f>0.9014*U623+2.3973</f>
        <v>27.459195566294195</v>
      </c>
      <c r="W623" s="19">
        <f t="shared" si="89"/>
        <v>0.34410548351076997</v>
      </c>
      <c r="X623" s="19">
        <f t="shared" si="86"/>
        <v>-14120.057099429587</v>
      </c>
    </row>
    <row r="624" spans="1:26">
      <c r="A624">
        <v>2057</v>
      </c>
      <c r="B624">
        <v>10</v>
      </c>
      <c r="C624" s="15">
        <v>15.50850830078125</v>
      </c>
      <c r="D624" s="15">
        <f t="shared" si="81"/>
        <v>16.592063974609374</v>
      </c>
      <c r="E624" s="15">
        <f>0.9014*D624+2.3973</f>
        <v>17.353386466712891</v>
      </c>
      <c r="F624" s="15">
        <f t="shared" si="87"/>
        <v>-0.76132249210351688</v>
      </c>
      <c r="G624" s="15">
        <f t="shared" si="82"/>
        <v>-29199.200114784071</v>
      </c>
      <c r="L624" s="17">
        <v>13.844537353515625</v>
      </c>
      <c r="M624" s="17">
        <f t="shared" si="83"/>
        <v>17.682170085449219</v>
      </c>
      <c r="N624" s="17">
        <f>0.9014*M624+2.3973</f>
        <v>18.336008115023926</v>
      </c>
      <c r="O624" s="17">
        <f t="shared" si="88"/>
        <v>-0.65383802957470749</v>
      </c>
      <c r="P624" s="17">
        <f t="shared" si="84"/>
        <v>-27733.004561428585</v>
      </c>
      <c r="T624" s="19">
        <v>13.780480957031045</v>
      </c>
      <c r="U624" s="19">
        <f t="shared" si="85"/>
        <v>17.57026809082009</v>
      </c>
      <c r="V624" s="19">
        <f>0.9014*U624+2.3973</f>
        <v>18.235139657065229</v>
      </c>
      <c r="W624" s="19">
        <f t="shared" si="89"/>
        <v>-0.66487156624513943</v>
      </c>
      <c r="X624" s="19">
        <f t="shared" si="86"/>
        <v>-27883.513035149947</v>
      </c>
    </row>
    <row r="625" spans="1:26">
      <c r="A625">
        <v>2057</v>
      </c>
      <c r="B625">
        <v>11</v>
      </c>
      <c r="C625" s="15">
        <v>5.0066162109374996</v>
      </c>
      <c r="D625" s="15">
        <f t="shared" si="81"/>
        <v>1.9482256445312496</v>
      </c>
      <c r="E625" s="15">
        <f>0.9014*D625+2.3973</f>
        <v>4.1534305959804687</v>
      </c>
      <c r="F625" s="15">
        <f t="shared" si="87"/>
        <v>-2.2052049514492191</v>
      </c>
      <c r="G625" s="15">
        <f t="shared" si="82"/>
        <v>-48895.200742718793</v>
      </c>
      <c r="L625" s="17">
        <v>0.66430053710937498</v>
      </c>
      <c r="M625" s="17">
        <f t="shared" si="83"/>
        <v>3.3262561450195314</v>
      </c>
      <c r="N625" s="17">
        <f>0.9014*M625+2.3973</f>
        <v>5.3955872891206056</v>
      </c>
      <c r="O625" s="17">
        <f t="shared" si="88"/>
        <v>-2.0693311441010742</v>
      </c>
      <c r="P625" s="17">
        <f t="shared" si="84"/>
        <v>-47041.746136682748</v>
      </c>
      <c r="T625" s="19">
        <v>0.90398559570303405</v>
      </c>
      <c r="U625" s="19">
        <f t="shared" si="85"/>
        <v>3.4318761840819314</v>
      </c>
      <c r="V625" s="19">
        <f>0.9014*U625+2.3973</f>
        <v>5.490793192331453</v>
      </c>
      <c r="W625" s="19">
        <f t="shared" si="89"/>
        <v>-2.0589170082495216</v>
      </c>
      <c r="X625" s="19">
        <f t="shared" si="86"/>
        <v>-46899.686909531723</v>
      </c>
    </row>
    <row r="626" spans="1:26">
      <c r="A626">
        <v>2057</v>
      </c>
      <c r="B626">
        <v>12</v>
      </c>
      <c r="C626" s="15">
        <v>-0.53058471679687502</v>
      </c>
      <c r="D626" s="15">
        <f t="shared" si="81"/>
        <v>-5.7728473291015625</v>
      </c>
      <c r="E626" s="15">
        <f>0.7817*D626+0.2163</f>
        <v>-4.2963347571586912</v>
      </c>
      <c r="F626" s="15">
        <f t="shared" si="87"/>
        <v>-1.4765125719428713</v>
      </c>
      <c r="G626" s="15">
        <f t="shared" si="82"/>
        <v>-38955.107993872705</v>
      </c>
      <c r="L626" s="17">
        <v>-7.7354492187500004</v>
      </c>
      <c r="M626" s="17">
        <f t="shared" si="83"/>
        <v>-5.8227512890625004</v>
      </c>
      <c r="N626" s="17">
        <f>0.7817*M626+0.2163</f>
        <v>-4.335344682660156</v>
      </c>
      <c r="O626" s="17">
        <f t="shared" si="88"/>
        <v>-1.4874066064023443</v>
      </c>
      <c r="P626" s="17">
        <f t="shared" si="84"/>
        <v>-39103.713517934375</v>
      </c>
      <c r="T626" s="19">
        <v>-7.4597839355469659</v>
      </c>
      <c r="U626" s="19">
        <f t="shared" si="85"/>
        <v>-5.7515427612305707</v>
      </c>
      <c r="V626" s="19">
        <f>0.7817*U626+0.2163</f>
        <v>-4.2796809764539363</v>
      </c>
      <c r="W626" s="19">
        <f t="shared" si="89"/>
        <v>-1.4718617847766344</v>
      </c>
      <c r="X626" s="19">
        <f t="shared" si="86"/>
        <v>-38891.666606138067</v>
      </c>
    </row>
    <row r="627" spans="1:26">
      <c r="A627">
        <v>2058</v>
      </c>
      <c r="B627">
        <v>1</v>
      </c>
      <c r="C627" s="15">
        <v>0.40288696289062498</v>
      </c>
      <c r="D627" s="15">
        <f t="shared" si="81"/>
        <v>-4.4712144189453129</v>
      </c>
      <c r="E627" s="15">
        <f>0.7817*D627+0.2163</f>
        <v>-3.278848311289551</v>
      </c>
      <c r="F627" s="15">
        <f t="shared" si="87"/>
        <v>-1.1923661076557619</v>
      </c>
      <c r="G627" s="15">
        <f t="shared" si="82"/>
        <v>-35079.066074532246</v>
      </c>
      <c r="H627" s="15">
        <f>SUM(G627:G638)</f>
        <v>-97255.971048884094</v>
      </c>
      <c r="I627" s="15">
        <f>H627*2.36386*4.4</f>
        <v>-1011557.7987839066</v>
      </c>
      <c r="L627" s="17">
        <v>-5.7775329589843754</v>
      </c>
      <c r="M627" s="17">
        <f t="shared" si="83"/>
        <v>-3.6901888989257814</v>
      </c>
      <c r="N627" s="17">
        <f>0.7817*M627+0.2163</f>
        <v>-2.6683206622902831</v>
      </c>
      <c r="O627" s="17">
        <f t="shared" si="88"/>
        <v>-1.0218682366354983</v>
      </c>
      <c r="P627" s="17">
        <f t="shared" si="84"/>
        <v>-32753.304615944835</v>
      </c>
      <c r="Q627" s="17">
        <f>SUM(P627:P638)</f>
        <v>-96610.480100674613</v>
      </c>
      <c r="R627" s="17">
        <f>Q627*2.36386*4.4</f>
        <v>-1004844.057759435</v>
      </c>
      <c r="T627" s="19">
        <v>-5.4792236328119657</v>
      </c>
      <c r="U627" s="19">
        <f t="shared" si="85"/>
        <v>-3.5768875488275387</v>
      </c>
      <c r="V627" s="19">
        <f>0.7817*U627+0.2163</f>
        <v>-2.5797529969184869</v>
      </c>
      <c r="W627" s="19">
        <f t="shared" si="89"/>
        <v>-0.99713455190905176</v>
      </c>
      <c r="X627" s="19">
        <f t="shared" si="86"/>
        <v>-32415.912422591377</v>
      </c>
      <c r="Y627" s="19">
        <f>SUM(X627:X638)</f>
        <v>-96241.347897054919</v>
      </c>
      <c r="Z627" s="19">
        <f>Y627*2.36386*4.4</f>
        <v>-1001004.7196157018</v>
      </c>
    </row>
    <row r="628" spans="1:26">
      <c r="A628">
        <v>2058</v>
      </c>
      <c r="B628">
        <v>2</v>
      </c>
      <c r="C628" s="15">
        <v>5.4282470703124996</v>
      </c>
      <c r="D628" s="15">
        <f t="shared" si="81"/>
        <v>2.5361477148437492</v>
      </c>
      <c r="E628" s="15">
        <f>0.7817*D628+0.2163</f>
        <v>2.1988066686933587</v>
      </c>
      <c r="F628" s="15">
        <f t="shared" si="87"/>
        <v>0.33734104615039051</v>
      </c>
      <c r="G628" s="15">
        <f t="shared" si="82"/>
        <v>-14212.330789462523</v>
      </c>
      <c r="L628" s="17">
        <v>-0.18359985351562499</v>
      </c>
      <c r="M628" s="17">
        <f t="shared" si="83"/>
        <v>2.4027230395507813</v>
      </c>
      <c r="N628" s="17">
        <f>0.7817*M628+0.2163</f>
        <v>2.0945086000168458</v>
      </c>
      <c r="O628" s="17">
        <f t="shared" si="88"/>
        <v>0.30821443953393546</v>
      </c>
      <c r="P628" s="17">
        <f t="shared" si="84"/>
        <v>-14609.646830317586</v>
      </c>
      <c r="T628" s="19">
        <v>-5.7165527343954636E-2</v>
      </c>
      <c r="U628" s="19">
        <f t="shared" si="85"/>
        <v>2.3765322509763376</v>
      </c>
      <c r="V628" s="19">
        <f>0.7817*U628+0.2163</f>
        <v>2.0740352605882029</v>
      </c>
      <c r="W628" s="19">
        <f t="shared" si="89"/>
        <v>0.30249699038813471</v>
      </c>
      <c r="X628" s="19">
        <f t="shared" si="86"/>
        <v>-14687.638554115454</v>
      </c>
    </row>
    <row r="629" spans="1:26">
      <c r="A629">
        <v>2058</v>
      </c>
      <c r="B629">
        <v>3</v>
      </c>
      <c r="C629" s="15">
        <v>14.4087158203125</v>
      </c>
      <c r="D629" s="15">
        <f t="shared" si="81"/>
        <v>15.058513339843749</v>
      </c>
      <c r="E629" s="15">
        <f>0.9534*D629-0.7929</f>
        <v>13.563886618207031</v>
      </c>
      <c r="F629" s="15">
        <f t="shared" si="87"/>
        <v>1.4946267216367186</v>
      </c>
      <c r="G629" s="15">
        <f t="shared" si="82"/>
        <v>1574.2031098464795</v>
      </c>
      <c r="L629" s="17">
        <v>6.6994262695312496</v>
      </c>
      <c r="M629" s="17">
        <f t="shared" si="83"/>
        <v>9.8997150927734374</v>
      </c>
      <c r="N629" s="17">
        <f>0.9534*M629-0.7929</f>
        <v>8.6454883694501952</v>
      </c>
      <c r="O629" s="17">
        <f t="shared" si="88"/>
        <v>1.2542267233232423</v>
      </c>
      <c r="P629" s="17">
        <f t="shared" si="84"/>
        <v>-1705.0932671476512</v>
      </c>
      <c r="T629" s="19">
        <v>7.0884948730470114</v>
      </c>
      <c r="U629" s="19">
        <f t="shared" si="85"/>
        <v>10.222467370605619</v>
      </c>
      <c r="V629" s="19">
        <f>0.9534*U629-0.7929</f>
        <v>8.9532003911353986</v>
      </c>
      <c r="W629" s="19">
        <f t="shared" si="89"/>
        <v>1.2692669794702205</v>
      </c>
      <c r="X629" s="19">
        <f t="shared" si="86"/>
        <v>-1499.929133046724</v>
      </c>
    </row>
    <row r="630" spans="1:26">
      <c r="A630">
        <v>2058</v>
      </c>
      <c r="B630">
        <v>4</v>
      </c>
      <c r="C630" s="15">
        <v>20.019342041015626</v>
      </c>
      <c r="D630" s="15">
        <f t="shared" si="81"/>
        <v>22.881970541992189</v>
      </c>
      <c r="E630" s="15">
        <f>0.9534*D630-0.7929</f>
        <v>21.022770714735355</v>
      </c>
      <c r="F630" s="15">
        <f t="shared" si="87"/>
        <v>1.859199827256834</v>
      </c>
      <c r="G630" s="15">
        <f t="shared" si="82"/>
        <v>6547.3448436104736</v>
      </c>
      <c r="L630" s="17">
        <v>16.606164550781251</v>
      </c>
      <c r="M630" s="17">
        <f t="shared" si="83"/>
        <v>20.690134428710937</v>
      </c>
      <c r="N630" s="17">
        <f>0.9534*M630-0.7929</f>
        <v>18.933074164333007</v>
      </c>
      <c r="O630" s="17">
        <f t="shared" si="88"/>
        <v>1.7570602643779303</v>
      </c>
      <c r="P630" s="17">
        <f t="shared" si="84"/>
        <v>5154.0590663793482</v>
      </c>
      <c r="T630" s="19">
        <v>16.655999755859</v>
      </c>
      <c r="U630" s="19">
        <f t="shared" si="85"/>
        <v>20.727587731933184</v>
      </c>
      <c r="V630" s="19">
        <f>0.9534*U630-0.7929</f>
        <v>18.968782143625099</v>
      </c>
      <c r="W630" s="19">
        <f t="shared" si="89"/>
        <v>1.7588055883080855</v>
      </c>
      <c r="X630" s="19">
        <f t="shared" si="86"/>
        <v>5177.8670301105958</v>
      </c>
    </row>
    <row r="631" spans="1:26">
      <c r="A631">
        <v>2058</v>
      </c>
      <c r="B631">
        <v>5</v>
      </c>
      <c r="C631" s="15">
        <v>24.569879150390626</v>
      </c>
      <c r="D631" s="15">
        <f t="shared" si="81"/>
        <v>29.227239487304693</v>
      </c>
      <c r="E631" s="15">
        <f>0.9534*D631-0.7929</f>
        <v>27.072350127196295</v>
      </c>
      <c r="F631" s="15">
        <f t="shared" si="87"/>
        <v>2.1548893601083989</v>
      </c>
      <c r="G631" s="15">
        <f t="shared" si="82"/>
        <v>10580.84576123867</v>
      </c>
      <c r="L631" s="17">
        <v>27.555810546875001</v>
      </c>
      <c r="M631" s="17">
        <f t="shared" si="83"/>
        <v>32.61648884765625</v>
      </c>
      <c r="N631" s="17">
        <f>0.9534*M631-0.7929</f>
        <v>30.303660467355471</v>
      </c>
      <c r="O631" s="17">
        <f t="shared" si="88"/>
        <v>2.312828380300779</v>
      </c>
      <c r="P631" s="17">
        <f t="shared" si="84"/>
        <v>12735.291935682926</v>
      </c>
      <c r="T631" s="19">
        <v>27.314019775391046</v>
      </c>
      <c r="U631" s="19">
        <f t="shared" si="85"/>
        <v>32.430093713379371</v>
      </c>
      <c r="V631" s="19">
        <f>0.9534*U631-0.7929</f>
        <v>30.125951346335892</v>
      </c>
      <c r="W631" s="19">
        <f t="shared" si="89"/>
        <v>2.3041423670434789</v>
      </c>
      <c r="X631" s="19">
        <f t="shared" si="86"/>
        <v>12616.806028840096</v>
      </c>
    </row>
    <row r="632" spans="1:26">
      <c r="A632">
        <v>2058</v>
      </c>
      <c r="B632">
        <v>6</v>
      </c>
      <c r="C632" s="15">
        <v>29.683862304687501</v>
      </c>
      <c r="D632" s="15">
        <f t="shared" si="81"/>
        <v>36.358177597656251</v>
      </c>
      <c r="E632" s="15">
        <f>0.814*D632+4.4613</f>
        <v>34.056856564492186</v>
      </c>
      <c r="F632" s="15">
        <f t="shared" si="87"/>
        <v>2.301321033164065</v>
      </c>
      <c r="G632" s="15">
        <f t="shared" si="82"/>
        <v>12578.320213391009</v>
      </c>
      <c r="L632" s="17">
        <v>33.186669921875001</v>
      </c>
      <c r="M632" s="17">
        <f t="shared" si="83"/>
        <v>38.749620878906249</v>
      </c>
      <c r="N632" s="17">
        <f>0.814*M632+4.4613</f>
        <v>36.003491395429684</v>
      </c>
      <c r="O632" s="17">
        <f t="shared" si="88"/>
        <v>2.7461294834765653</v>
      </c>
      <c r="P632" s="17">
        <f t="shared" si="84"/>
        <v>18645.952284103827</v>
      </c>
      <c r="T632" s="19">
        <v>33.105920410156045</v>
      </c>
      <c r="U632" s="19">
        <f t="shared" si="85"/>
        <v>38.789600610351343</v>
      </c>
      <c r="V632" s="19">
        <f>0.814*U632+4.4613</f>
        <v>36.036034896825988</v>
      </c>
      <c r="W632" s="19">
        <f t="shared" si="89"/>
        <v>2.7535657135253544</v>
      </c>
      <c r="X632" s="19">
        <f t="shared" si="86"/>
        <v>18747.389898199363</v>
      </c>
    </row>
    <row r="633" spans="1:26">
      <c r="A633">
        <v>2058</v>
      </c>
      <c r="B633">
        <v>7</v>
      </c>
      <c r="C633" s="15">
        <v>33.395562744140626</v>
      </c>
      <c r="D633" s="15">
        <f t="shared" si="81"/>
        <v>41.533772690429693</v>
      </c>
      <c r="E633" s="15">
        <f>0.814*D633+4.4613</f>
        <v>38.269790970009772</v>
      </c>
      <c r="F633" s="15">
        <f t="shared" si="87"/>
        <v>3.2639817204199204</v>
      </c>
      <c r="G633" s="15">
        <f t="shared" si="82"/>
        <v>25709.974648248135</v>
      </c>
      <c r="L633" s="17">
        <v>34.677026367187501</v>
      </c>
      <c r="M633" s="17">
        <f t="shared" si="83"/>
        <v>40.372917119140624</v>
      </c>
      <c r="N633" s="17">
        <f>0.814*M633+4.4613</f>
        <v>37.324854534980467</v>
      </c>
      <c r="O633" s="17">
        <f t="shared" si="88"/>
        <v>3.0480625841601565</v>
      </c>
      <c r="P633" s="17">
        <f t="shared" si="84"/>
        <v>22764.621710528692</v>
      </c>
      <c r="T633" s="19">
        <v>34.634118652344</v>
      </c>
      <c r="U633" s="19">
        <f t="shared" si="85"/>
        <v>40.467562280273718</v>
      </c>
      <c r="V633" s="19">
        <f>0.814*U633+4.4613</f>
        <v>37.401895696142809</v>
      </c>
      <c r="W633" s="19">
        <f t="shared" si="89"/>
        <v>3.0656665841309092</v>
      </c>
      <c r="X633" s="19">
        <f t="shared" si="86"/>
        <v>23004.757874129733</v>
      </c>
    </row>
    <row r="634" spans="1:26">
      <c r="A634">
        <v>2058</v>
      </c>
      <c r="B634">
        <v>8</v>
      </c>
      <c r="C634" s="15">
        <v>32.383935546875001</v>
      </c>
      <c r="D634" s="15">
        <f t="shared" si="81"/>
        <v>40.123159726562506</v>
      </c>
      <c r="E634" s="15">
        <f>0.814*D634+4.4613</f>
        <v>37.121552017421877</v>
      </c>
      <c r="F634" s="15">
        <f t="shared" si="87"/>
        <v>3.0016077091406288</v>
      </c>
      <c r="G634" s="15">
        <f t="shared" si="82"/>
        <v>22130.930760387317</v>
      </c>
      <c r="L634" s="17">
        <v>31.722497558593751</v>
      </c>
      <c r="M634" s="17">
        <f t="shared" si="83"/>
        <v>37.154844340820311</v>
      </c>
      <c r="N634" s="17">
        <f>0.814*M634+4.4613</f>
        <v>34.705343293427731</v>
      </c>
      <c r="O634" s="17">
        <f t="shared" si="88"/>
        <v>2.4495010473925802</v>
      </c>
      <c r="P634" s="17">
        <f t="shared" si="84"/>
        <v>14599.643787482186</v>
      </c>
      <c r="T634" s="19">
        <v>31.589044189453034</v>
      </c>
      <c r="U634" s="19">
        <f t="shared" si="85"/>
        <v>37.124070520019437</v>
      </c>
      <c r="V634" s="19">
        <f>0.814*U634+4.4613</f>
        <v>34.680293403295821</v>
      </c>
      <c r="W634" s="19">
        <f t="shared" si="89"/>
        <v>2.4437771167236164</v>
      </c>
      <c r="X634" s="19">
        <f t="shared" si="86"/>
        <v>14521.563649226853</v>
      </c>
    </row>
    <row r="635" spans="1:26">
      <c r="A635">
        <v>2058</v>
      </c>
      <c r="B635">
        <v>9</v>
      </c>
      <c r="C635" s="15">
        <v>23.746484375000001</v>
      </c>
      <c r="D635" s="15">
        <f t="shared" si="81"/>
        <v>28.079097812500002</v>
      </c>
      <c r="E635" s="15">
        <f>0.9014*D635+2.3973</f>
        <v>27.707798768187502</v>
      </c>
      <c r="F635" s="15">
        <f t="shared" si="87"/>
        <v>0.37129904431250083</v>
      </c>
      <c r="G635" s="15">
        <f t="shared" si="82"/>
        <v>-13749.109736533177</v>
      </c>
      <c r="L635" s="17">
        <v>23.429956054687501</v>
      </c>
      <c r="M635" s="17">
        <f t="shared" si="83"/>
        <v>28.122608134765624</v>
      </c>
      <c r="N635" s="17">
        <f>0.9014*M635+2.3973</f>
        <v>27.747018972677733</v>
      </c>
      <c r="O635" s="17">
        <f t="shared" si="88"/>
        <v>0.37558916208789128</v>
      </c>
      <c r="P635" s="17">
        <f t="shared" si="84"/>
        <v>-13690.588239959074</v>
      </c>
      <c r="T635" s="19">
        <v>23.354486083984</v>
      </c>
      <c r="U635" s="19">
        <f t="shared" si="85"/>
        <v>28.082525720214434</v>
      </c>
      <c r="V635" s="19">
        <f>0.9014*U635+2.3973</f>
        <v>27.71088868420129</v>
      </c>
      <c r="W635" s="19">
        <f t="shared" si="89"/>
        <v>0.37163703601314424</v>
      </c>
      <c r="X635" s="19">
        <f t="shared" si="86"/>
        <v>-13744.499191744701</v>
      </c>
    </row>
    <row r="636" spans="1:26">
      <c r="A636">
        <v>2058</v>
      </c>
      <c r="B636">
        <v>10</v>
      </c>
      <c r="C636" s="15">
        <v>12.59560546875</v>
      </c>
      <c r="D636" s="15">
        <f t="shared" si="81"/>
        <v>12.530312265625</v>
      </c>
      <c r="E636" s="15">
        <f>0.9014*D636+2.3973</f>
        <v>13.692123476234373</v>
      </c>
      <c r="F636" s="15">
        <f t="shared" si="87"/>
        <v>-1.1618112106093736</v>
      </c>
      <c r="G636" s="15">
        <f t="shared" si="82"/>
        <v>-34662.266723922468</v>
      </c>
      <c r="L636" s="17">
        <v>10.990869140625</v>
      </c>
      <c r="M636" s="17">
        <f t="shared" si="83"/>
        <v>14.573954667968749</v>
      </c>
      <c r="N636" s="17">
        <f>0.9014*M636+2.3973</f>
        <v>15.53426273770703</v>
      </c>
      <c r="O636" s="17">
        <f t="shared" si="88"/>
        <v>-0.96030806973828042</v>
      </c>
      <c r="P636" s="17">
        <f t="shared" si="84"/>
        <v>-31913.562379299881</v>
      </c>
      <c r="T636" s="19">
        <v>11.114709472656045</v>
      </c>
      <c r="U636" s="19">
        <f t="shared" si="85"/>
        <v>14.643251000976338</v>
      </c>
      <c r="V636" s="19">
        <f>0.9014*U636+2.3973</f>
        <v>15.596726452280071</v>
      </c>
      <c r="W636" s="19">
        <f t="shared" si="89"/>
        <v>-0.95347545130373312</v>
      </c>
      <c r="X636" s="19">
        <f t="shared" si="86"/>
        <v>-31820.358631234223</v>
      </c>
    </row>
    <row r="637" spans="1:26">
      <c r="A637">
        <v>2058</v>
      </c>
      <c r="B637">
        <v>11</v>
      </c>
      <c r="C637" s="15">
        <v>8.4535461425781246</v>
      </c>
      <c r="D637" s="15">
        <f t="shared" si="81"/>
        <v>6.7546247412109368</v>
      </c>
      <c r="E637" s="15">
        <f>0.9014*D637+2.3973</f>
        <v>8.4859187417275379</v>
      </c>
      <c r="F637" s="15">
        <f t="shared" si="87"/>
        <v>-1.7312940005166011</v>
      </c>
      <c r="G637" s="15">
        <f t="shared" si="82"/>
        <v>-42430.581461046953</v>
      </c>
      <c r="L637" s="17">
        <v>1.9908081054687501</v>
      </c>
      <c r="M637" s="17">
        <f t="shared" si="83"/>
        <v>4.771088188476563</v>
      </c>
      <c r="N637" s="17">
        <f>0.9014*M637+2.3973</f>
        <v>6.6979588930927729</v>
      </c>
      <c r="O637" s="17">
        <f t="shared" si="88"/>
        <v>-1.9268707046162099</v>
      </c>
      <c r="P637" s="17">
        <f t="shared" si="84"/>
        <v>-45098.443281669723</v>
      </c>
      <c r="T637" s="19">
        <v>2.0864807128910456</v>
      </c>
      <c r="U637" s="19">
        <f t="shared" si="85"/>
        <v>4.7302558227543683</v>
      </c>
      <c r="V637" s="19">
        <f>0.9014*U637+2.3973</f>
        <v>6.6611525986307871</v>
      </c>
      <c r="W637" s="19">
        <f t="shared" si="89"/>
        <v>-1.9308967758764188</v>
      </c>
      <c r="X637" s="19">
        <f t="shared" si="86"/>
        <v>-45153.362919730229</v>
      </c>
    </row>
    <row r="638" spans="1:26">
      <c r="A638">
        <v>2058</v>
      </c>
      <c r="B638">
        <v>12</v>
      </c>
      <c r="C638" s="15">
        <v>0.12227783203125001</v>
      </c>
      <c r="D638" s="15">
        <f t="shared" si="81"/>
        <v>-4.8624957910156255</v>
      </c>
      <c r="E638" s="15">
        <f>0.7817*D638+0.2163</f>
        <v>-3.5847129598369141</v>
      </c>
      <c r="F638" s="15">
        <f t="shared" si="87"/>
        <v>-1.2777828311787114</v>
      </c>
      <c r="G638" s="15">
        <f t="shared" si="82"/>
        <v>-36244.235600108805</v>
      </c>
      <c r="L638" s="17">
        <v>-5.1566223144531254</v>
      </c>
      <c r="M638" s="17">
        <f t="shared" si="83"/>
        <v>-3.0138930249023441</v>
      </c>
      <c r="N638" s="17">
        <f>0.7817*M638+0.2163</f>
        <v>-2.1396601775661623</v>
      </c>
      <c r="O638" s="17">
        <f t="shared" si="88"/>
        <v>-0.87423284733618178</v>
      </c>
      <c r="P638" s="17">
        <f t="shared" si="84"/>
        <v>-30739.410270512853</v>
      </c>
      <c r="T638" s="19">
        <v>-5.0425170898439546</v>
      </c>
      <c r="U638" s="19">
        <f t="shared" si="85"/>
        <v>-3.0973837646486628</v>
      </c>
      <c r="V638" s="19">
        <f>0.7817*U638+0.2163</f>
        <v>-2.2049248888258597</v>
      </c>
      <c r="W638" s="19">
        <f t="shared" si="89"/>
        <v>-0.89245887582280314</v>
      </c>
      <c r="X638" s="19">
        <f t="shared" si="86"/>
        <v>-30988.031525098857</v>
      </c>
    </row>
    <row r="639" spans="1:26">
      <c r="A639">
        <v>2059</v>
      </c>
      <c r="B639">
        <v>1</v>
      </c>
      <c r="C639" s="15">
        <v>3.0528503417968751</v>
      </c>
      <c r="D639" s="15">
        <f t="shared" si="81"/>
        <v>-0.7761054833984371</v>
      </c>
      <c r="E639" s="15">
        <f>0.7817*D639+0.2163</f>
        <v>-0.39038165637255823</v>
      </c>
      <c r="F639" s="15">
        <f t="shared" si="87"/>
        <v>-0.38572382702587887</v>
      </c>
      <c r="G639" s="15">
        <f t="shared" si="82"/>
        <v>-24075.658724460016</v>
      </c>
      <c r="H639" s="15">
        <f>SUM(G639:G650)</f>
        <v>-79235.599305213342</v>
      </c>
      <c r="I639" s="15">
        <f>H639*2.36386*4.4</f>
        <v>-824128.20060393505</v>
      </c>
      <c r="L639" s="17">
        <v>-6.1191162109375004</v>
      </c>
      <c r="M639" s="17">
        <f t="shared" si="83"/>
        <v>-4.0622413769531249</v>
      </c>
      <c r="N639" s="17">
        <f>0.7817*M639+0.2163</f>
        <v>-2.9591540843642576</v>
      </c>
      <c r="O639" s="17">
        <f t="shared" si="88"/>
        <v>-1.1030872925888673</v>
      </c>
      <c r="P639" s="17">
        <f t="shared" si="84"/>
        <v>-33861.213758204736</v>
      </c>
      <c r="Q639" s="17">
        <f>SUM(P639:P650)</f>
        <v>-115215.4705987765</v>
      </c>
      <c r="R639" s="17">
        <f>Q639*2.36386*4.4</f>
        <v>-1198354.2662503447</v>
      </c>
      <c r="T639" s="19">
        <v>-5.8647827148439546</v>
      </c>
      <c r="U639" s="19">
        <f t="shared" si="85"/>
        <v>-4.0002314208986629</v>
      </c>
      <c r="V639" s="19">
        <f>0.7817*U639+0.2163</f>
        <v>-2.9106809017164847</v>
      </c>
      <c r="W639" s="19">
        <f t="shared" si="89"/>
        <v>-1.0895505191821782</v>
      </c>
      <c r="X639" s="19">
        <f t="shared" si="86"/>
        <v>-33676.558632164095</v>
      </c>
      <c r="Y639" s="19">
        <f>SUM(X639:X650)</f>
        <v>-113300.7284939652</v>
      </c>
      <c r="Z639" s="19">
        <f>Y639*2.36386*4.4</f>
        <v>-1178439.0642540762</v>
      </c>
    </row>
    <row r="640" spans="1:26">
      <c r="A640">
        <v>2059</v>
      </c>
      <c r="B640">
        <v>2</v>
      </c>
      <c r="C640" s="15">
        <v>7.3020568847656246</v>
      </c>
      <c r="D640" s="15">
        <f t="shared" si="81"/>
        <v>5.1489881201171874</v>
      </c>
      <c r="E640" s="15">
        <f>0.7817*D640+0.2163</f>
        <v>4.2412640134956057</v>
      </c>
      <c r="F640" s="15">
        <f t="shared" si="87"/>
        <v>0.90772410662158176</v>
      </c>
      <c r="G640" s="15">
        <f t="shared" si="82"/>
        <v>-6431.7354615750028</v>
      </c>
      <c r="L640" s="17">
        <v>-0.67545166015625002</v>
      </c>
      <c r="M640" s="17">
        <f t="shared" si="83"/>
        <v>1.8669980517578124</v>
      </c>
      <c r="N640" s="17">
        <f>0.7817*M640+0.2163</f>
        <v>1.6757323770590817</v>
      </c>
      <c r="O640" s="17">
        <f t="shared" si="88"/>
        <v>0.19126567469873068</v>
      </c>
      <c r="P640" s="17">
        <f t="shared" si="84"/>
        <v>-16204.944931434615</v>
      </c>
      <c r="T640" s="19">
        <v>-0.31397094726600017</v>
      </c>
      <c r="U640" s="19">
        <f t="shared" si="85"/>
        <v>2.0945598999019315</v>
      </c>
      <c r="V640" s="19">
        <f>0.7817*U640+0.2163</f>
        <v>1.8536174737533397</v>
      </c>
      <c r="W640" s="19">
        <f t="shared" si="89"/>
        <v>0.24094242614859174</v>
      </c>
      <c r="X640" s="19">
        <f t="shared" si="86"/>
        <v>-15527.304364907061</v>
      </c>
    </row>
    <row r="641" spans="1:26">
      <c r="A641">
        <v>2059</v>
      </c>
      <c r="B641">
        <v>3</v>
      </c>
      <c r="C641" s="15">
        <v>12.592034912109375</v>
      </c>
      <c r="D641" s="15">
        <f t="shared" si="81"/>
        <v>12.525333481445312</v>
      </c>
      <c r="E641" s="15">
        <f>0.9534*D641-0.7929</f>
        <v>11.148752941209962</v>
      </c>
      <c r="F641" s="15">
        <f t="shared" si="87"/>
        <v>1.3765805402353504</v>
      </c>
      <c r="G641" s="15">
        <f t="shared" si="82"/>
        <v>-36.064850649585424</v>
      </c>
      <c r="L641" s="17">
        <v>1.5505615234375001</v>
      </c>
      <c r="M641" s="17">
        <f t="shared" si="83"/>
        <v>4.2915716113281253</v>
      </c>
      <c r="N641" s="17">
        <f>0.9534*M641-0.7929</f>
        <v>3.2986843742402345</v>
      </c>
      <c r="O641" s="17">
        <f t="shared" si="88"/>
        <v>0.99288723708789073</v>
      </c>
      <c r="P641" s="17">
        <f t="shared" si="84"/>
        <v>-5270.0251988840828</v>
      </c>
      <c r="T641" s="19">
        <v>1.3662353515630343</v>
      </c>
      <c r="U641" s="19">
        <f t="shared" si="85"/>
        <v>3.9394264160162118</v>
      </c>
      <c r="V641" s="19">
        <f>0.9534*U641-0.7929</f>
        <v>2.9629491450298566</v>
      </c>
      <c r="W641" s="19">
        <f t="shared" si="89"/>
        <v>0.97647727098635517</v>
      </c>
      <c r="X641" s="19">
        <f t="shared" si="86"/>
        <v>-5493.8735464751298</v>
      </c>
    </row>
    <row r="642" spans="1:26">
      <c r="A642">
        <v>2059</v>
      </c>
      <c r="B642">
        <v>4</v>
      </c>
      <c r="C642" s="15">
        <v>23.208856201171876</v>
      </c>
      <c r="D642" s="15">
        <f t="shared" si="81"/>
        <v>27.329429086914068</v>
      </c>
      <c r="E642" s="15">
        <f>0.9534*D642-0.7929</f>
        <v>25.262977691463874</v>
      </c>
      <c r="F642" s="15">
        <f t="shared" si="87"/>
        <v>2.0664513954501942</v>
      </c>
      <c r="G642" s="15">
        <f t="shared" si="82"/>
        <v>9374.4634853360985</v>
      </c>
      <c r="L642" s="17">
        <v>16.660150146484376</v>
      </c>
      <c r="M642" s="17">
        <f t="shared" si="83"/>
        <v>20.748935539550782</v>
      </c>
      <c r="N642" s="17">
        <f>0.9534*M642-0.7929</f>
        <v>18.989135143407715</v>
      </c>
      <c r="O642" s="17">
        <f t="shared" si="88"/>
        <v>1.759800396143067</v>
      </c>
      <c r="P642" s="17">
        <f t="shared" si="84"/>
        <v>5191.4372037875764</v>
      </c>
      <c r="T642" s="19">
        <v>16.329064941406045</v>
      </c>
      <c r="U642" s="19">
        <f t="shared" si="85"/>
        <v>20.368613305663839</v>
      </c>
      <c r="V642" s="19">
        <f>0.9534*U642-0.7929</f>
        <v>18.626535925619905</v>
      </c>
      <c r="W642" s="19">
        <f t="shared" si="89"/>
        <v>1.7420773800439342</v>
      </c>
      <c r="X642" s="19">
        <f t="shared" si="86"/>
        <v>4949.677541179306</v>
      </c>
    </row>
    <row r="643" spans="1:26">
      <c r="A643">
        <v>2059</v>
      </c>
      <c r="B643">
        <v>5</v>
      </c>
      <c r="C643" s="15">
        <v>28.221154785156251</v>
      </c>
      <c r="D643" s="15">
        <f t="shared" si="81"/>
        <v>34.318578232421878</v>
      </c>
      <c r="E643" s="15">
        <f>0.9534*D643-0.7929</f>
        <v>31.926432486791018</v>
      </c>
      <c r="F643" s="15">
        <f t="shared" si="87"/>
        <v>2.3921457456308595</v>
      </c>
      <c r="G643" s="15">
        <f t="shared" si="82"/>
        <v>13817.260116150555</v>
      </c>
      <c r="L643" s="17">
        <v>25.968011474609376</v>
      </c>
      <c r="M643" s="17">
        <f t="shared" si="83"/>
        <v>30.887058098144529</v>
      </c>
      <c r="N643" s="17">
        <f>0.9534*M643-0.7929</f>
        <v>28.654821190770996</v>
      </c>
      <c r="O643" s="17">
        <f t="shared" si="88"/>
        <v>2.2322369073735331</v>
      </c>
      <c r="P643" s="17">
        <f t="shared" si="84"/>
        <v>11635.943653482365</v>
      </c>
      <c r="T643" s="19">
        <v>26.006616210938034</v>
      </c>
      <c r="U643" s="19">
        <f t="shared" si="85"/>
        <v>30.994564599609962</v>
      </c>
      <c r="V643" s="19">
        <f>0.9534*U643-0.7929</f>
        <v>28.75731788926814</v>
      </c>
      <c r="W643" s="19">
        <f t="shared" si="89"/>
        <v>2.2372467103418217</v>
      </c>
      <c r="X643" s="19">
        <f t="shared" si="86"/>
        <v>11704.282375772789</v>
      </c>
    </row>
    <row r="644" spans="1:26">
      <c r="A644">
        <v>2059</v>
      </c>
      <c r="B644">
        <v>6</v>
      </c>
      <c r="C644" s="15">
        <v>30.166375732421876</v>
      </c>
      <c r="D644" s="15">
        <f t="shared" ref="D644:D707" si="90">C644*1.3944-5.033</f>
        <v>37.030994321289064</v>
      </c>
      <c r="E644" s="15">
        <f>0.814*D644+4.4613</f>
        <v>34.604529377529296</v>
      </c>
      <c r="F644" s="15">
        <f t="shared" si="87"/>
        <v>2.4264649437597683</v>
      </c>
      <c r="G644" s="15">
        <f t="shared" ref="G644:G707" si="91">13641*F644-18814</f>
        <v>14285.408297827002</v>
      </c>
      <c r="L644" s="17">
        <v>30.376824951171876</v>
      </c>
      <c r="M644" s="17">
        <f t="shared" ref="M644:M707" si="92">L644*1.0892+2.6027</f>
        <v>35.689137736816406</v>
      </c>
      <c r="N644" s="17">
        <f>0.814*M644+4.4613</f>
        <v>33.512258117768553</v>
      </c>
      <c r="O644" s="17">
        <f t="shared" si="88"/>
        <v>2.1768796190478525</v>
      </c>
      <c r="P644" s="17">
        <f t="shared" ref="P644:P707" si="93">13641*O644-18814</f>
        <v>10880.814883431758</v>
      </c>
      <c r="T644" s="19">
        <v>30.413690185547011</v>
      </c>
      <c r="U644" s="19">
        <f t="shared" ref="U644:U707" si="94">T644*1.098+2.4393</f>
        <v>35.833531823730624</v>
      </c>
      <c r="V644" s="19">
        <f>0.814*U644+4.4613</f>
        <v>33.629794904516729</v>
      </c>
      <c r="W644" s="19">
        <f t="shared" si="89"/>
        <v>2.2037369192138954</v>
      </c>
      <c r="X644" s="19">
        <f t="shared" ref="X644:X707" si="95">13641*W644-18814</f>
        <v>11247.175314996748</v>
      </c>
    </row>
    <row r="645" spans="1:26">
      <c r="A645">
        <v>2059</v>
      </c>
      <c r="B645">
        <v>7</v>
      </c>
      <c r="C645" s="15">
        <v>31.061120605468751</v>
      </c>
      <c r="D645" s="15">
        <f t="shared" si="90"/>
        <v>38.27862657226563</v>
      </c>
      <c r="E645" s="15">
        <f>0.814*D645+4.4613</f>
        <v>35.620102029824217</v>
      </c>
      <c r="F645" s="15">
        <f t="shared" ref="F645:F708" si="96">D645-E645</f>
        <v>2.6585245424414126</v>
      </c>
      <c r="G645" s="15">
        <f t="shared" si="91"/>
        <v>17450.933283443308</v>
      </c>
      <c r="L645" s="17">
        <v>35.970330810546876</v>
      </c>
      <c r="M645" s="17">
        <f t="shared" si="92"/>
        <v>41.781584318847656</v>
      </c>
      <c r="N645" s="17">
        <f>0.814*M645+4.4613</f>
        <v>38.471509635541992</v>
      </c>
      <c r="O645" s="17">
        <f t="shared" ref="O645:O708" si="97">M645-N645</f>
        <v>3.3100746833056647</v>
      </c>
      <c r="P645" s="17">
        <f t="shared" si="93"/>
        <v>26338.728754972573</v>
      </c>
      <c r="T645" s="19">
        <v>35.913201904297011</v>
      </c>
      <c r="U645" s="19">
        <f t="shared" si="94"/>
        <v>41.871995690918126</v>
      </c>
      <c r="V645" s="19">
        <f>0.814*U645+4.4613</f>
        <v>38.545104492407354</v>
      </c>
      <c r="W645" s="19">
        <f t="shared" ref="W645:W708" si="98">U645-V645</f>
        <v>3.3268911985107721</v>
      </c>
      <c r="X645" s="19">
        <f t="shared" si="95"/>
        <v>26568.122838885443</v>
      </c>
    </row>
    <row r="646" spans="1:26">
      <c r="A646">
        <v>2059</v>
      </c>
      <c r="B646">
        <v>8</v>
      </c>
      <c r="C646" s="15">
        <v>31.190240478515626</v>
      </c>
      <c r="D646" s="15">
        <f t="shared" si="90"/>
        <v>38.458671323242193</v>
      </c>
      <c r="E646" s="15">
        <f>0.814*D646+4.4613</f>
        <v>35.766658457119142</v>
      </c>
      <c r="F646" s="15">
        <f t="shared" si="96"/>
        <v>2.6920128661230507</v>
      </c>
      <c r="G646" s="15">
        <f t="shared" si="91"/>
        <v>17907.747506784537</v>
      </c>
      <c r="L646" s="17">
        <v>30.349023437500001</v>
      </c>
      <c r="M646" s="17">
        <f t="shared" si="92"/>
        <v>35.658856328124998</v>
      </c>
      <c r="N646" s="17">
        <f>0.814*M646+4.4613</f>
        <v>33.487609051093749</v>
      </c>
      <c r="O646" s="17">
        <f t="shared" si="97"/>
        <v>2.1712472770312488</v>
      </c>
      <c r="P646" s="17">
        <f t="shared" si="93"/>
        <v>10803.984105983265</v>
      </c>
      <c r="T646" s="19">
        <v>30.313592529297011</v>
      </c>
      <c r="U646" s="19">
        <f t="shared" si="94"/>
        <v>35.723624597168126</v>
      </c>
      <c r="V646" s="19">
        <f>0.814*U646+4.4613</f>
        <v>33.540330422094854</v>
      </c>
      <c r="W646" s="19">
        <f t="shared" si="98"/>
        <v>2.1832941750732715</v>
      </c>
      <c r="X646" s="19">
        <f t="shared" si="95"/>
        <v>10968.315842174496</v>
      </c>
    </row>
    <row r="647" spans="1:26">
      <c r="A647">
        <v>2059</v>
      </c>
      <c r="B647">
        <v>9</v>
      </c>
      <c r="C647" s="15">
        <v>23.984765625000001</v>
      </c>
      <c r="D647" s="15">
        <f t="shared" si="90"/>
        <v>28.411357187500002</v>
      </c>
      <c r="E647" s="15">
        <f>0.9014*D647+2.3973</f>
        <v>28.007297368812502</v>
      </c>
      <c r="F647" s="15">
        <f t="shared" si="96"/>
        <v>0.40405981868750018</v>
      </c>
      <c r="G647" s="15">
        <f t="shared" si="91"/>
        <v>-13302.22001328381</v>
      </c>
      <c r="L647" s="17">
        <v>22.287896728515626</v>
      </c>
      <c r="M647" s="17">
        <f t="shared" si="92"/>
        <v>26.878677116699219</v>
      </c>
      <c r="N647" s="17">
        <f>0.9014*M647+2.3973</f>
        <v>26.625739552992677</v>
      </c>
      <c r="O647" s="17">
        <f t="shared" si="97"/>
        <v>0.25293756370654208</v>
      </c>
      <c r="P647" s="17">
        <f t="shared" si="93"/>
        <v>-15363.67869347906</v>
      </c>
      <c r="T647" s="19">
        <v>22.294396972656045</v>
      </c>
      <c r="U647" s="19">
        <f t="shared" si="94"/>
        <v>26.918547875976341</v>
      </c>
      <c r="V647" s="19">
        <f>0.9014*U647+2.3973</f>
        <v>26.661679055405074</v>
      </c>
      <c r="W647" s="19">
        <f t="shared" si="98"/>
        <v>0.25686882057126681</v>
      </c>
      <c r="X647" s="19">
        <f t="shared" si="95"/>
        <v>-15310.052418587349</v>
      </c>
    </row>
    <row r="648" spans="1:26">
      <c r="A648">
        <v>2059</v>
      </c>
      <c r="B648">
        <v>10</v>
      </c>
      <c r="C648" s="15">
        <v>16.209130859375001</v>
      </c>
      <c r="D648" s="15">
        <f t="shared" si="90"/>
        <v>17.569012070312503</v>
      </c>
      <c r="E648" s="15">
        <f>0.9014*D648+2.3973</f>
        <v>18.234007480179692</v>
      </c>
      <c r="F648" s="15">
        <f t="shared" si="96"/>
        <v>-0.66499540986718841</v>
      </c>
      <c r="G648" s="15">
        <f t="shared" si="91"/>
        <v>-27885.202385998316</v>
      </c>
      <c r="L648" s="17">
        <v>12.2593017578125</v>
      </c>
      <c r="M648" s="17">
        <f t="shared" si="92"/>
        <v>15.955531474609375</v>
      </c>
      <c r="N648" s="17">
        <f>0.9014*M648+2.3973</f>
        <v>16.779616071212889</v>
      </c>
      <c r="O648" s="17">
        <f t="shared" si="97"/>
        <v>-0.82408459660351419</v>
      </c>
      <c r="P648" s="17">
        <f t="shared" si="93"/>
        <v>-30055.337982268538</v>
      </c>
      <c r="T648" s="19">
        <v>12.434930419922011</v>
      </c>
      <c r="U648" s="19">
        <f t="shared" si="94"/>
        <v>16.092853601074371</v>
      </c>
      <c r="V648" s="19">
        <f>0.9014*U648+2.3973</f>
        <v>16.903398236008439</v>
      </c>
      <c r="W648" s="19">
        <f t="shared" si="98"/>
        <v>-0.81054463493406814</v>
      </c>
      <c r="X648" s="19">
        <f t="shared" si="95"/>
        <v>-29870.639365135623</v>
      </c>
    </row>
    <row r="649" spans="1:26">
      <c r="A649">
        <v>2059</v>
      </c>
      <c r="B649">
        <v>11</v>
      </c>
      <c r="C649" s="15">
        <v>7.3178955078124996</v>
      </c>
      <c r="D649" s="15">
        <f t="shared" si="90"/>
        <v>5.1710734960937499</v>
      </c>
      <c r="E649" s="15">
        <f>0.9014*D649+2.3973</f>
        <v>7.0585056493789065</v>
      </c>
      <c r="F649" s="15">
        <f t="shared" si="96"/>
        <v>-1.8874321532851566</v>
      </c>
      <c r="G649" s="15">
        <f t="shared" si="91"/>
        <v>-44560.46200296282</v>
      </c>
      <c r="L649" s="17">
        <v>2.2060485839843751</v>
      </c>
      <c r="M649" s="17">
        <f t="shared" si="92"/>
        <v>5.0055281176757811</v>
      </c>
      <c r="N649" s="17">
        <f>0.9014*M649+2.3973</f>
        <v>6.9092830452729483</v>
      </c>
      <c r="O649" s="17">
        <f t="shared" si="97"/>
        <v>-1.9037549275971672</v>
      </c>
      <c r="P649" s="17">
        <f t="shared" si="93"/>
        <v>-44783.120967352959</v>
      </c>
      <c r="T649" s="19">
        <v>2.3268676757810454</v>
      </c>
      <c r="U649" s="19">
        <f t="shared" si="94"/>
        <v>4.9942007080075879</v>
      </c>
      <c r="V649" s="19">
        <f>0.9014*U649+2.3973</f>
        <v>6.8990725181980395</v>
      </c>
      <c r="W649" s="19">
        <f t="shared" si="98"/>
        <v>-1.9048718101904516</v>
      </c>
      <c r="X649" s="19">
        <f t="shared" si="95"/>
        <v>-44798.35636280795</v>
      </c>
    </row>
    <row r="650" spans="1:26">
      <c r="A650">
        <v>2059</v>
      </c>
      <c r="B650">
        <v>12</v>
      </c>
      <c r="C650" s="15">
        <v>0.23406372070312501</v>
      </c>
      <c r="D650" s="15">
        <f t="shared" si="90"/>
        <v>-4.7066215478515625</v>
      </c>
      <c r="E650" s="15">
        <f>0.7817*D650+0.2163</f>
        <v>-3.4628660639555662</v>
      </c>
      <c r="F650" s="15">
        <f t="shared" si="96"/>
        <v>-1.2437554838959963</v>
      </c>
      <c r="G650" s="15">
        <f t="shared" si="91"/>
        <v>-35780.068555825288</v>
      </c>
      <c r="L650" s="17">
        <v>-6.3247131347656254</v>
      </c>
      <c r="M650" s="17">
        <f t="shared" si="92"/>
        <v>-4.2861775463867193</v>
      </c>
      <c r="N650" s="17">
        <f>0.7817*M650+0.2163</f>
        <v>-3.1342049880104983</v>
      </c>
      <c r="O650" s="17">
        <f t="shared" si="97"/>
        <v>-1.151972558376221</v>
      </c>
      <c r="P650" s="17">
        <f t="shared" si="93"/>
        <v>-34528.057668810034</v>
      </c>
      <c r="T650" s="19">
        <v>-5.9825195312499773</v>
      </c>
      <c r="U650" s="19">
        <f t="shared" si="94"/>
        <v>-4.1295064453124759</v>
      </c>
      <c r="V650" s="19">
        <f>0.7817*U650+0.2163</f>
        <v>-3.0117351883007624</v>
      </c>
      <c r="W650" s="19">
        <f t="shared" si="98"/>
        <v>-1.1177712570117135</v>
      </c>
      <c r="X650" s="19">
        <f t="shared" si="95"/>
        <v>-34061.517716896786</v>
      </c>
    </row>
    <row r="651" spans="1:26">
      <c r="A651">
        <v>2060</v>
      </c>
      <c r="B651">
        <v>1</v>
      </c>
      <c r="C651" s="15">
        <v>-1.2338928222656249</v>
      </c>
      <c r="D651" s="15">
        <f t="shared" si="90"/>
        <v>-6.7535401513671882</v>
      </c>
      <c r="E651" s="15">
        <f>0.7817*D651+0.2163</f>
        <v>-5.0629423363237303</v>
      </c>
      <c r="F651" s="15">
        <f t="shared" si="96"/>
        <v>-1.690597815043458</v>
      </c>
      <c r="G651" s="15">
        <f t="shared" si="91"/>
        <v>-41875.44479500781</v>
      </c>
      <c r="H651" s="15">
        <f>SUM(G651:G662)</f>
        <v>-86177.325177345774</v>
      </c>
      <c r="I651" s="15">
        <f>H651*2.36386*4.4</f>
        <v>-896328.98033237061</v>
      </c>
      <c r="L651" s="17">
        <v>-9.4365295410156254</v>
      </c>
      <c r="M651" s="17">
        <f t="shared" si="92"/>
        <v>-7.6755679760742179</v>
      </c>
      <c r="N651" s="17">
        <f>0.7817*M651+0.2163</f>
        <v>-5.7836914868972151</v>
      </c>
      <c r="O651" s="17">
        <f t="shared" si="97"/>
        <v>-1.8918764891770028</v>
      </c>
      <c r="P651" s="17">
        <f t="shared" si="93"/>
        <v>-44621.087188863494</v>
      </c>
      <c r="Q651" s="17">
        <f>SUM(P651:P662)</f>
        <v>-145013.62277746561</v>
      </c>
      <c r="R651" s="17">
        <f>Q651*2.36386*4.4</f>
        <v>-1508284.3702904554</v>
      </c>
      <c r="T651" s="19">
        <v>-9.2228454589839544</v>
      </c>
      <c r="U651" s="19">
        <f t="shared" si="94"/>
        <v>-7.6873843139643832</v>
      </c>
      <c r="V651" s="19">
        <f>0.7817*U651+0.2163</f>
        <v>-5.7929283182259574</v>
      </c>
      <c r="W651" s="19">
        <f t="shared" si="98"/>
        <v>-1.8944559957384257</v>
      </c>
      <c r="X651" s="19">
        <f t="shared" si="95"/>
        <v>-44656.274237867867</v>
      </c>
      <c r="Y651" s="19">
        <f>SUM(X651:X662)</f>
        <v>-143348.06546246647</v>
      </c>
      <c r="Z651" s="19">
        <f>Y651*2.36386*4.4</f>
        <v>-1490960.9353060664</v>
      </c>
    </row>
    <row r="652" spans="1:26">
      <c r="A652">
        <v>2060</v>
      </c>
      <c r="B652">
        <v>2</v>
      </c>
      <c r="C652" s="15">
        <v>7.0810485839843746</v>
      </c>
      <c r="D652" s="15">
        <f t="shared" si="90"/>
        <v>4.8408141455078129</v>
      </c>
      <c r="E652" s="15">
        <f>0.7817*D652+0.2163</f>
        <v>4.000364417543457</v>
      </c>
      <c r="F652" s="15">
        <f t="shared" si="96"/>
        <v>0.84044972796435591</v>
      </c>
      <c r="G652" s="15">
        <f t="shared" si="91"/>
        <v>-7349.4252608382212</v>
      </c>
      <c r="L652" s="17">
        <v>-3.9140991210937499</v>
      </c>
      <c r="M652" s="17">
        <f t="shared" si="92"/>
        <v>-1.6605367626953123</v>
      </c>
      <c r="N652" s="17">
        <f>0.7817*M652+0.2163</f>
        <v>-1.0817415873989256</v>
      </c>
      <c r="O652" s="17">
        <f t="shared" si="97"/>
        <v>-0.57879517529638669</v>
      </c>
      <c r="P652" s="17">
        <f t="shared" si="93"/>
        <v>-26709.34498621801</v>
      </c>
      <c r="T652" s="19">
        <v>-3.8642028808589544</v>
      </c>
      <c r="U652" s="19">
        <f t="shared" si="94"/>
        <v>-1.8035947631831326</v>
      </c>
      <c r="V652" s="19">
        <f>0.7817*U652+0.2163</f>
        <v>-1.1935700263802547</v>
      </c>
      <c r="W652" s="19">
        <f t="shared" si="98"/>
        <v>-0.61002473680287794</v>
      </c>
      <c r="X652" s="19">
        <f t="shared" si="95"/>
        <v>-27135.347434728057</v>
      </c>
    </row>
    <row r="653" spans="1:26">
      <c r="A653">
        <v>2060</v>
      </c>
      <c r="B653">
        <v>3</v>
      </c>
      <c r="C653" s="15">
        <v>13.0031982421875</v>
      </c>
      <c r="D653" s="15">
        <f t="shared" si="90"/>
        <v>13.098659628906248</v>
      </c>
      <c r="E653" s="15">
        <f>0.9534*D653-0.7929</f>
        <v>11.695362090199218</v>
      </c>
      <c r="F653" s="15">
        <f t="shared" si="96"/>
        <v>1.4032975387070294</v>
      </c>
      <c r="G653" s="15">
        <f t="shared" si="91"/>
        <v>328.38172550258969</v>
      </c>
      <c r="L653" s="17">
        <v>7.9506774902343746</v>
      </c>
      <c r="M653" s="17">
        <f t="shared" si="92"/>
        <v>11.262577922363281</v>
      </c>
      <c r="N653" s="17">
        <f>0.9534*M653-0.7929</f>
        <v>9.9448417911811529</v>
      </c>
      <c r="O653" s="17">
        <f t="shared" si="97"/>
        <v>1.3177361311821283</v>
      </c>
      <c r="P653" s="17">
        <f t="shared" si="93"/>
        <v>-838.76143454458725</v>
      </c>
      <c r="T653" s="19">
        <v>8.1487365722660456</v>
      </c>
      <c r="U653" s="19">
        <f t="shared" si="94"/>
        <v>11.386612756348118</v>
      </c>
      <c r="V653" s="19">
        <f>0.9534*U653-0.7929</f>
        <v>10.063096601902297</v>
      </c>
      <c r="W653" s="19">
        <f t="shared" si="98"/>
        <v>1.3235161544458212</v>
      </c>
      <c r="X653" s="19">
        <f t="shared" si="95"/>
        <v>-759.9161372045528</v>
      </c>
    </row>
    <row r="654" spans="1:26">
      <c r="A654">
        <v>2060</v>
      </c>
      <c r="B654">
        <v>4</v>
      </c>
      <c r="C654" s="15">
        <v>16.603906250000001</v>
      </c>
      <c r="D654" s="15">
        <f t="shared" si="90"/>
        <v>18.119486875000003</v>
      </c>
      <c r="E654" s="15">
        <f>0.9534*D654-0.7929</f>
        <v>16.482218786625005</v>
      </c>
      <c r="F654" s="15">
        <f t="shared" si="96"/>
        <v>1.6372680883749986</v>
      </c>
      <c r="G654" s="15">
        <f t="shared" si="91"/>
        <v>3519.9739935233556</v>
      </c>
      <c r="L654" s="17">
        <v>17.936303710937501</v>
      </c>
      <c r="M654" s="17">
        <f t="shared" si="92"/>
        <v>22.138922001953123</v>
      </c>
      <c r="N654" s="17">
        <f>0.9534*M654-0.7929</f>
        <v>20.314348236662109</v>
      </c>
      <c r="O654" s="17">
        <f t="shared" si="97"/>
        <v>1.8245737652910137</v>
      </c>
      <c r="P654" s="17">
        <f t="shared" si="93"/>
        <v>6075.0107323347183</v>
      </c>
      <c r="T654" s="19">
        <v>17.705224609375023</v>
      </c>
      <c r="U654" s="19">
        <f t="shared" si="94"/>
        <v>21.879636621093777</v>
      </c>
      <c r="V654" s="19">
        <f>0.9534*U654-0.7929</f>
        <v>20.067145554550809</v>
      </c>
      <c r="W654" s="19">
        <f t="shared" si="98"/>
        <v>1.8124910665429681</v>
      </c>
      <c r="X654" s="19">
        <f t="shared" si="95"/>
        <v>5910.1906387126292</v>
      </c>
    </row>
    <row r="655" spans="1:26">
      <c r="A655">
        <v>2060</v>
      </c>
      <c r="B655">
        <v>5</v>
      </c>
      <c r="C655" s="15">
        <v>26.404901123046876</v>
      </c>
      <c r="D655" s="15">
        <f t="shared" si="90"/>
        <v>31.785994125976565</v>
      </c>
      <c r="E655" s="15">
        <f>0.9534*D655-0.7929</f>
        <v>29.511866799706059</v>
      </c>
      <c r="F655" s="15">
        <f t="shared" si="96"/>
        <v>2.2741273262705057</v>
      </c>
      <c r="G655" s="15">
        <f t="shared" si="91"/>
        <v>12207.370857655969</v>
      </c>
      <c r="L655" s="17">
        <v>23.998315429687501</v>
      </c>
      <c r="M655" s="17">
        <f t="shared" si="92"/>
        <v>28.741665166015625</v>
      </c>
      <c r="N655" s="17">
        <f>0.9534*M655-0.7929</f>
        <v>26.609403569279298</v>
      </c>
      <c r="O655" s="17">
        <f t="shared" si="97"/>
        <v>2.1322615967363276</v>
      </c>
      <c r="P655" s="17">
        <f t="shared" si="93"/>
        <v>10272.180441080247</v>
      </c>
      <c r="T655" s="19">
        <v>24.037500000000023</v>
      </c>
      <c r="U655" s="19">
        <f t="shared" si="94"/>
        <v>28.832475000000027</v>
      </c>
      <c r="V655" s="19">
        <f>0.9534*U655-0.7929</f>
        <v>26.695981665000026</v>
      </c>
      <c r="W655" s="19">
        <f t="shared" si="98"/>
        <v>2.1364933350000008</v>
      </c>
      <c r="X655" s="19">
        <f t="shared" si="95"/>
        <v>10329.905582735013</v>
      </c>
    </row>
    <row r="656" spans="1:26">
      <c r="A656">
        <v>2060</v>
      </c>
      <c r="B656">
        <v>6</v>
      </c>
      <c r="C656" s="15">
        <v>30.288049316406251</v>
      </c>
      <c r="D656" s="15">
        <f t="shared" si="90"/>
        <v>37.20065596679688</v>
      </c>
      <c r="E656" s="15">
        <f>0.814*D656+4.4613</f>
        <v>34.742633956972661</v>
      </c>
      <c r="F656" s="15">
        <f t="shared" si="96"/>
        <v>2.4580220098242194</v>
      </c>
      <c r="G656" s="15">
        <f t="shared" si="91"/>
        <v>14715.878236012177</v>
      </c>
      <c r="L656" s="17">
        <v>30.240594482421876</v>
      </c>
      <c r="M656" s="17">
        <f t="shared" si="92"/>
        <v>35.540755510253902</v>
      </c>
      <c r="N656" s="17">
        <f>0.814*M656+4.4613</f>
        <v>33.391474985346676</v>
      </c>
      <c r="O656" s="17">
        <f t="shared" si="97"/>
        <v>2.1492805249072262</v>
      </c>
      <c r="P656" s="17">
        <f t="shared" si="93"/>
        <v>10504.335640259473</v>
      </c>
      <c r="T656" s="19">
        <v>30.363732910156045</v>
      </c>
      <c r="U656" s="19">
        <f t="shared" si="94"/>
        <v>35.778678735351342</v>
      </c>
      <c r="V656" s="19">
        <f>0.814*U656+4.4613</f>
        <v>33.585144490575992</v>
      </c>
      <c r="W656" s="19">
        <f t="shared" si="98"/>
        <v>2.1935342447753499</v>
      </c>
      <c r="X656" s="19">
        <f t="shared" si="95"/>
        <v>11108.000632980547</v>
      </c>
    </row>
    <row r="657" spans="1:26">
      <c r="A657">
        <v>2060</v>
      </c>
      <c r="B657">
        <v>7</v>
      </c>
      <c r="C657" s="15">
        <v>33.245874023437501</v>
      </c>
      <c r="D657" s="15">
        <f t="shared" si="90"/>
        <v>41.325046738281252</v>
      </c>
      <c r="E657" s="15">
        <f>0.814*D657+4.4613</f>
        <v>38.099888044960935</v>
      </c>
      <c r="F657" s="15">
        <f t="shared" si="96"/>
        <v>3.2251586933203171</v>
      </c>
      <c r="G657" s="15">
        <f t="shared" si="91"/>
        <v>25180.389735582445</v>
      </c>
      <c r="L657" s="17">
        <v>36.301080322265626</v>
      </c>
      <c r="M657" s="17">
        <f t="shared" si="92"/>
        <v>42.141836687011718</v>
      </c>
      <c r="N657" s="17">
        <f>0.814*M657+4.4613</f>
        <v>38.76475506322754</v>
      </c>
      <c r="O657" s="17">
        <f t="shared" si="97"/>
        <v>3.3770816237841785</v>
      </c>
      <c r="P657" s="17">
        <f t="shared" si="93"/>
        <v>27252.770430039978</v>
      </c>
      <c r="T657" s="19">
        <v>36.330590820313034</v>
      </c>
      <c r="U657" s="19">
        <f t="shared" si="94"/>
        <v>42.33028872070372</v>
      </c>
      <c r="V657" s="19">
        <f>0.814*U657+4.4613</f>
        <v>38.918155018652826</v>
      </c>
      <c r="W657" s="19">
        <f t="shared" si="98"/>
        <v>3.4121337020508946</v>
      </c>
      <c r="X657" s="19">
        <f t="shared" si="95"/>
        <v>27730.915829676254</v>
      </c>
    </row>
    <row r="658" spans="1:26">
      <c r="A658">
        <v>2060</v>
      </c>
      <c r="B658">
        <v>8</v>
      </c>
      <c r="C658" s="15">
        <v>29.727288818359376</v>
      </c>
      <c r="D658" s="15">
        <f t="shared" si="90"/>
        <v>36.418731528320315</v>
      </c>
      <c r="E658" s="15">
        <f>0.814*D658+4.4613</f>
        <v>34.106147464052732</v>
      </c>
      <c r="F658" s="15">
        <f t="shared" si="96"/>
        <v>2.3125840642675826</v>
      </c>
      <c r="G658" s="15">
        <f t="shared" si="91"/>
        <v>12731.959220674093</v>
      </c>
      <c r="L658" s="17">
        <v>30.217034912109376</v>
      </c>
      <c r="M658" s="17">
        <f t="shared" si="92"/>
        <v>35.515094426269528</v>
      </c>
      <c r="N658" s="17">
        <f>0.814*M658+4.4613</f>
        <v>33.370586862983394</v>
      </c>
      <c r="O658" s="17">
        <f t="shared" si="97"/>
        <v>2.1445075632861332</v>
      </c>
      <c r="P658" s="17">
        <f t="shared" si="93"/>
        <v>10439.227670786142</v>
      </c>
      <c r="T658" s="19">
        <v>30.158776855469</v>
      </c>
      <c r="U658" s="19">
        <f t="shared" si="94"/>
        <v>35.553636987304969</v>
      </c>
      <c r="V658" s="19">
        <f>0.814*U658+4.4613</f>
        <v>33.401960507666246</v>
      </c>
      <c r="W658" s="19">
        <f t="shared" si="98"/>
        <v>2.1516764796387235</v>
      </c>
      <c r="X658" s="19">
        <f t="shared" si="95"/>
        <v>10537.018858751828</v>
      </c>
    </row>
    <row r="659" spans="1:26">
      <c r="A659">
        <v>2060</v>
      </c>
      <c r="B659">
        <v>9</v>
      </c>
      <c r="C659" s="15">
        <v>23.982720947265626</v>
      </c>
      <c r="D659" s="15">
        <f t="shared" si="90"/>
        <v>28.408506088867192</v>
      </c>
      <c r="E659" s="15">
        <f>0.9014*D659+2.3973</f>
        <v>28.004727388504886</v>
      </c>
      <c r="F659" s="15">
        <f t="shared" si="96"/>
        <v>0.4037787003623059</v>
      </c>
      <c r="G659" s="15">
        <f t="shared" si="91"/>
        <v>-13306.054748357787</v>
      </c>
      <c r="L659" s="17">
        <v>21.101617431640626</v>
      </c>
      <c r="M659" s="17">
        <f t="shared" si="92"/>
        <v>25.586581706542969</v>
      </c>
      <c r="N659" s="17">
        <f>0.9014*M659+2.3973</f>
        <v>25.461044750277832</v>
      </c>
      <c r="O659" s="17">
        <f t="shared" si="97"/>
        <v>0.12553695626513672</v>
      </c>
      <c r="P659" s="17">
        <f t="shared" si="93"/>
        <v>-17101.550379587272</v>
      </c>
      <c r="T659" s="19">
        <v>21.060357666016046</v>
      </c>
      <c r="U659" s="19">
        <f t="shared" si="94"/>
        <v>25.56357271728562</v>
      </c>
      <c r="V659" s="19">
        <f>0.9014*U659+2.3973</f>
        <v>25.44030444736126</v>
      </c>
      <c r="W659" s="19">
        <f t="shared" si="98"/>
        <v>0.12326826992435969</v>
      </c>
      <c r="X659" s="19">
        <f t="shared" si="95"/>
        <v>-17132.497529961809</v>
      </c>
    </row>
    <row r="660" spans="1:26">
      <c r="A660">
        <v>2060</v>
      </c>
      <c r="B660">
        <v>10</v>
      </c>
      <c r="C660" s="15">
        <v>16.225488281250001</v>
      </c>
      <c r="D660" s="15">
        <f t="shared" si="90"/>
        <v>17.591820859375002</v>
      </c>
      <c r="E660" s="15">
        <f>0.9014*D660+2.3973</f>
        <v>18.254567322640625</v>
      </c>
      <c r="F660" s="15">
        <f t="shared" si="96"/>
        <v>-0.66274646326562348</v>
      </c>
      <c r="G660" s="15">
        <f t="shared" si="91"/>
        <v>-27854.524505406371</v>
      </c>
      <c r="L660" s="17">
        <v>10.80281982421875</v>
      </c>
      <c r="M660" s="17">
        <f t="shared" si="92"/>
        <v>14.369131352539062</v>
      </c>
      <c r="N660" s="17">
        <f>0.9014*M660+2.3973</f>
        <v>15.34963500117871</v>
      </c>
      <c r="O660" s="17">
        <f t="shared" si="97"/>
        <v>-0.98050364863964745</v>
      </c>
      <c r="P660" s="17">
        <f t="shared" si="93"/>
        <v>-32189.050271093431</v>
      </c>
      <c r="T660" s="19">
        <v>10.949426269531045</v>
      </c>
      <c r="U660" s="19">
        <f t="shared" si="94"/>
        <v>14.461770043945089</v>
      </c>
      <c r="V660" s="19">
        <f>0.9014*U660+2.3973</f>
        <v>15.433139517612103</v>
      </c>
      <c r="W660" s="19">
        <f t="shared" si="98"/>
        <v>-0.9713694736670142</v>
      </c>
      <c r="X660" s="19">
        <f t="shared" si="95"/>
        <v>-32064.450990291742</v>
      </c>
    </row>
    <row r="661" spans="1:26">
      <c r="A661">
        <v>2060</v>
      </c>
      <c r="B661">
        <v>11</v>
      </c>
      <c r="C661" s="15">
        <v>11.0188232421875</v>
      </c>
      <c r="D661" s="15">
        <f t="shared" si="90"/>
        <v>10.331647128906251</v>
      </c>
      <c r="E661" s="15">
        <f>0.9014*D661+2.3973</f>
        <v>11.710246721996095</v>
      </c>
      <c r="F661" s="15">
        <f t="shared" si="96"/>
        <v>-1.3785995930898434</v>
      </c>
      <c r="G661" s="15">
        <f t="shared" si="91"/>
        <v>-37619.477049338559</v>
      </c>
      <c r="L661" s="17">
        <v>-1.3711608886718749</v>
      </c>
      <c r="M661" s="17">
        <f t="shared" si="92"/>
        <v>1.109231560058594</v>
      </c>
      <c r="N661" s="17">
        <f>0.9014*M661+2.3973</f>
        <v>3.3971613282368165</v>
      </c>
      <c r="O661" s="17">
        <f t="shared" si="97"/>
        <v>-2.2879297681782225</v>
      </c>
      <c r="P661" s="17">
        <f t="shared" si="93"/>
        <v>-50023.649967719131</v>
      </c>
      <c r="T661" s="19">
        <v>-1.0477661132809999</v>
      </c>
      <c r="U661" s="19">
        <f t="shared" si="94"/>
        <v>1.2888528076174619</v>
      </c>
      <c r="V661" s="19">
        <f>0.9014*U661+2.3973</f>
        <v>3.5590719207863799</v>
      </c>
      <c r="W661" s="19">
        <f t="shared" si="98"/>
        <v>-2.2702191131689178</v>
      </c>
      <c r="X661" s="19">
        <f t="shared" si="95"/>
        <v>-49782.058922737211</v>
      </c>
    </row>
    <row r="662" spans="1:26">
      <c r="A662">
        <v>2060</v>
      </c>
      <c r="B662">
        <v>12</v>
      </c>
      <c r="C662" s="15">
        <v>2.3831726074218751</v>
      </c>
      <c r="D662" s="15">
        <f t="shared" si="90"/>
        <v>-1.7099041162109376</v>
      </c>
      <c r="E662" s="15">
        <f>0.7817*D662+0.2163</f>
        <v>-1.1203320476420899</v>
      </c>
      <c r="F662" s="15">
        <f t="shared" si="96"/>
        <v>-0.5895720685688477</v>
      </c>
      <c r="G662" s="15">
        <f t="shared" si="91"/>
        <v>-26856.35258734765</v>
      </c>
      <c r="L662" s="17">
        <v>-7.4178833007812504</v>
      </c>
      <c r="M662" s="17">
        <f t="shared" si="92"/>
        <v>-5.4768584912109368</v>
      </c>
      <c r="N662" s="17">
        <f>0.7817*M662+0.2163</f>
        <v>-4.0649602825795883</v>
      </c>
      <c r="O662" s="17">
        <f t="shared" si="97"/>
        <v>-1.4118982086313485</v>
      </c>
      <c r="P662" s="17">
        <f t="shared" si="93"/>
        <v>-38073.703463940226</v>
      </c>
      <c r="T662" s="19">
        <v>-7.0138305664059999</v>
      </c>
      <c r="U662" s="19">
        <f t="shared" si="94"/>
        <v>-5.261885961913789</v>
      </c>
      <c r="V662" s="19">
        <f>0.7817*U662+0.2163</f>
        <v>-3.8969162564280091</v>
      </c>
      <c r="W662" s="19">
        <f t="shared" si="98"/>
        <v>-1.3649697054857799</v>
      </c>
      <c r="X662" s="19">
        <f t="shared" si="95"/>
        <v>-37433.551752531523</v>
      </c>
    </row>
    <row r="663" spans="1:26">
      <c r="A663">
        <v>2061</v>
      </c>
      <c r="B663">
        <v>1</v>
      </c>
      <c r="C663" s="15">
        <v>4.2156616210937496</v>
      </c>
      <c r="D663" s="15">
        <f t="shared" si="90"/>
        <v>0.84531856445312492</v>
      </c>
      <c r="E663" s="15">
        <f>0.7817*D663+0.2163</f>
        <v>0.87708552183300781</v>
      </c>
      <c r="F663" s="15">
        <f t="shared" si="96"/>
        <v>-3.1766957379882887E-2</v>
      </c>
      <c r="G663" s="15">
        <f t="shared" si="91"/>
        <v>-19247.333065618983</v>
      </c>
      <c r="H663" s="15">
        <f>SUM(G663:G674)</f>
        <v>-79114.7476833408</v>
      </c>
      <c r="I663" s="15">
        <f>H663*2.36386*4.4</f>
        <v>-822871.22481846472</v>
      </c>
      <c r="L663" s="17">
        <v>-4.9274963378906254</v>
      </c>
      <c r="M663" s="17">
        <f t="shared" si="92"/>
        <v>-2.7643290112304686</v>
      </c>
      <c r="N663" s="17">
        <f>0.7817*M663+0.2163</f>
        <v>-1.9445759880788573</v>
      </c>
      <c r="O663" s="17">
        <f t="shared" si="97"/>
        <v>-0.81975302315161125</v>
      </c>
      <c r="P663" s="17">
        <f t="shared" si="93"/>
        <v>-29996.250988811131</v>
      </c>
      <c r="Q663" s="17">
        <f>SUM(P663:P674)</f>
        <v>-123044.55683740228</v>
      </c>
      <c r="R663" s="17">
        <f>Q663*2.36386*4.4</f>
        <v>-1279784.4669529118</v>
      </c>
      <c r="T663" s="19">
        <v>-4.6077941894529886</v>
      </c>
      <c r="U663" s="19">
        <f t="shared" si="94"/>
        <v>-2.6200580200193824</v>
      </c>
      <c r="V663" s="19">
        <f>0.7817*U663+0.2163</f>
        <v>-1.8317993542491511</v>
      </c>
      <c r="W663" s="19">
        <f t="shared" si="98"/>
        <v>-0.78825866577023129</v>
      </c>
      <c r="X663" s="19">
        <f t="shared" si="95"/>
        <v>-29566.636459771726</v>
      </c>
      <c r="Y663" s="19">
        <f>SUM(X663:X674)</f>
        <v>-127060.80770145229</v>
      </c>
      <c r="Z663" s="19">
        <f>Y663*2.36386*4.4</f>
        <v>-1321557.427929882</v>
      </c>
    </row>
    <row r="664" spans="1:26">
      <c r="A664">
        <v>2061</v>
      </c>
      <c r="B664">
        <v>2</v>
      </c>
      <c r="C664" s="15">
        <v>7.2817321777343746</v>
      </c>
      <c r="D664" s="15">
        <f t="shared" si="90"/>
        <v>5.1206473486328123</v>
      </c>
      <c r="E664" s="15">
        <f>0.7817*D664+0.2163</f>
        <v>4.2191100324262694</v>
      </c>
      <c r="F664" s="15">
        <f t="shared" si="96"/>
        <v>0.90153731620654298</v>
      </c>
      <c r="G664" s="15">
        <f t="shared" si="91"/>
        <v>-6516.1294696265468</v>
      </c>
      <c r="L664" s="17">
        <v>-5.1330322265625004</v>
      </c>
      <c r="M664" s="17">
        <f t="shared" si="92"/>
        <v>-2.9881987011718754</v>
      </c>
      <c r="N664" s="17">
        <f>0.7817*M664+0.2163</f>
        <v>-2.1195749247060549</v>
      </c>
      <c r="O664" s="17">
        <f t="shared" si="97"/>
        <v>-0.86862377646582045</v>
      </c>
      <c r="P664" s="17">
        <f t="shared" si="93"/>
        <v>-30662.896934770259</v>
      </c>
      <c r="T664" s="19">
        <v>-4.8163513183589544</v>
      </c>
      <c r="U664" s="19">
        <f t="shared" si="94"/>
        <v>-2.8490537475581328</v>
      </c>
      <c r="V664" s="19">
        <f>0.7817*U664+0.2163</f>
        <v>-2.0108053144661922</v>
      </c>
      <c r="W664" s="19">
        <f t="shared" si="98"/>
        <v>-0.83824843309194064</v>
      </c>
      <c r="X664" s="19">
        <f t="shared" si="95"/>
        <v>-30248.546875807162</v>
      </c>
    </row>
    <row r="665" spans="1:26">
      <c r="A665">
        <v>2061</v>
      </c>
      <c r="B665">
        <v>3</v>
      </c>
      <c r="C665" s="15">
        <v>13.568780517578125</v>
      </c>
      <c r="D665" s="15">
        <f t="shared" si="90"/>
        <v>13.887307553710937</v>
      </c>
      <c r="E665" s="15">
        <f>0.9534*D665-0.7929</f>
        <v>12.447259021708009</v>
      </c>
      <c r="F665" s="15">
        <f t="shared" si="96"/>
        <v>1.4400485320029279</v>
      </c>
      <c r="G665" s="15">
        <f t="shared" si="91"/>
        <v>829.70202505193811</v>
      </c>
      <c r="L665" s="17">
        <v>4.6537109374999996</v>
      </c>
      <c r="M665" s="17">
        <f t="shared" si="92"/>
        <v>7.6715219531249996</v>
      </c>
      <c r="N665" s="17">
        <f>0.9534*M665-0.7929</f>
        <v>6.5211290301093747</v>
      </c>
      <c r="O665" s="17">
        <f t="shared" si="97"/>
        <v>1.1503929230156249</v>
      </c>
      <c r="P665" s="17">
        <f t="shared" si="93"/>
        <v>-3121.4901371438609</v>
      </c>
      <c r="T665" s="19">
        <v>4.7179199218750227</v>
      </c>
      <c r="U665" s="19">
        <f t="shared" si="94"/>
        <v>7.6195760742187755</v>
      </c>
      <c r="V665" s="19">
        <f>0.9534*U665-0.7929</f>
        <v>6.4716038291601805</v>
      </c>
      <c r="W665" s="19">
        <f t="shared" si="98"/>
        <v>1.147972245058595</v>
      </c>
      <c r="X665" s="19">
        <f t="shared" si="95"/>
        <v>-3154.5106051557068</v>
      </c>
    </row>
    <row r="666" spans="1:26">
      <c r="A666">
        <v>2061</v>
      </c>
      <c r="B666">
        <v>4</v>
      </c>
      <c r="C666" s="15">
        <v>23.395623779296876</v>
      </c>
      <c r="D666" s="15">
        <f t="shared" si="90"/>
        <v>27.589857797851565</v>
      </c>
      <c r="E666" s="15">
        <f>0.9534*D666-0.7929</f>
        <v>25.511270424471682</v>
      </c>
      <c r="F666" s="15">
        <f t="shared" si="96"/>
        <v>2.0785873733798823</v>
      </c>
      <c r="G666" s="15">
        <f t="shared" si="91"/>
        <v>9540.0103602749732</v>
      </c>
      <c r="L666" s="17">
        <v>16.075677490234376</v>
      </c>
      <c r="M666" s="17">
        <f t="shared" si="92"/>
        <v>20.112327922363281</v>
      </c>
      <c r="N666" s="17">
        <f>0.9534*M666-0.7929</f>
        <v>18.382193441181155</v>
      </c>
      <c r="O666" s="17">
        <f t="shared" si="97"/>
        <v>1.7301344811821266</v>
      </c>
      <c r="P666" s="17">
        <f t="shared" si="93"/>
        <v>4786.7644578053914</v>
      </c>
      <c r="T666" s="19">
        <v>16.255090332031045</v>
      </c>
      <c r="U666" s="19">
        <f t="shared" si="94"/>
        <v>20.287389184570088</v>
      </c>
      <c r="V666" s="19">
        <f>0.9534*U666-0.7929</f>
        <v>18.549096848569125</v>
      </c>
      <c r="W666" s="19">
        <f t="shared" si="98"/>
        <v>1.7382923360009634</v>
      </c>
      <c r="X666" s="19">
        <f t="shared" si="95"/>
        <v>4898.0457553891429</v>
      </c>
    </row>
    <row r="667" spans="1:26">
      <c r="A667">
        <v>2061</v>
      </c>
      <c r="B667">
        <v>5</v>
      </c>
      <c r="C667" s="15">
        <v>25.927270507812501</v>
      </c>
      <c r="D667" s="15">
        <f t="shared" si="90"/>
        <v>31.119985996093753</v>
      </c>
      <c r="E667" s="15">
        <f>0.9534*D667-0.7929</f>
        <v>28.876894648675787</v>
      </c>
      <c r="F667" s="15">
        <f t="shared" si="96"/>
        <v>2.2430913474179661</v>
      </c>
      <c r="G667" s="15">
        <f t="shared" si="91"/>
        <v>11784.009070128475</v>
      </c>
      <c r="L667" s="17">
        <v>23.654229736328126</v>
      </c>
      <c r="M667" s="17">
        <f t="shared" si="92"/>
        <v>28.366887028808591</v>
      </c>
      <c r="N667" s="17">
        <f>0.9534*M667-0.7929</f>
        <v>26.252090093266112</v>
      </c>
      <c r="O667" s="17">
        <f t="shared" si="97"/>
        <v>2.1147969355424792</v>
      </c>
      <c r="P667" s="17">
        <f t="shared" si="93"/>
        <v>10033.944997734958</v>
      </c>
      <c r="T667" s="19">
        <v>23.743005371094</v>
      </c>
      <c r="U667" s="19">
        <f t="shared" si="94"/>
        <v>28.509119897461215</v>
      </c>
      <c r="V667" s="19">
        <f>0.9534*U667-0.7929</f>
        <v>26.387694910239524</v>
      </c>
      <c r="W667" s="19">
        <f t="shared" si="98"/>
        <v>2.1214249872216904</v>
      </c>
      <c r="X667" s="19">
        <f t="shared" si="95"/>
        <v>10124.358250691079</v>
      </c>
    </row>
    <row r="668" spans="1:26">
      <c r="A668">
        <v>2061</v>
      </c>
      <c r="B668">
        <v>6</v>
      </c>
      <c r="C668" s="15">
        <v>30.817132568359376</v>
      </c>
      <c r="D668" s="15">
        <f t="shared" si="90"/>
        <v>37.938409653320313</v>
      </c>
      <c r="E668" s="15">
        <f>0.814*D668+4.4613</f>
        <v>35.343165457802733</v>
      </c>
      <c r="F668" s="15">
        <f t="shared" si="96"/>
        <v>2.59524419551758</v>
      </c>
      <c r="G668" s="15">
        <f t="shared" si="91"/>
        <v>16587.726071055309</v>
      </c>
      <c r="L668" s="17">
        <v>31.100457763671876</v>
      </c>
      <c r="M668" s="17">
        <f t="shared" si="92"/>
        <v>36.477318596191402</v>
      </c>
      <c r="N668" s="17">
        <f>0.814*M668+4.4613</f>
        <v>34.153837337299798</v>
      </c>
      <c r="O668" s="17">
        <f t="shared" si="97"/>
        <v>2.3234812588916043</v>
      </c>
      <c r="P668" s="17">
        <f t="shared" si="93"/>
        <v>12880.607852540375</v>
      </c>
      <c r="T668" s="19">
        <v>31.108666992188034</v>
      </c>
      <c r="U668" s="19">
        <f t="shared" si="94"/>
        <v>36.596616357422469</v>
      </c>
      <c r="V668" s="19">
        <f>0.814*U668+4.4613</f>
        <v>34.250945714941885</v>
      </c>
      <c r="W668" s="19">
        <f t="shared" si="98"/>
        <v>2.3456706424805844</v>
      </c>
      <c r="X668" s="19">
        <f t="shared" si="95"/>
        <v>13183.293234077653</v>
      </c>
    </row>
    <row r="669" spans="1:26">
      <c r="A669">
        <v>2061</v>
      </c>
      <c r="B669">
        <v>7</v>
      </c>
      <c r="C669" s="15">
        <v>31.722100830078126</v>
      </c>
      <c r="D669" s="15">
        <f t="shared" si="90"/>
        <v>39.200297397460943</v>
      </c>
      <c r="E669" s="15">
        <f>0.814*D669+4.4613</f>
        <v>36.370342081533202</v>
      </c>
      <c r="F669" s="15">
        <f t="shared" si="96"/>
        <v>2.8299553159277409</v>
      </c>
      <c r="G669" s="15">
        <f t="shared" si="91"/>
        <v>19789.420464570314</v>
      </c>
      <c r="L669" s="17">
        <v>33.737359619140626</v>
      </c>
      <c r="M669" s="17">
        <f t="shared" si="92"/>
        <v>39.34943209716797</v>
      </c>
      <c r="N669" s="17">
        <f>0.814*M669+4.4613</f>
        <v>36.49173772709473</v>
      </c>
      <c r="O669" s="17">
        <f t="shared" si="97"/>
        <v>2.85769437007324</v>
      </c>
      <c r="P669" s="17">
        <f t="shared" si="93"/>
        <v>20167.808902169068</v>
      </c>
      <c r="T669" s="19">
        <v>33.578668212891046</v>
      </c>
      <c r="U669" s="19">
        <f t="shared" si="94"/>
        <v>39.308677697754376</v>
      </c>
      <c r="V669" s="19">
        <f>0.814*U669+4.4613</f>
        <v>36.458563645972063</v>
      </c>
      <c r="W669" s="19">
        <f t="shared" si="98"/>
        <v>2.8501140517823131</v>
      </c>
      <c r="X669" s="19">
        <f t="shared" si="95"/>
        <v>20064.405780362533</v>
      </c>
    </row>
    <row r="670" spans="1:26">
      <c r="A670">
        <v>2061</v>
      </c>
      <c r="B670">
        <v>8</v>
      </c>
      <c r="C670" s="15">
        <v>30.318963623046876</v>
      </c>
      <c r="D670" s="15">
        <f t="shared" si="90"/>
        <v>37.243762875976564</v>
      </c>
      <c r="E670" s="15">
        <f>0.814*D670+4.4613</f>
        <v>34.777722981044924</v>
      </c>
      <c r="F670" s="15">
        <f t="shared" si="96"/>
        <v>2.4660398949316402</v>
      </c>
      <c r="G670" s="15">
        <f t="shared" si="91"/>
        <v>14825.250206762503</v>
      </c>
      <c r="L670" s="17">
        <v>31.179986572265626</v>
      </c>
      <c r="M670" s="17">
        <f t="shared" si="92"/>
        <v>36.563941374511714</v>
      </c>
      <c r="N670" s="17">
        <f>0.814*M670+4.4613</f>
        <v>34.224348278852531</v>
      </c>
      <c r="O670" s="17">
        <f t="shared" si="97"/>
        <v>2.3395930956591826</v>
      </c>
      <c r="P670" s="17">
        <f t="shared" si="93"/>
        <v>13100.389417886909</v>
      </c>
      <c r="T670" s="19">
        <v>30.957086181641046</v>
      </c>
      <c r="U670" s="19">
        <f t="shared" si="94"/>
        <v>36.430180627441871</v>
      </c>
      <c r="V670" s="19">
        <f>0.814*U670+4.4613</f>
        <v>34.115467030737683</v>
      </c>
      <c r="W670" s="19">
        <f t="shared" si="98"/>
        <v>2.3147135967041876</v>
      </c>
      <c r="X670" s="19">
        <f t="shared" si="95"/>
        <v>12761.008172641825</v>
      </c>
    </row>
    <row r="671" spans="1:26">
      <c r="A671">
        <v>2061</v>
      </c>
      <c r="B671">
        <v>9</v>
      </c>
      <c r="C671" s="15">
        <v>24.856896972656251</v>
      </c>
      <c r="D671" s="15">
        <f t="shared" si="90"/>
        <v>29.627457138671879</v>
      </c>
      <c r="E671" s="15">
        <f>0.9014*D671+2.3973</f>
        <v>29.103489864798831</v>
      </c>
      <c r="F671" s="15">
        <f t="shared" si="96"/>
        <v>0.52396727387304765</v>
      </c>
      <c r="G671" s="15">
        <f t="shared" si="91"/>
        <v>-11666.562417097757</v>
      </c>
      <c r="L671" s="17">
        <v>23.530267333984376</v>
      </c>
      <c r="M671" s="17">
        <f t="shared" si="92"/>
        <v>28.231867180175779</v>
      </c>
      <c r="N671" s="17">
        <f>0.9014*M671+2.3973</f>
        <v>27.845505076210447</v>
      </c>
      <c r="O671" s="17">
        <f t="shared" si="97"/>
        <v>0.38636210396533244</v>
      </c>
      <c r="P671" s="17">
        <f t="shared" si="93"/>
        <v>-13543.6345398089</v>
      </c>
      <c r="T671" s="19">
        <v>23.370965576172011</v>
      </c>
      <c r="U671" s="19">
        <f t="shared" si="94"/>
        <v>28.100620202636868</v>
      </c>
      <c r="V671" s="19">
        <f>0.9014*U671+2.3973</f>
        <v>27.727199050656875</v>
      </c>
      <c r="W671" s="19">
        <f t="shared" si="98"/>
        <v>0.37342115197999348</v>
      </c>
      <c r="X671" s="19">
        <f t="shared" si="95"/>
        <v>-13720.162065840908</v>
      </c>
    </row>
    <row r="672" spans="1:26">
      <c r="A672">
        <v>2061</v>
      </c>
      <c r="B672">
        <v>10</v>
      </c>
      <c r="C672" s="15">
        <v>13.59468994140625</v>
      </c>
      <c r="D672" s="15">
        <f t="shared" si="90"/>
        <v>13.923435654296874</v>
      </c>
      <c r="E672" s="15">
        <f>0.9014*D672+2.3973</f>
        <v>14.947884898783201</v>
      </c>
      <c r="F672" s="15">
        <f t="shared" si="96"/>
        <v>-1.0244492444863269</v>
      </c>
      <c r="G672" s="15">
        <f t="shared" si="91"/>
        <v>-32788.512144037988</v>
      </c>
      <c r="L672" s="17">
        <v>13.1889892578125</v>
      </c>
      <c r="M672" s="17">
        <f t="shared" si="92"/>
        <v>16.968147099609375</v>
      </c>
      <c r="N672" s="17">
        <f>0.9014*M672+2.3973</f>
        <v>17.692387795587891</v>
      </c>
      <c r="O672" s="17">
        <f t="shared" si="97"/>
        <v>-0.7242406959785157</v>
      </c>
      <c r="P672" s="17">
        <f t="shared" si="93"/>
        <v>-28693.367333842933</v>
      </c>
      <c r="T672" s="19">
        <v>13.458245849609</v>
      </c>
      <c r="U672" s="19">
        <f t="shared" si="94"/>
        <v>17.216453942870682</v>
      </c>
      <c r="V672" s="19">
        <f>0.9014*U672+2.3973</f>
        <v>17.916211584103632</v>
      </c>
      <c r="W672" s="19">
        <f t="shared" si="98"/>
        <v>-0.69975764123294937</v>
      </c>
      <c r="X672" s="19">
        <f t="shared" si="95"/>
        <v>-28359.393984058661</v>
      </c>
    </row>
    <row r="673" spans="1:26">
      <c r="A673">
        <v>2061</v>
      </c>
      <c r="B673">
        <v>11</v>
      </c>
      <c r="C673" s="15">
        <v>6.5364929199218746</v>
      </c>
      <c r="D673" s="15">
        <f t="shared" si="90"/>
        <v>4.0814857275390617</v>
      </c>
      <c r="E673" s="15">
        <f>0.9014*D673+2.3973</f>
        <v>6.0763512348037096</v>
      </c>
      <c r="F673" s="15">
        <f t="shared" si="96"/>
        <v>-1.994865507264648</v>
      </c>
      <c r="G673" s="15">
        <f t="shared" si="91"/>
        <v>-46025.960384597063</v>
      </c>
      <c r="L673" s="17">
        <v>2.6173645019531251</v>
      </c>
      <c r="M673" s="17">
        <f t="shared" si="92"/>
        <v>5.4535334155273443</v>
      </c>
      <c r="N673" s="17">
        <f>0.9014*M673+2.3973</f>
        <v>7.3131150207563476</v>
      </c>
      <c r="O673" s="17">
        <f t="shared" si="97"/>
        <v>-1.8595816052290033</v>
      </c>
      <c r="P673" s="17">
        <f t="shared" si="93"/>
        <v>-44180.552676928834</v>
      </c>
      <c r="T673" s="19">
        <v>2.5455566406250227</v>
      </c>
      <c r="U673" s="19">
        <f t="shared" si="94"/>
        <v>5.2343211914062753</v>
      </c>
      <c r="V673" s="19">
        <f>0.9014*U673+2.3973</f>
        <v>7.1155171219336157</v>
      </c>
      <c r="W673" s="19">
        <f t="shared" si="98"/>
        <v>-1.8811959305273405</v>
      </c>
      <c r="X673" s="19">
        <f t="shared" si="95"/>
        <v>-44475.393688323456</v>
      </c>
    </row>
    <row r="674" spans="1:26">
      <c r="A674">
        <v>2061</v>
      </c>
      <c r="B674">
        <v>12</v>
      </c>
      <c r="C674" s="15">
        <v>0.12658081054687501</v>
      </c>
      <c r="D674" s="15">
        <f t="shared" si="90"/>
        <v>-4.8564957177734378</v>
      </c>
      <c r="E674" s="15">
        <f>0.7817*D674+0.2163</f>
        <v>-3.5800227025834963</v>
      </c>
      <c r="F674" s="15">
        <f t="shared" si="96"/>
        <v>-1.2764730151899415</v>
      </c>
      <c r="G674" s="15">
        <f t="shared" si="91"/>
        <v>-36226.368400205989</v>
      </c>
      <c r="L674" s="17">
        <v>-6.1051391601562504</v>
      </c>
      <c r="M674" s="17">
        <f t="shared" si="92"/>
        <v>-4.0470175732421882</v>
      </c>
      <c r="N674" s="17">
        <f>0.7817*M674+0.2163</f>
        <v>-2.9472536370034184</v>
      </c>
      <c r="O674" s="17">
        <f t="shared" si="97"/>
        <v>-1.0997639362387699</v>
      </c>
      <c r="P674" s="17">
        <f t="shared" si="93"/>
        <v>-33815.879854233062</v>
      </c>
      <c r="T674" s="19">
        <v>-7.3605712890619657</v>
      </c>
      <c r="U674" s="19">
        <f t="shared" si="94"/>
        <v>-5.6426072753900396</v>
      </c>
      <c r="V674" s="19">
        <f>0.7817*U674+0.2163</f>
        <v>-4.1945261071723934</v>
      </c>
      <c r="W674" s="19">
        <f t="shared" si="98"/>
        <v>-1.4480811682176462</v>
      </c>
      <c r="X674" s="19">
        <f t="shared" si="95"/>
        <v>-38567.275215656911</v>
      </c>
    </row>
    <row r="675" spans="1:26">
      <c r="A675">
        <v>2062</v>
      </c>
      <c r="B675">
        <v>1</v>
      </c>
      <c r="C675" s="15">
        <v>-2.8756774902343749</v>
      </c>
      <c r="D675" s="15">
        <f t="shared" si="90"/>
        <v>-9.042844692382813</v>
      </c>
      <c r="E675" s="15">
        <f>0.7817*D675+0.2163</f>
        <v>-6.8524916960356439</v>
      </c>
      <c r="F675" s="15">
        <f t="shared" si="96"/>
        <v>-2.1903529963471691</v>
      </c>
      <c r="G675" s="15">
        <f t="shared" si="91"/>
        <v>-48692.605223171733</v>
      </c>
      <c r="H675" s="15">
        <f>SUM(G675:G686)</f>
        <v>-112640.25098339471</v>
      </c>
      <c r="I675" s="15">
        <f>H675*2.36386*4.4</f>
        <v>-1171569.4482342727</v>
      </c>
      <c r="L675" s="17">
        <v>-2.5413269042968749</v>
      </c>
      <c r="M675" s="17">
        <f t="shared" si="92"/>
        <v>-0.16531326416015579</v>
      </c>
      <c r="N675" s="17">
        <f>0.7817*M675+0.2163</f>
        <v>8.707462140600622E-2</v>
      </c>
      <c r="O675" s="17">
        <f t="shared" si="97"/>
        <v>-0.25238788556616198</v>
      </c>
      <c r="P675" s="17">
        <f t="shared" si="93"/>
        <v>-22256.823147008014</v>
      </c>
      <c r="Q675" s="17">
        <f>SUM(P675:P686)</f>
        <v>-91431.501147231465</v>
      </c>
      <c r="R675" s="17">
        <f>Q675*2.36386*4.4</f>
        <v>-950977.58052833623</v>
      </c>
      <c r="T675" s="19">
        <v>-2.9991516113279886</v>
      </c>
      <c r="U675" s="19">
        <f t="shared" si="94"/>
        <v>-0.85376846923813199</v>
      </c>
      <c r="V675" s="19">
        <f>0.7817*U675+0.2163</f>
        <v>-0.45109081240344778</v>
      </c>
      <c r="W675" s="19">
        <f t="shared" si="98"/>
        <v>-0.40267765683468421</v>
      </c>
      <c r="X675" s="19">
        <f t="shared" si="95"/>
        <v>-24306.925916881926</v>
      </c>
      <c r="Y675" s="19">
        <f>SUM(X675:X686)</f>
        <v>-91274.163126029278</v>
      </c>
      <c r="Z675" s="19">
        <f>Y675*2.36386*4.4</f>
        <v>-949341.11028722057</v>
      </c>
    </row>
    <row r="676" spans="1:26">
      <c r="A676">
        <v>2062</v>
      </c>
      <c r="B676">
        <v>2</v>
      </c>
      <c r="C676" s="15">
        <v>3.2470642089843751</v>
      </c>
      <c r="D676" s="15">
        <f t="shared" si="90"/>
        <v>-0.5052936669921877</v>
      </c>
      <c r="E676" s="15">
        <f>0.7817*D676+0.2163</f>
        <v>-0.17868805948779309</v>
      </c>
      <c r="F676" s="15">
        <f t="shared" si="96"/>
        <v>-0.3266056075043946</v>
      </c>
      <c r="G676" s="15">
        <f t="shared" si="91"/>
        <v>-23269.227091967448</v>
      </c>
      <c r="L676" s="17">
        <v>-2.4659179687499999</v>
      </c>
      <c r="M676" s="17">
        <f t="shared" si="92"/>
        <v>-8.3177851562499683E-2</v>
      </c>
      <c r="N676" s="17">
        <f>0.7817*M676+0.2163</f>
        <v>0.151279873433594</v>
      </c>
      <c r="O676" s="17">
        <f t="shared" si="97"/>
        <v>-0.23445772499609369</v>
      </c>
      <c r="P676" s="17">
        <f t="shared" si="93"/>
        <v>-22012.237826671713</v>
      </c>
      <c r="T676" s="19">
        <v>-2.2101806640619657</v>
      </c>
      <c r="U676" s="19">
        <f t="shared" si="94"/>
        <v>1.2521630859961164E-2</v>
      </c>
      <c r="V676" s="19">
        <f>0.7817*U676+0.2163</f>
        <v>0.22608815884323163</v>
      </c>
      <c r="W676" s="19">
        <f t="shared" si="98"/>
        <v>-0.21356652798327047</v>
      </c>
      <c r="X676" s="19">
        <f t="shared" si="95"/>
        <v>-21727.261008219793</v>
      </c>
    </row>
    <row r="677" spans="1:26">
      <c r="A677">
        <v>2062</v>
      </c>
      <c r="B677">
        <v>3</v>
      </c>
      <c r="C677" s="15">
        <v>11.493096923828125</v>
      </c>
      <c r="D677" s="15">
        <f t="shared" si="90"/>
        <v>10.992974350585936</v>
      </c>
      <c r="E677" s="15">
        <f>0.9534*D677-0.7929</f>
        <v>9.6878017458486312</v>
      </c>
      <c r="F677" s="15">
        <f t="shared" si="96"/>
        <v>1.3051726047373045</v>
      </c>
      <c r="G677" s="15">
        <f t="shared" si="91"/>
        <v>-1010.1404987784299</v>
      </c>
      <c r="L677" s="17">
        <v>10.969476318359375</v>
      </c>
      <c r="M677" s="17">
        <f t="shared" si="92"/>
        <v>14.550653605957031</v>
      </c>
      <c r="N677" s="17">
        <f>0.9534*M677-0.7929</f>
        <v>13.079693147919434</v>
      </c>
      <c r="O677" s="17">
        <f t="shared" si="97"/>
        <v>1.470960458037597</v>
      </c>
      <c r="P677" s="17">
        <f t="shared" si="93"/>
        <v>1251.3716080908598</v>
      </c>
      <c r="T677" s="19">
        <v>10.722131347656045</v>
      </c>
      <c r="U677" s="19">
        <f t="shared" si="94"/>
        <v>14.212200219726338</v>
      </c>
      <c r="V677" s="19">
        <f>0.9534*U677-0.7929</f>
        <v>12.757011689487092</v>
      </c>
      <c r="W677" s="19">
        <f t="shared" si="98"/>
        <v>1.455188530239246</v>
      </c>
      <c r="X677" s="19">
        <f t="shared" si="95"/>
        <v>1036.2267409935557</v>
      </c>
    </row>
    <row r="678" spans="1:26">
      <c r="A678">
        <v>2062</v>
      </c>
      <c r="B678">
        <v>4</v>
      </c>
      <c r="C678" s="15">
        <v>20.461022949218751</v>
      </c>
      <c r="D678" s="15">
        <f t="shared" si="90"/>
        <v>23.497850400390629</v>
      </c>
      <c r="E678" s="15">
        <f>0.9534*D678-0.7929</f>
        <v>21.609950571732426</v>
      </c>
      <c r="F678" s="15">
        <f t="shared" si="96"/>
        <v>1.8878998286582025</v>
      </c>
      <c r="G678" s="15">
        <f t="shared" si="91"/>
        <v>6938.8415627265385</v>
      </c>
      <c r="L678" s="17">
        <v>18.115899658203126</v>
      </c>
      <c r="M678" s="17">
        <f t="shared" si="92"/>
        <v>22.334537907714843</v>
      </c>
      <c r="N678" s="17">
        <f>0.9534*M678-0.7929</f>
        <v>20.500848441215332</v>
      </c>
      <c r="O678" s="17">
        <f t="shared" si="97"/>
        <v>1.8336894664995107</v>
      </c>
      <c r="P678" s="17">
        <f t="shared" si="93"/>
        <v>6199.3580125198241</v>
      </c>
      <c r="T678" s="19">
        <v>18.367333984375023</v>
      </c>
      <c r="U678" s="19">
        <f t="shared" si="94"/>
        <v>22.606632714843776</v>
      </c>
      <c r="V678" s="19">
        <f>0.9534*U678-0.7929</f>
        <v>20.760263630332059</v>
      </c>
      <c r="W678" s="19">
        <f t="shared" si="98"/>
        <v>1.8463690845117178</v>
      </c>
      <c r="X678" s="19">
        <f t="shared" si="95"/>
        <v>6372.3206818243416</v>
      </c>
    </row>
    <row r="679" spans="1:26">
      <c r="A679">
        <v>2062</v>
      </c>
      <c r="B679">
        <v>5</v>
      </c>
      <c r="C679" s="15">
        <v>27.649835205078126</v>
      </c>
      <c r="D679" s="15">
        <f t="shared" si="90"/>
        <v>33.521930209960942</v>
      </c>
      <c r="E679" s="15">
        <f>0.9534*D679-0.7929</f>
        <v>31.166908262176765</v>
      </c>
      <c r="F679" s="15">
        <f t="shared" si="96"/>
        <v>2.3550219477841772</v>
      </c>
      <c r="G679" s="15">
        <f t="shared" si="91"/>
        <v>13310.854389723962</v>
      </c>
      <c r="L679" s="17">
        <v>26.643792724609376</v>
      </c>
      <c r="M679" s="17">
        <f t="shared" si="92"/>
        <v>31.623119035644532</v>
      </c>
      <c r="N679" s="17">
        <f>0.9534*M679-0.7929</f>
        <v>29.356581688583496</v>
      </c>
      <c r="O679" s="17">
        <f t="shared" si="97"/>
        <v>2.2665373470610355</v>
      </c>
      <c r="P679" s="17">
        <f t="shared" si="93"/>
        <v>12103.835951259585</v>
      </c>
      <c r="T679" s="19">
        <v>26.507592773438034</v>
      </c>
      <c r="U679" s="19">
        <f t="shared" si="94"/>
        <v>31.544636865234963</v>
      </c>
      <c r="V679" s="19">
        <f>0.9534*U679-0.7929</f>
        <v>29.281756787315015</v>
      </c>
      <c r="W679" s="19">
        <f t="shared" si="98"/>
        <v>2.2628800779199487</v>
      </c>
      <c r="X679" s="19">
        <f t="shared" si="95"/>
        <v>12053.947142906021</v>
      </c>
    </row>
    <row r="680" spans="1:26">
      <c r="A680">
        <v>2062</v>
      </c>
      <c r="B680">
        <v>6</v>
      </c>
      <c r="C680" s="15">
        <v>31.340600585937501</v>
      </c>
      <c r="D680" s="15">
        <f t="shared" si="90"/>
        <v>38.668333457031252</v>
      </c>
      <c r="E680" s="15">
        <f>0.814*D680+4.4613</f>
        <v>35.93732343402344</v>
      </c>
      <c r="F680" s="15">
        <f t="shared" si="96"/>
        <v>2.731010023007812</v>
      </c>
      <c r="G680" s="15">
        <f t="shared" si="91"/>
        <v>18439.707723849562</v>
      </c>
      <c r="L680" s="17">
        <v>32.506066894531251</v>
      </c>
      <c r="M680" s="17">
        <f t="shared" si="92"/>
        <v>38.008308061523437</v>
      </c>
      <c r="N680" s="17">
        <f>0.814*M680+4.4613</f>
        <v>35.400062762080076</v>
      </c>
      <c r="O680" s="17">
        <f t="shared" si="97"/>
        <v>2.6082452994433609</v>
      </c>
      <c r="P680" s="17">
        <f t="shared" si="93"/>
        <v>16765.074129706889</v>
      </c>
      <c r="T680" s="19">
        <v>32.310540771484</v>
      </c>
      <c r="U680" s="19">
        <f t="shared" si="94"/>
        <v>37.916273767089436</v>
      </c>
      <c r="V680" s="19">
        <f>0.814*U680+4.4613</f>
        <v>35.325146846410796</v>
      </c>
      <c r="W680" s="19">
        <f t="shared" si="98"/>
        <v>2.59112692067864</v>
      </c>
      <c r="X680" s="19">
        <f t="shared" si="95"/>
        <v>16531.562324977327</v>
      </c>
    </row>
    <row r="681" spans="1:26">
      <c r="A681">
        <v>2062</v>
      </c>
      <c r="B681">
        <v>7</v>
      </c>
      <c r="C681" s="15">
        <v>32.503656005859376</v>
      </c>
      <c r="D681" s="15">
        <f t="shared" si="90"/>
        <v>40.290097934570319</v>
      </c>
      <c r="E681" s="15">
        <f>0.814*D681+4.4613</f>
        <v>37.257439718740237</v>
      </c>
      <c r="F681" s="15">
        <f t="shared" si="96"/>
        <v>3.0326582158300823</v>
      </c>
      <c r="G681" s="15">
        <f t="shared" si="91"/>
        <v>22554.490722138151</v>
      </c>
      <c r="L681" s="17">
        <v>35.900872802734376</v>
      </c>
      <c r="M681" s="17">
        <f t="shared" si="92"/>
        <v>41.705930656738282</v>
      </c>
      <c r="N681" s="17">
        <f>0.814*M681+4.4613</f>
        <v>38.409927554584961</v>
      </c>
      <c r="O681" s="17">
        <f t="shared" si="97"/>
        <v>3.2960031021533212</v>
      </c>
      <c r="P681" s="17">
        <f t="shared" si="93"/>
        <v>26146.778316473457</v>
      </c>
      <c r="T681" s="19">
        <v>36.200158691406045</v>
      </c>
      <c r="U681" s="19">
        <f t="shared" si="94"/>
        <v>42.187074243163842</v>
      </c>
      <c r="V681" s="19">
        <f>0.814*U681+4.4613</f>
        <v>38.801578433935369</v>
      </c>
      <c r="W681" s="19">
        <f t="shared" si="98"/>
        <v>3.3854958092284733</v>
      </c>
      <c r="X681" s="19">
        <f t="shared" si="95"/>
        <v>27367.548333685605</v>
      </c>
    </row>
    <row r="682" spans="1:26">
      <c r="A682">
        <v>2062</v>
      </c>
      <c r="B682">
        <v>8</v>
      </c>
      <c r="C682" s="15">
        <v>30.992822265625001</v>
      </c>
      <c r="D682" s="15">
        <f t="shared" si="90"/>
        <v>38.183391367187504</v>
      </c>
      <c r="E682" s="15">
        <f>0.814*D682+4.4613</f>
        <v>35.542580572890628</v>
      </c>
      <c r="F682" s="15">
        <f t="shared" si="96"/>
        <v>2.6408107942968755</v>
      </c>
      <c r="G682" s="15">
        <f t="shared" si="91"/>
        <v>17209.300045003678</v>
      </c>
      <c r="L682" s="17">
        <v>31.527703857421876</v>
      </c>
      <c r="M682" s="17">
        <f t="shared" si="92"/>
        <v>36.942675041503904</v>
      </c>
      <c r="N682" s="17">
        <f>0.814*M682+4.4613</f>
        <v>34.532637483784178</v>
      </c>
      <c r="O682" s="17">
        <f t="shared" si="97"/>
        <v>2.4100375577197255</v>
      </c>
      <c r="P682" s="17">
        <f t="shared" si="93"/>
        <v>14061.322324854773</v>
      </c>
      <c r="T682" s="19">
        <v>31.570916748047011</v>
      </c>
      <c r="U682" s="19">
        <f t="shared" si="94"/>
        <v>37.104166589355621</v>
      </c>
      <c r="V682" s="19">
        <f>0.814*U682+4.4613</f>
        <v>34.664091603735471</v>
      </c>
      <c r="W682" s="19">
        <f t="shared" si="98"/>
        <v>2.44007498562015</v>
      </c>
      <c r="X682" s="19">
        <f t="shared" si="95"/>
        <v>14471.062878844466</v>
      </c>
    </row>
    <row r="683" spans="1:26">
      <c r="A683">
        <v>2062</v>
      </c>
      <c r="B683">
        <v>9</v>
      </c>
      <c r="C683" s="15">
        <v>23.505517578125001</v>
      </c>
      <c r="D683" s="15">
        <f t="shared" si="90"/>
        <v>27.743093710937501</v>
      </c>
      <c r="E683" s="15">
        <f>0.9014*D683+2.3973</f>
        <v>27.404924671039065</v>
      </c>
      <c r="F683" s="15">
        <f t="shared" si="96"/>
        <v>0.33816903989843539</v>
      </c>
      <c r="G683" s="15">
        <f t="shared" si="91"/>
        <v>-14201.036126745443</v>
      </c>
      <c r="L683" s="17">
        <v>23.023217773437501</v>
      </c>
      <c r="M683" s="17">
        <f t="shared" si="92"/>
        <v>27.679588798828124</v>
      </c>
      <c r="N683" s="17">
        <f>0.9014*M683+2.3973</f>
        <v>27.347681343263673</v>
      </c>
      <c r="O683" s="17">
        <f t="shared" si="97"/>
        <v>0.33190745556445123</v>
      </c>
      <c r="P683" s="17">
        <f t="shared" si="93"/>
        <v>-14286.45039864532</v>
      </c>
      <c r="T683" s="19">
        <v>23.024011230469</v>
      </c>
      <c r="U683" s="19">
        <f t="shared" si="94"/>
        <v>27.719664331054965</v>
      </c>
      <c r="V683" s="19">
        <f>0.9014*U683+2.3973</f>
        <v>27.383805428012945</v>
      </c>
      <c r="W683" s="19">
        <f t="shared" si="98"/>
        <v>0.33585890304201982</v>
      </c>
      <c r="X683" s="19">
        <f t="shared" si="95"/>
        <v>-14232.548703603807</v>
      </c>
    </row>
    <row r="684" spans="1:26">
      <c r="A684">
        <v>2062</v>
      </c>
      <c r="B684">
        <v>10</v>
      </c>
      <c r="C684" s="15">
        <v>15.462091064453125</v>
      </c>
      <c r="D684" s="15">
        <f t="shared" si="90"/>
        <v>16.527339780273437</v>
      </c>
      <c r="E684" s="15">
        <f>0.9014*D684+2.3973</f>
        <v>17.295044077938474</v>
      </c>
      <c r="F684" s="15">
        <f t="shared" si="96"/>
        <v>-0.76770429766503767</v>
      </c>
      <c r="G684" s="15">
        <f t="shared" si="91"/>
        <v>-29286.254324448779</v>
      </c>
      <c r="L684" s="17">
        <v>11.576470947265625</v>
      </c>
      <c r="M684" s="17">
        <f t="shared" si="92"/>
        <v>15.211792155761719</v>
      </c>
      <c r="N684" s="17">
        <f>0.9014*M684+2.3973</f>
        <v>16.109209449203615</v>
      </c>
      <c r="O684" s="17">
        <f t="shared" si="97"/>
        <v>-0.89741729344189558</v>
      </c>
      <c r="P684" s="17">
        <f t="shared" si="93"/>
        <v>-31055.669299840898</v>
      </c>
      <c r="T684" s="19">
        <v>11.671868896484</v>
      </c>
      <c r="U684" s="19">
        <f t="shared" si="94"/>
        <v>15.255012048339433</v>
      </c>
      <c r="V684" s="19">
        <f>0.9014*U684+2.3973</f>
        <v>16.148167860373164</v>
      </c>
      <c r="W684" s="19">
        <f t="shared" si="98"/>
        <v>-0.89315581203373107</v>
      </c>
      <c r="X684" s="19">
        <f t="shared" si="95"/>
        <v>-30997.538431952125</v>
      </c>
    </row>
    <row r="685" spans="1:26">
      <c r="A685">
        <v>2062</v>
      </c>
      <c r="B685">
        <v>11</v>
      </c>
      <c r="C685" s="15">
        <v>4.6351257324218746</v>
      </c>
      <c r="D685" s="15">
        <f t="shared" si="90"/>
        <v>1.4302193212890622</v>
      </c>
      <c r="E685" s="15">
        <f>0.9014*D685+2.3973</f>
        <v>3.6864996962099603</v>
      </c>
      <c r="F685" s="15">
        <f t="shared" si="96"/>
        <v>-2.2562803749208982</v>
      </c>
      <c r="G685" s="15">
        <f t="shared" si="91"/>
        <v>-49591.920594295967</v>
      </c>
      <c r="L685" s="17">
        <v>3.2920471191406251</v>
      </c>
      <c r="M685" s="17">
        <f t="shared" si="92"/>
        <v>6.1883977221679682</v>
      </c>
      <c r="N685" s="17">
        <f>0.9014*M685+2.3973</f>
        <v>7.9755217067622066</v>
      </c>
      <c r="O685" s="17">
        <f t="shared" si="97"/>
        <v>-1.7871239845942384</v>
      </c>
      <c r="P685" s="17">
        <f t="shared" si="93"/>
        <v>-43192.158273850007</v>
      </c>
      <c r="T685" s="19">
        <v>3.4784179687500227</v>
      </c>
      <c r="U685" s="19">
        <f t="shared" si="94"/>
        <v>6.258602929687525</v>
      </c>
      <c r="V685" s="19">
        <f>0.9014*U685+2.3973</f>
        <v>8.0388046808203342</v>
      </c>
      <c r="W685" s="19">
        <f t="shared" si="98"/>
        <v>-1.7802017511328092</v>
      </c>
      <c r="X685" s="19">
        <f t="shared" si="95"/>
        <v>-43097.732087202647</v>
      </c>
    </row>
    <row r="686" spans="1:26">
      <c r="A686">
        <v>2062</v>
      </c>
      <c r="B686">
        <v>12</v>
      </c>
      <c r="C686" s="15">
        <v>2.8200622558593751</v>
      </c>
      <c r="D686" s="15">
        <f t="shared" si="90"/>
        <v>-1.1007051904296876</v>
      </c>
      <c r="E686" s="15">
        <f>0.7817*D686+0.2163</f>
        <v>-0.64412124735888687</v>
      </c>
      <c r="F686" s="15">
        <f t="shared" si="96"/>
        <v>-0.45658394307080075</v>
      </c>
      <c r="G686" s="15">
        <f t="shared" si="91"/>
        <v>-25042.261567428792</v>
      </c>
      <c r="L686" s="17">
        <v>-6.5182861328125004</v>
      </c>
      <c r="M686" s="17">
        <f t="shared" si="92"/>
        <v>-4.4970172558593742</v>
      </c>
      <c r="N686" s="17">
        <f>0.7817*M686+0.2163</f>
        <v>-3.2990183889052727</v>
      </c>
      <c r="O686" s="17">
        <f t="shared" si="97"/>
        <v>-1.1979988669541015</v>
      </c>
      <c r="P686" s="17">
        <f t="shared" si="93"/>
        <v>-35155.902544120901</v>
      </c>
      <c r="T686" s="19">
        <v>-6.1915039062499773</v>
      </c>
      <c r="U686" s="19">
        <f t="shared" si="94"/>
        <v>-4.3589712890624757</v>
      </c>
      <c r="V686" s="19">
        <f>0.7817*U686+0.2163</f>
        <v>-3.1911078566601372</v>
      </c>
      <c r="W686" s="19">
        <f t="shared" si="98"/>
        <v>-1.1678634324023385</v>
      </c>
      <c r="X686" s="19">
        <f t="shared" si="95"/>
        <v>-34744.825081400297</v>
      </c>
    </row>
    <row r="687" spans="1:26">
      <c r="A687">
        <v>2063</v>
      </c>
      <c r="B687">
        <v>1</v>
      </c>
      <c r="C687" s="15">
        <v>-1.3181518554687499</v>
      </c>
      <c r="D687" s="15">
        <f t="shared" si="90"/>
        <v>-6.8710309472656252</v>
      </c>
      <c r="E687" s="15">
        <f>0.7817*D687+0.2163</f>
        <v>-5.1547848914775383</v>
      </c>
      <c r="F687" s="15">
        <f t="shared" si="96"/>
        <v>-1.716246055788087</v>
      </c>
      <c r="G687" s="15">
        <f t="shared" si="91"/>
        <v>-42225.312447005294</v>
      </c>
      <c r="H687" s="15">
        <f>SUM(G687:G698)</f>
        <v>-123488.09818555819</v>
      </c>
      <c r="I687" s="15">
        <f>H687*2.36386*4.4</f>
        <v>-1284397.7334184197</v>
      </c>
      <c r="L687" s="17">
        <v>-7.6601318359375004</v>
      </c>
      <c r="M687" s="17">
        <f t="shared" si="92"/>
        <v>-5.740715595703124</v>
      </c>
      <c r="N687" s="17">
        <f>0.7817*M687+0.2163</f>
        <v>-4.2712173811611311</v>
      </c>
      <c r="O687" s="17">
        <f t="shared" si="97"/>
        <v>-1.4694982145419928</v>
      </c>
      <c r="P687" s="17">
        <f t="shared" si="93"/>
        <v>-38859.425144567329</v>
      </c>
      <c r="Q687" s="17">
        <f>SUM(P687:P698)</f>
        <v>-101789.17906518301</v>
      </c>
      <c r="R687" s="17">
        <f>Q687*2.36386*4.4</f>
        <v>-1058707.6228301034</v>
      </c>
      <c r="T687" s="19">
        <v>-7.3667968749999773</v>
      </c>
      <c r="U687" s="19">
        <f t="shared" si="94"/>
        <v>-5.6494429687499768</v>
      </c>
      <c r="V687" s="19">
        <f>0.7817*U687+0.2163</f>
        <v>-4.1998695686718559</v>
      </c>
      <c r="W687" s="19">
        <f t="shared" si="98"/>
        <v>-1.4495734000781209</v>
      </c>
      <c r="X687" s="19">
        <f t="shared" si="95"/>
        <v>-38587.630750465643</v>
      </c>
      <c r="Y687" s="19">
        <f>SUM(X687:X698)</f>
        <v>-100287.90527864649</v>
      </c>
      <c r="Z687" s="19">
        <f>Y687*2.36386*4.4</f>
        <v>-1043092.8981967176</v>
      </c>
    </row>
    <row r="688" spans="1:26">
      <c r="A688">
        <v>2063</v>
      </c>
      <c r="B688">
        <v>2</v>
      </c>
      <c r="C688" s="15">
        <v>4.4285827636718746</v>
      </c>
      <c r="D688" s="15">
        <f t="shared" si="90"/>
        <v>1.1422158056640619</v>
      </c>
      <c r="E688" s="15">
        <f>0.7817*D688+0.2163</f>
        <v>1.1091700952875971</v>
      </c>
      <c r="F688" s="15">
        <f t="shared" si="96"/>
        <v>3.3045710376464754E-2</v>
      </c>
      <c r="G688" s="15">
        <f t="shared" si="91"/>
        <v>-18363.223464754643</v>
      </c>
      <c r="L688" s="17">
        <v>-1.2796691894531249</v>
      </c>
      <c r="M688" s="17">
        <f t="shared" si="92"/>
        <v>1.2088843188476563</v>
      </c>
      <c r="N688" s="17">
        <f>0.7817*M688+0.2163</f>
        <v>1.161284872043213</v>
      </c>
      <c r="O688" s="17">
        <f t="shared" si="97"/>
        <v>4.759944680444339E-2</v>
      </c>
      <c r="P688" s="17">
        <f t="shared" si="93"/>
        <v>-18164.695946140586</v>
      </c>
      <c r="T688" s="19">
        <v>-1.0409912109369657</v>
      </c>
      <c r="U688" s="19">
        <f t="shared" si="94"/>
        <v>1.2962916503912114</v>
      </c>
      <c r="V688" s="19">
        <f>0.7817*U688+0.2163</f>
        <v>1.2296111831108099</v>
      </c>
      <c r="W688" s="19">
        <f t="shared" si="98"/>
        <v>6.6680467280401556E-2</v>
      </c>
      <c r="X688" s="19">
        <f t="shared" si="95"/>
        <v>-17904.411745828042</v>
      </c>
    </row>
    <row r="689" spans="1:26">
      <c r="A689">
        <v>2063</v>
      </c>
      <c r="B689">
        <v>3</v>
      </c>
      <c r="C689" s="15">
        <v>11.68062744140625</v>
      </c>
      <c r="D689" s="15">
        <f t="shared" si="90"/>
        <v>11.254466904296873</v>
      </c>
      <c r="E689" s="15">
        <f>0.9534*D689-0.7929</f>
        <v>9.937108746556639</v>
      </c>
      <c r="F689" s="15">
        <f t="shared" si="96"/>
        <v>1.3173581577402338</v>
      </c>
      <c r="G689" s="15">
        <f t="shared" si="91"/>
        <v>-843.9173702654698</v>
      </c>
      <c r="L689" s="17">
        <v>8.9509826660156246</v>
      </c>
      <c r="M689" s="17">
        <f t="shared" si="92"/>
        <v>12.352110319824218</v>
      </c>
      <c r="N689" s="17">
        <f>0.9534*M689-0.7929</f>
        <v>10.98360197892041</v>
      </c>
      <c r="O689" s="17">
        <f t="shared" si="97"/>
        <v>1.3685083409038086</v>
      </c>
      <c r="P689" s="17">
        <f t="shared" si="93"/>
        <v>-146.17772173114645</v>
      </c>
      <c r="T689" s="19">
        <v>9.0200439453130343</v>
      </c>
      <c r="U689" s="19">
        <f t="shared" si="94"/>
        <v>12.343308251953712</v>
      </c>
      <c r="V689" s="19">
        <f>0.9534*U689-0.7929</f>
        <v>10.97521008741267</v>
      </c>
      <c r="W689" s="19">
        <f t="shared" si="98"/>
        <v>1.3680981645410419</v>
      </c>
      <c r="X689" s="19">
        <f t="shared" si="95"/>
        <v>-151.77293749564706</v>
      </c>
    </row>
    <row r="690" spans="1:26">
      <c r="A690">
        <v>2063</v>
      </c>
      <c r="B690">
        <v>4</v>
      </c>
      <c r="C690" s="15">
        <v>21.313653564453126</v>
      </c>
      <c r="D690" s="15">
        <f t="shared" si="90"/>
        <v>24.68675853027344</v>
      </c>
      <c r="E690" s="15">
        <f>0.9534*D690-0.7929</f>
        <v>22.743455582762699</v>
      </c>
      <c r="F690" s="15">
        <f t="shared" si="96"/>
        <v>1.9433029475107411</v>
      </c>
      <c r="G690" s="15">
        <f t="shared" si="91"/>
        <v>7694.5955069940173</v>
      </c>
      <c r="L690" s="17">
        <v>15.327386474609375</v>
      </c>
      <c r="M690" s="17">
        <f t="shared" si="92"/>
        <v>19.297289348144528</v>
      </c>
      <c r="N690" s="17">
        <f>0.9534*M690-0.7929</f>
        <v>17.605135664520994</v>
      </c>
      <c r="O690" s="17">
        <f t="shared" si="97"/>
        <v>1.692153683623534</v>
      </c>
      <c r="P690" s="17">
        <f t="shared" si="93"/>
        <v>4268.6683983086259</v>
      </c>
      <c r="T690" s="19">
        <v>15.550897216797011</v>
      </c>
      <c r="U690" s="19">
        <f t="shared" si="94"/>
        <v>19.514185144043118</v>
      </c>
      <c r="V690" s="19">
        <f>0.9534*U690-0.7929</f>
        <v>17.811924116330712</v>
      </c>
      <c r="W690" s="19">
        <f t="shared" si="98"/>
        <v>1.7022610277124066</v>
      </c>
      <c r="X690" s="19">
        <f t="shared" si="95"/>
        <v>4406.5426790249403</v>
      </c>
    </row>
    <row r="691" spans="1:26">
      <c r="A691">
        <v>2063</v>
      </c>
      <c r="B691">
        <v>5</v>
      </c>
      <c r="C691" s="15">
        <v>25.367150878906251</v>
      </c>
      <c r="D691" s="15">
        <f t="shared" si="90"/>
        <v>30.33895518554688</v>
      </c>
      <c r="E691" s="15">
        <f>0.9534*D691-0.7929</f>
        <v>28.132259873900395</v>
      </c>
      <c r="F691" s="15">
        <f t="shared" si="96"/>
        <v>2.2066953116464845</v>
      </c>
      <c r="G691" s="15">
        <f t="shared" si="91"/>
        <v>11287.530746169694</v>
      </c>
      <c r="L691" s="17">
        <v>25.876275634765626</v>
      </c>
      <c r="M691" s="17">
        <f t="shared" si="92"/>
        <v>30.787139421386719</v>
      </c>
      <c r="N691" s="17">
        <f>0.9534*M691-0.7929</f>
        <v>28.559558724350101</v>
      </c>
      <c r="O691" s="17">
        <f t="shared" si="97"/>
        <v>2.2275806970366183</v>
      </c>
      <c r="P691" s="17">
        <f t="shared" si="93"/>
        <v>11572.428288276511</v>
      </c>
      <c r="T691" s="19">
        <v>25.779901123047011</v>
      </c>
      <c r="U691" s="19">
        <f t="shared" si="94"/>
        <v>30.745631433105618</v>
      </c>
      <c r="V691" s="19">
        <f>0.9534*U691-0.7929</f>
        <v>28.519985008322898</v>
      </c>
      <c r="W691" s="19">
        <f t="shared" si="98"/>
        <v>2.2256464247827203</v>
      </c>
      <c r="X691" s="19">
        <f t="shared" si="95"/>
        <v>11546.042880461089</v>
      </c>
    </row>
    <row r="692" spans="1:26">
      <c r="A692">
        <v>2063</v>
      </c>
      <c r="B692">
        <v>6</v>
      </c>
      <c r="C692" s="15">
        <v>30.632226562500001</v>
      </c>
      <c r="D692" s="15">
        <f t="shared" si="90"/>
        <v>37.680576718750004</v>
      </c>
      <c r="E692" s="15">
        <f>0.814*D692+4.4613</f>
        <v>35.133289449062502</v>
      </c>
      <c r="F692" s="15">
        <f t="shared" si="96"/>
        <v>2.5472872696875015</v>
      </c>
      <c r="G692" s="15">
        <f t="shared" si="91"/>
        <v>15933.545645807208</v>
      </c>
      <c r="L692" s="17">
        <v>31.391473388671876</v>
      </c>
      <c r="M692" s="17">
        <f t="shared" si="92"/>
        <v>36.794292814941407</v>
      </c>
      <c r="N692" s="17">
        <f>0.814*M692+4.4613</f>
        <v>34.411854351362301</v>
      </c>
      <c r="O692" s="17">
        <f t="shared" si="97"/>
        <v>2.3824384635791063</v>
      </c>
      <c r="P692" s="17">
        <f t="shared" si="93"/>
        <v>13684.843081682589</v>
      </c>
      <c r="T692" s="19">
        <v>31.270745849609</v>
      </c>
      <c r="U692" s="19">
        <f t="shared" si="94"/>
        <v>36.77457894287069</v>
      </c>
      <c r="V692" s="19">
        <f>0.814*U692+4.4613</f>
        <v>34.395807259496742</v>
      </c>
      <c r="W692" s="19">
        <f t="shared" si="98"/>
        <v>2.3787716833739481</v>
      </c>
      <c r="X692" s="19">
        <f t="shared" si="95"/>
        <v>13634.824532904026</v>
      </c>
    </row>
    <row r="693" spans="1:26">
      <c r="A693">
        <v>2063</v>
      </c>
      <c r="B693">
        <v>7</v>
      </c>
      <c r="C693" s="15">
        <v>32.466455078125001</v>
      </c>
      <c r="D693" s="15">
        <f t="shared" si="90"/>
        <v>40.238224960937501</v>
      </c>
      <c r="E693" s="15">
        <f>0.814*D693+4.4613</f>
        <v>37.215215118203126</v>
      </c>
      <c r="F693" s="15">
        <f t="shared" si="96"/>
        <v>3.0230098427343748</v>
      </c>
      <c r="G693" s="15">
        <f t="shared" si="91"/>
        <v>22422.877264739604</v>
      </c>
      <c r="L693" s="17">
        <v>34.920159912109376</v>
      </c>
      <c r="M693" s="17">
        <f t="shared" si="92"/>
        <v>40.637738176269529</v>
      </c>
      <c r="N693" s="17">
        <f>0.814*M693+4.4613</f>
        <v>37.540418875483397</v>
      </c>
      <c r="O693" s="17">
        <f t="shared" si="97"/>
        <v>3.0973193007861326</v>
      </c>
      <c r="P693" s="17">
        <f t="shared" si="93"/>
        <v>23436.532582023632</v>
      </c>
      <c r="T693" s="19">
        <v>34.978082275391046</v>
      </c>
      <c r="U693" s="19">
        <f t="shared" si="94"/>
        <v>40.845234338379377</v>
      </c>
      <c r="V693" s="19">
        <f>0.814*U693+4.4613</f>
        <v>37.709320751440814</v>
      </c>
      <c r="W693" s="19">
        <f t="shared" si="98"/>
        <v>3.1359135869385639</v>
      </c>
      <c r="X693" s="19">
        <f t="shared" si="95"/>
        <v>23962.997239428951</v>
      </c>
    </row>
    <row r="694" spans="1:26">
      <c r="A694">
        <v>2063</v>
      </c>
      <c r="B694">
        <v>8</v>
      </c>
      <c r="C694" s="15">
        <v>29.877557373046876</v>
      </c>
      <c r="D694" s="15">
        <f t="shared" si="90"/>
        <v>36.628266000976566</v>
      </c>
      <c r="E694" s="15">
        <f>0.814*D694+4.4613</f>
        <v>34.27670852479492</v>
      </c>
      <c r="F694" s="15">
        <f t="shared" si="96"/>
        <v>2.3515574761816467</v>
      </c>
      <c r="G694" s="15">
        <f t="shared" si="91"/>
        <v>13263.595532593841</v>
      </c>
      <c r="L694" s="17">
        <v>31.696374511718751</v>
      </c>
      <c r="M694" s="17">
        <f t="shared" si="92"/>
        <v>37.126391118164058</v>
      </c>
      <c r="N694" s="17">
        <f>0.814*M694+4.4613</f>
        <v>34.682182370185544</v>
      </c>
      <c r="O694" s="17">
        <f t="shared" si="97"/>
        <v>2.4442087479785144</v>
      </c>
      <c r="P694" s="17">
        <f t="shared" si="93"/>
        <v>14527.451531174913</v>
      </c>
      <c r="T694" s="19">
        <v>31.553552246094</v>
      </c>
      <c r="U694" s="19">
        <f t="shared" si="94"/>
        <v>37.085100366211215</v>
      </c>
      <c r="V694" s="19">
        <f>0.814*U694+4.4613</f>
        <v>34.648571698095928</v>
      </c>
      <c r="W694" s="19">
        <f t="shared" si="98"/>
        <v>2.4365286681152867</v>
      </c>
      <c r="X694" s="19">
        <f t="shared" si="95"/>
        <v>14422.687561760627</v>
      </c>
    </row>
    <row r="695" spans="1:26">
      <c r="A695">
        <v>2063</v>
      </c>
      <c r="B695">
        <v>9</v>
      </c>
      <c r="C695" s="15">
        <v>24.242791748046876</v>
      </c>
      <c r="D695" s="15">
        <f t="shared" si="90"/>
        <v>28.771148813476564</v>
      </c>
      <c r="E695" s="15">
        <f>0.9014*D695+2.3973</f>
        <v>28.331613540467774</v>
      </c>
      <c r="F695" s="15">
        <f t="shared" si="96"/>
        <v>0.43953527300879003</v>
      </c>
      <c r="G695" s="15">
        <f t="shared" si="91"/>
        <v>-12818.299340887095</v>
      </c>
      <c r="L695" s="17">
        <v>23.267388916015626</v>
      </c>
      <c r="M695" s="17">
        <f t="shared" si="92"/>
        <v>27.945540007324219</v>
      </c>
      <c r="N695" s="17">
        <f>0.9014*M695+2.3973</f>
        <v>27.58740976260205</v>
      </c>
      <c r="O695" s="17">
        <f t="shared" si="97"/>
        <v>0.35813024472216881</v>
      </c>
      <c r="P695" s="17">
        <f t="shared" si="93"/>
        <v>-13928.745331744896</v>
      </c>
      <c r="T695" s="19">
        <v>23.388360595703034</v>
      </c>
      <c r="U695" s="19">
        <f t="shared" si="94"/>
        <v>28.119719934081932</v>
      </c>
      <c r="V695" s="19">
        <f>0.9014*U695+2.3973</f>
        <v>27.744415548581454</v>
      </c>
      <c r="W695" s="19">
        <f t="shared" si="98"/>
        <v>0.37530438550047762</v>
      </c>
      <c r="X695" s="19">
        <f t="shared" si="95"/>
        <v>-13694.472877387985</v>
      </c>
    </row>
    <row r="696" spans="1:26">
      <c r="A696">
        <v>2063</v>
      </c>
      <c r="B696">
        <v>10</v>
      </c>
      <c r="C696" s="15">
        <v>14.15126953125</v>
      </c>
      <c r="D696" s="15">
        <f t="shared" si="90"/>
        <v>14.699530234375001</v>
      </c>
      <c r="E696" s="15">
        <f>0.9014*D696+2.3973</f>
        <v>15.647456553265625</v>
      </c>
      <c r="F696" s="15">
        <f t="shared" si="96"/>
        <v>-0.94792631889062484</v>
      </c>
      <c r="G696" s="15">
        <f t="shared" si="91"/>
        <v>-31744.662915987014</v>
      </c>
      <c r="L696" s="17">
        <v>13.64278564453125</v>
      </c>
      <c r="M696" s="17">
        <f t="shared" si="92"/>
        <v>17.462422124023437</v>
      </c>
      <c r="N696" s="17">
        <f>0.9014*M696+2.3973</f>
        <v>18.137927302594726</v>
      </c>
      <c r="O696" s="17">
        <f t="shared" si="97"/>
        <v>-0.67550517857128867</v>
      </c>
      <c r="P696" s="17">
        <f t="shared" si="93"/>
        <v>-28028.566140890951</v>
      </c>
      <c r="T696" s="19">
        <v>13.803674316406045</v>
      </c>
      <c r="U696" s="19">
        <f t="shared" si="94"/>
        <v>17.595734399413839</v>
      </c>
      <c r="V696" s="19">
        <f>0.9014*U696+2.3973</f>
        <v>18.258094987631633</v>
      </c>
      <c r="W696" s="19">
        <f t="shared" si="98"/>
        <v>-0.66236058821779409</v>
      </c>
      <c r="X696" s="19">
        <f t="shared" si="95"/>
        <v>-27849.26078387893</v>
      </c>
    </row>
    <row r="697" spans="1:26">
      <c r="A697">
        <v>2063</v>
      </c>
      <c r="B697">
        <v>11</v>
      </c>
      <c r="C697" s="15">
        <v>6.2124877929687496</v>
      </c>
      <c r="D697" s="15">
        <f t="shared" si="90"/>
        <v>3.6296929785156253</v>
      </c>
      <c r="E697" s="15">
        <f>0.9014*D697+2.3973</f>
        <v>5.6691052508339848</v>
      </c>
      <c r="F697" s="15">
        <f t="shared" si="96"/>
        <v>-2.0394122723183594</v>
      </c>
      <c r="G697" s="15">
        <f t="shared" si="91"/>
        <v>-46633.622806694737</v>
      </c>
      <c r="L697" s="17">
        <v>1.6184020996093751</v>
      </c>
      <c r="M697" s="17">
        <f t="shared" si="92"/>
        <v>4.3654635668945314</v>
      </c>
      <c r="N697" s="17">
        <f>0.9014*M697+2.3973</f>
        <v>6.3323288591987303</v>
      </c>
      <c r="O697" s="17">
        <f t="shared" si="97"/>
        <v>-1.9668652923041989</v>
      </c>
      <c r="P697" s="17">
        <f t="shared" si="93"/>
        <v>-45644.009452321581</v>
      </c>
      <c r="T697" s="19">
        <v>1.8114868164060454</v>
      </c>
      <c r="U697" s="19">
        <f t="shared" si="94"/>
        <v>4.4283125244138377</v>
      </c>
      <c r="V697" s="19">
        <f>0.9014*U697+2.3973</f>
        <v>6.3889809095066337</v>
      </c>
      <c r="W697" s="19">
        <f t="shared" si="98"/>
        <v>-1.960668385092796</v>
      </c>
      <c r="X697" s="19">
        <f t="shared" si="95"/>
        <v>-45559.477441050825</v>
      </c>
    </row>
    <row r="698" spans="1:26">
      <c r="A698">
        <v>2063</v>
      </c>
      <c r="B698">
        <v>12</v>
      </c>
      <c r="C698" s="15">
        <v>-1.1341308593749999</v>
      </c>
      <c r="D698" s="15">
        <f t="shared" si="90"/>
        <v>-6.6144320703125006</v>
      </c>
      <c r="E698" s="15">
        <f>0.7817*D698+0.2163</f>
        <v>-4.9542015493632814</v>
      </c>
      <c r="F698" s="15">
        <f t="shared" si="96"/>
        <v>-1.6602305209492192</v>
      </c>
      <c r="G698" s="15">
        <f t="shared" si="91"/>
        <v>-41461.204536268298</v>
      </c>
      <c r="L698" s="17">
        <v>-3.2352355957031249</v>
      </c>
      <c r="M698" s="17">
        <f t="shared" si="92"/>
        <v>-0.92111861083984348</v>
      </c>
      <c r="N698" s="17">
        <f>0.7817*M698+0.2163</f>
        <v>-0.50373841809350561</v>
      </c>
      <c r="O698" s="17">
        <f t="shared" si="97"/>
        <v>-0.41738019274633786</v>
      </c>
      <c r="P698" s="17">
        <f t="shared" si="93"/>
        <v>-24507.483209252794</v>
      </c>
      <c r="T698" s="19">
        <v>-3.0624755859369657</v>
      </c>
      <c r="U698" s="19">
        <f t="shared" si="94"/>
        <v>-0.92329819335878893</v>
      </c>
      <c r="V698" s="19">
        <f>0.7817*U698+0.2163</f>
        <v>-0.50544219774856525</v>
      </c>
      <c r="W698" s="19">
        <f t="shared" si="98"/>
        <v>-0.41785599561022368</v>
      </c>
      <c r="X698" s="19">
        <f t="shared" si="95"/>
        <v>-24513.973636119063</v>
      </c>
    </row>
    <row r="699" spans="1:26">
      <c r="A699">
        <v>2064</v>
      </c>
      <c r="B699">
        <v>1</v>
      </c>
      <c r="C699" s="15">
        <v>1.5105529785156251</v>
      </c>
      <c r="D699" s="15">
        <f t="shared" si="90"/>
        <v>-2.9266849267578126</v>
      </c>
      <c r="E699" s="15">
        <f>0.7817*D699+0.2163</f>
        <v>-2.071489607246582</v>
      </c>
      <c r="F699" s="15">
        <f t="shared" si="96"/>
        <v>-0.85519531951123051</v>
      </c>
      <c r="G699" s="15">
        <f t="shared" si="91"/>
        <v>-30479.719353452696</v>
      </c>
      <c r="H699" s="15">
        <f>SUM(G699:G710)</f>
        <v>-102418.26915007041</v>
      </c>
      <c r="I699" s="15">
        <f>H699*2.36386*4.4</f>
        <v>-1065250.778737576</v>
      </c>
      <c r="L699" s="17">
        <v>-8.1746887207031254</v>
      </c>
      <c r="M699" s="17">
        <f t="shared" si="92"/>
        <v>-6.3011709545898427</v>
      </c>
      <c r="N699" s="17">
        <f>0.7817*M699+0.2163</f>
        <v>-4.7093253352028794</v>
      </c>
      <c r="O699" s="17">
        <f t="shared" si="97"/>
        <v>-1.5918456193869632</v>
      </c>
      <c r="P699" s="17">
        <f t="shared" si="93"/>
        <v>-40528.366094057565</v>
      </c>
      <c r="Q699" s="17">
        <f>SUM(P699:P710)</f>
        <v>-120861.26682851365</v>
      </c>
      <c r="R699" s="17">
        <f>Q699*2.36386*4.4</f>
        <v>-1257076.1025031011</v>
      </c>
      <c r="T699" s="19">
        <v>-7.8974365234369657</v>
      </c>
      <c r="U699" s="19">
        <f t="shared" si="94"/>
        <v>-6.2320853027337897</v>
      </c>
      <c r="V699" s="19">
        <f>0.7817*U699+0.2163</f>
        <v>-4.6553210811470027</v>
      </c>
      <c r="W699" s="19">
        <f t="shared" si="98"/>
        <v>-1.576764221586787</v>
      </c>
      <c r="X699" s="19">
        <f t="shared" si="95"/>
        <v>-40322.640746665362</v>
      </c>
      <c r="Y699" s="19">
        <f>SUM(X699:X710)</f>
        <v>-119727.36482302676</v>
      </c>
      <c r="Z699" s="19">
        <f>Y699*2.36386*4.4</f>
        <v>-1245282.4058864641</v>
      </c>
    </row>
    <row r="700" spans="1:26">
      <c r="A700">
        <v>2064</v>
      </c>
      <c r="B700">
        <v>2</v>
      </c>
      <c r="C700" s="15">
        <v>5.1618591308593746</v>
      </c>
      <c r="D700" s="15">
        <f t="shared" si="90"/>
        <v>2.1646963720703125</v>
      </c>
      <c r="E700" s="15">
        <f>0.7817*D700+0.2163</f>
        <v>1.9084431540473632</v>
      </c>
      <c r="F700" s="15">
        <f t="shared" si="96"/>
        <v>0.25625321802294931</v>
      </c>
      <c r="G700" s="15">
        <f t="shared" si="91"/>
        <v>-15318.449852948948</v>
      </c>
      <c r="L700" s="17">
        <v>-3.1608337402343749</v>
      </c>
      <c r="M700" s="17">
        <f t="shared" si="92"/>
        <v>-0.84008010986328108</v>
      </c>
      <c r="N700" s="17">
        <f>0.7817*M700+0.2163</f>
        <v>-0.44039062188012673</v>
      </c>
      <c r="O700" s="17">
        <f t="shared" si="97"/>
        <v>-0.39968948798315435</v>
      </c>
      <c r="P700" s="17">
        <f t="shared" si="93"/>
        <v>-24266.164305578208</v>
      </c>
      <c r="T700" s="19">
        <v>-3.1623596191410002</v>
      </c>
      <c r="U700" s="19">
        <f t="shared" si="94"/>
        <v>-1.0329708618168185</v>
      </c>
      <c r="V700" s="19">
        <f>0.7817*U700+0.2163</f>
        <v>-0.5911733226822069</v>
      </c>
      <c r="W700" s="19">
        <f t="shared" si="98"/>
        <v>-0.44179753913461162</v>
      </c>
      <c r="X700" s="19">
        <f t="shared" si="95"/>
        <v>-24840.560231335236</v>
      </c>
    </row>
    <row r="701" spans="1:26">
      <c r="A701">
        <v>2064</v>
      </c>
      <c r="B701">
        <v>3</v>
      </c>
      <c r="C701" s="15">
        <v>13.21346435546875</v>
      </c>
      <c r="D701" s="15">
        <f t="shared" si="90"/>
        <v>13.391854697265625</v>
      </c>
      <c r="E701" s="15">
        <f>0.9534*D701-0.7929</f>
        <v>11.974894268373047</v>
      </c>
      <c r="F701" s="15">
        <f t="shared" si="96"/>
        <v>1.4169604288925779</v>
      </c>
      <c r="G701" s="15">
        <f t="shared" si="91"/>
        <v>514.75721052365407</v>
      </c>
      <c r="L701" s="17">
        <v>6.8258605957031246</v>
      </c>
      <c r="M701" s="17">
        <f t="shared" si="92"/>
        <v>10.037427360839843</v>
      </c>
      <c r="N701" s="17">
        <f>0.9534*M701-0.7929</f>
        <v>8.7767832458247064</v>
      </c>
      <c r="O701" s="17">
        <f t="shared" si="97"/>
        <v>1.2606441150151362</v>
      </c>
      <c r="P701" s="17">
        <f t="shared" si="93"/>
        <v>-1617.5536270785269</v>
      </c>
      <c r="T701" s="19">
        <v>6.7261596679690001</v>
      </c>
      <c r="U701" s="19">
        <f t="shared" si="94"/>
        <v>9.824623315429962</v>
      </c>
      <c r="V701" s="19">
        <f>0.9534*U701-0.7929</f>
        <v>8.5738958689309257</v>
      </c>
      <c r="W701" s="19">
        <f t="shared" si="98"/>
        <v>1.2507274464990363</v>
      </c>
      <c r="X701" s="19">
        <f t="shared" si="95"/>
        <v>-1752.8269023066459</v>
      </c>
    </row>
    <row r="702" spans="1:26">
      <c r="A702">
        <v>2064</v>
      </c>
      <c r="B702">
        <v>4</v>
      </c>
      <c r="C702" s="15">
        <v>20.506036376953126</v>
      </c>
      <c r="D702" s="15">
        <f t="shared" si="90"/>
        <v>23.560617124023441</v>
      </c>
      <c r="E702" s="15">
        <f>0.9534*D702-0.7929</f>
        <v>21.66979236604395</v>
      </c>
      <c r="F702" s="15">
        <f t="shared" si="96"/>
        <v>1.890824757979491</v>
      </c>
      <c r="G702" s="15">
        <f t="shared" si="91"/>
        <v>6978.7405235982369</v>
      </c>
      <c r="L702" s="17">
        <v>18.875543212890626</v>
      </c>
      <c r="M702" s="17">
        <f t="shared" si="92"/>
        <v>23.16194166748047</v>
      </c>
      <c r="N702" s="17">
        <f>0.9534*M702-0.7929</f>
        <v>21.28969518577588</v>
      </c>
      <c r="O702" s="17">
        <f t="shared" si="97"/>
        <v>1.8722464817045896</v>
      </c>
      <c r="P702" s="17">
        <f t="shared" si="93"/>
        <v>6725.3142569323063</v>
      </c>
      <c r="T702" s="19">
        <v>18.922326660156045</v>
      </c>
      <c r="U702" s="19">
        <f t="shared" si="94"/>
        <v>23.21601467285134</v>
      </c>
      <c r="V702" s="19">
        <f>0.9534*U702-0.7929</f>
        <v>21.341248389096467</v>
      </c>
      <c r="W702" s="19">
        <f t="shared" si="98"/>
        <v>1.8747662837548731</v>
      </c>
      <c r="X702" s="19">
        <f t="shared" si="95"/>
        <v>6759.6868767002234</v>
      </c>
    </row>
    <row r="703" spans="1:26">
      <c r="A703">
        <v>2064</v>
      </c>
      <c r="B703">
        <v>5</v>
      </c>
      <c r="C703" s="15">
        <v>25.167016601562501</v>
      </c>
      <c r="D703" s="15">
        <f t="shared" si="90"/>
        <v>30.059887949218755</v>
      </c>
      <c r="E703" s="15">
        <f>0.9534*D703-0.7929</f>
        <v>27.866197170785163</v>
      </c>
      <c r="F703" s="15">
        <f t="shared" si="96"/>
        <v>2.1936907784335915</v>
      </c>
      <c r="G703" s="15">
        <f t="shared" si="91"/>
        <v>11110.135908612621</v>
      </c>
      <c r="L703" s="17">
        <v>26.338037109375001</v>
      </c>
      <c r="M703" s="17">
        <f t="shared" si="92"/>
        <v>31.290090019531249</v>
      </c>
      <c r="N703" s="17">
        <f>0.9534*M703-0.7929</f>
        <v>29.039071824621093</v>
      </c>
      <c r="O703" s="17">
        <f t="shared" si="97"/>
        <v>2.2510181949101558</v>
      </c>
      <c r="P703" s="17">
        <f t="shared" si="93"/>
        <v>11892.139196769436</v>
      </c>
      <c r="T703" s="19">
        <v>26.438012695313034</v>
      </c>
      <c r="U703" s="19">
        <f t="shared" si="94"/>
        <v>31.468237939453715</v>
      </c>
      <c r="V703" s="19">
        <f>0.9534*U703-0.7929</f>
        <v>29.208918051475173</v>
      </c>
      <c r="W703" s="19">
        <f t="shared" si="98"/>
        <v>2.2593198879785419</v>
      </c>
      <c r="X703" s="19">
        <f t="shared" si="95"/>
        <v>12005.382591915291</v>
      </c>
    </row>
    <row r="704" spans="1:26">
      <c r="A704">
        <v>2064</v>
      </c>
      <c r="B704">
        <v>6</v>
      </c>
      <c r="C704" s="15">
        <v>29.790490722656251</v>
      </c>
      <c r="D704" s="15">
        <f t="shared" si="90"/>
        <v>36.506860263671875</v>
      </c>
      <c r="E704" s="15">
        <f>0.814*D704+4.4613</f>
        <v>34.177884254628907</v>
      </c>
      <c r="F704" s="15">
        <f t="shared" si="96"/>
        <v>2.3289760090429681</v>
      </c>
      <c r="G704" s="15">
        <f t="shared" si="91"/>
        <v>12955.561739355129</v>
      </c>
      <c r="L704" s="17">
        <v>32.307824707031251</v>
      </c>
      <c r="M704" s="17">
        <f t="shared" si="92"/>
        <v>37.792382670898434</v>
      </c>
      <c r="N704" s="17">
        <f>0.814*M704+4.4613</f>
        <v>35.224299494111321</v>
      </c>
      <c r="O704" s="17">
        <f t="shared" si="97"/>
        <v>2.5680831767871126</v>
      </c>
      <c r="P704" s="17">
        <f t="shared" si="93"/>
        <v>16217.222614553</v>
      </c>
      <c r="T704" s="19">
        <v>32.293511962891046</v>
      </c>
      <c r="U704" s="19">
        <f t="shared" si="94"/>
        <v>37.897576135254376</v>
      </c>
      <c r="V704" s="19">
        <f>0.814*U704+4.4613</f>
        <v>35.30992697409706</v>
      </c>
      <c r="W704" s="19">
        <f t="shared" si="98"/>
        <v>2.5876491611573158</v>
      </c>
      <c r="X704" s="19">
        <f t="shared" si="95"/>
        <v>16484.122207346947</v>
      </c>
    </row>
    <row r="705" spans="1:26">
      <c r="A705">
        <v>2064</v>
      </c>
      <c r="B705">
        <v>7</v>
      </c>
      <c r="C705" s="15">
        <v>33.308282470703126</v>
      </c>
      <c r="D705" s="15">
        <f t="shared" si="90"/>
        <v>41.412069077148438</v>
      </c>
      <c r="E705" s="15">
        <f>0.814*D705+4.4613</f>
        <v>38.170724228798825</v>
      </c>
      <c r="F705" s="15">
        <f t="shared" si="96"/>
        <v>3.2413448483496126</v>
      </c>
      <c r="G705" s="15">
        <f t="shared" si="91"/>
        <v>25401.185076337068</v>
      </c>
      <c r="L705" s="17">
        <v>35.109704589843751</v>
      </c>
      <c r="M705" s="17">
        <f t="shared" si="92"/>
        <v>40.844190239257813</v>
      </c>
      <c r="N705" s="17">
        <f>0.814*M705+4.4613</f>
        <v>37.708470854755859</v>
      </c>
      <c r="O705" s="17">
        <f t="shared" si="97"/>
        <v>3.1357193845019538</v>
      </c>
      <c r="P705" s="17">
        <f t="shared" si="93"/>
        <v>23960.348123991149</v>
      </c>
      <c r="T705" s="19">
        <v>35.157128906250023</v>
      </c>
      <c r="U705" s="19">
        <f t="shared" si="94"/>
        <v>41.041827539062531</v>
      </c>
      <c r="V705" s="19">
        <f>0.814*U705+4.4613</f>
        <v>37.869347616796901</v>
      </c>
      <c r="W705" s="19">
        <f t="shared" si="98"/>
        <v>3.1724799222656301</v>
      </c>
      <c r="X705" s="19">
        <f t="shared" si="95"/>
        <v>24461.798619625464</v>
      </c>
    </row>
    <row r="706" spans="1:26">
      <c r="A706">
        <v>2064</v>
      </c>
      <c r="B706">
        <v>8</v>
      </c>
      <c r="C706" s="15">
        <v>31.547357177734376</v>
      </c>
      <c r="D706" s="15">
        <f t="shared" si="90"/>
        <v>38.956634848632817</v>
      </c>
      <c r="E706" s="15">
        <f>0.814*D706+4.4613</f>
        <v>36.172000766787107</v>
      </c>
      <c r="F706" s="15">
        <f t="shared" si="96"/>
        <v>2.7846340818457094</v>
      </c>
      <c r="G706" s="15">
        <f t="shared" si="91"/>
        <v>19171.19351045732</v>
      </c>
      <c r="L706" s="17">
        <v>30.412469482421876</v>
      </c>
      <c r="M706" s="17">
        <f t="shared" si="92"/>
        <v>35.727961760253905</v>
      </c>
      <c r="N706" s="17">
        <f>0.814*M706+4.4613</f>
        <v>33.543860872846679</v>
      </c>
      <c r="O706" s="17">
        <f t="shared" si="97"/>
        <v>2.1841008874072259</v>
      </c>
      <c r="P706" s="17">
        <f t="shared" si="93"/>
        <v>10979.320205121967</v>
      </c>
      <c r="T706" s="19">
        <v>30.336267089844</v>
      </c>
      <c r="U706" s="19">
        <f t="shared" si="94"/>
        <v>35.748521264648716</v>
      </c>
      <c r="V706" s="19">
        <f>0.814*U706+4.4613</f>
        <v>33.560596309424049</v>
      </c>
      <c r="W706" s="19">
        <f t="shared" si="98"/>
        <v>2.1879249552246662</v>
      </c>
      <c r="X706" s="19">
        <f t="shared" si="95"/>
        <v>11031.484314219673</v>
      </c>
    </row>
    <row r="707" spans="1:26">
      <c r="A707">
        <v>2064</v>
      </c>
      <c r="B707">
        <v>9</v>
      </c>
      <c r="C707" s="15">
        <v>23.695062255859376</v>
      </c>
      <c r="D707" s="15">
        <f t="shared" si="90"/>
        <v>28.007394809570314</v>
      </c>
      <c r="E707" s="15">
        <f>0.9014*D707+2.3973</f>
        <v>27.643165681346684</v>
      </c>
      <c r="F707" s="15">
        <f t="shared" si="96"/>
        <v>0.36422912822363074</v>
      </c>
      <c r="G707" s="15">
        <f t="shared" si="91"/>
        <v>-13845.550461901454</v>
      </c>
      <c r="L707" s="17">
        <v>19.985162353515626</v>
      </c>
      <c r="M707" s="17">
        <f t="shared" si="92"/>
        <v>24.370538835449217</v>
      </c>
      <c r="N707" s="17">
        <f>0.9014*M707+2.3973</f>
        <v>24.364903706273925</v>
      </c>
      <c r="O707" s="17">
        <f t="shared" si="97"/>
        <v>5.6351291752925192E-3</v>
      </c>
      <c r="P707" s="17">
        <f t="shared" si="93"/>
        <v>-18737.131202919834</v>
      </c>
      <c r="T707" s="19">
        <v>20.306024169922011</v>
      </c>
      <c r="U707" s="19">
        <f t="shared" si="94"/>
        <v>24.735314538574368</v>
      </c>
      <c r="V707" s="19">
        <f>0.9014*U707+2.3973</f>
        <v>24.693712525070936</v>
      </c>
      <c r="W707" s="19">
        <f t="shared" si="98"/>
        <v>4.1602013503432289E-2</v>
      </c>
      <c r="X707" s="19">
        <f t="shared" si="95"/>
        <v>-18246.506933799679</v>
      </c>
    </row>
    <row r="708" spans="1:26">
      <c r="A708">
        <v>2064</v>
      </c>
      <c r="B708">
        <v>10</v>
      </c>
      <c r="C708" s="15">
        <v>12.31759033203125</v>
      </c>
      <c r="D708" s="15">
        <f t="shared" ref="D708:D771" si="99">C708*1.3944-5.033</f>
        <v>12.142647958984373</v>
      </c>
      <c r="E708" s="15">
        <f>0.9014*D708+2.3973</f>
        <v>13.342682870228513</v>
      </c>
      <c r="F708" s="15">
        <f t="shared" si="96"/>
        <v>-1.2000349112441402</v>
      </c>
      <c r="G708" s="15">
        <f t="shared" ref="G708:G771" si="100">13641*F708-18814</f>
        <v>-35183.676224281313</v>
      </c>
      <c r="L708" s="17">
        <v>11.1833740234375</v>
      </c>
      <c r="M708" s="17">
        <f t="shared" ref="M708:M771" si="101">L708*1.0892+2.6027</f>
        <v>14.783630986328124</v>
      </c>
      <c r="N708" s="17">
        <f>0.9014*M708+2.3973</f>
        <v>15.723264971076169</v>
      </c>
      <c r="O708" s="17">
        <f t="shared" si="97"/>
        <v>-0.93963398474804549</v>
      </c>
      <c r="P708" s="17">
        <f t="shared" ref="P708:P771" si="102">13641*O708-18814</f>
        <v>-31631.547185948089</v>
      </c>
      <c r="T708" s="19">
        <v>11.041436767578034</v>
      </c>
      <c r="U708" s="19">
        <f t="shared" ref="U708:U771" si="103">T708*1.098+2.4393</f>
        <v>14.562797570800681</v>
      </c>
      <c r="V708" s="19">
        <f>0.9014*U708+2.3973</f>
        <v>15.524205730319734</v>
      </c>
      <c r="W708" s="19">
        <f t="shared" si="98"/>
        <v>-0.96140815951905267</v>
      </c>
      <c r="X708" s="19">
        <f t="shared" ref="X708:X771" si="104">13641*W708-18814</f>
        <v>-31928.568703999397</v>
      </c>
    </row>
    <row r="709" spans="1:26">
      <c r="A709">
        <v>2064</v>
      </c>
      <c r="B709">
        <v>11</v>
      </c>
      <c r="C709" s="15">
        <v>7.1000915527343746</v>
      </c>
      <c r="D709" s="15">
        <f t="shared" si="99"/>
        <v>4.8673676611328114</v>
      </c>
      <c r="E709" s="15">
        <f>0.9014*D709+2.3973</f>
        <v>6.7847452097451164</v>
      </c>
      <c r="F709" s="15">
        <f t="shared" ref="F709:F772" si="105">D709-E709</f>
        <v>-1.917377548612305</v>
      </c>
      <c r="G709" s="15">
        <f t="shared" si="100"/>
        <v>-44968.947140620454</v>
      </c>
      <c r="L709" s="17">
        <v>2.7031494140625001</v>
      </c>
      <c r="M709" s="17">
        <f t="shared" si="101"/>
        <v>5.5469703417968752</v>
      </c>
      <c r="N709" s="17">
        <f>0.9014*M709+2.3973</f>
        <v>7.3973390660957037</v>
      </c>
      <c r="O709" s="17">
        <f t="shared" ref="O709:O772" si="106">M709-N709</f>
        <v>-1.8503687242988285</v>
      </c>
      <c r="P709" s="17">
        <f t="shared" si="102"/>
        <v>-44054.879768160317</v>
      </c>
      <c r="T709" s="19">
        <v>2.8682800292970114</v>
      </c>
      <c r="U709" s="19">
        <f t="shared" si="103"/>
        <v>5.5886714721681185</v>
      </c>
      <c r="V709" s="19">
        <f>0.9014*U709+2.3973</f>
        <v>7.4349284650123426</v>
      </c>
      <c r="W709" s="19">
        <f t="shared" ref="W709:W772" si="107">U709-V709</f>
        <v>-1.8462569928442241</v>
      </c>
      <c r="X709" s="19">
        <f t="shared" si="104"/>
        <v>-43998.791639388059</v>
      </c>
    </row>
    <row r="710" spans="1:26">
      <c r="A710">
        <v>2064</v>
      </c>
      <c r="B710">
        <v>12</v>
      </c>
      <c r="C710" s="15">
        <v>-0.48203125000000002</v>
      </c>
      <c r="D710" s="15">
        <f t="shared" si="99"/>
        <v>-5.7051443750000006</v>
      </c>
      <c r="E710" s="15">
        <f>0.7817*D710+0.2163</f>
        <v>-4.2434113579375001</v>
      </c>
      <c r="F710" s="15">
        <f t="shared" si="105"/>
        <v>-1.4617330170625005</v>
      </c>
      <c r="G710" s="15">
        <f t="shared" si="100"/>
        <v>-38753.500085749569</v>
      </c>
      <c r="L710" s="17">
        <v>-4.8669799804687504</v>
      </c>
      <c r="M710" s="17">
        <f t="shared" si="101"/>
        <v>-2.6984145947265623</v>
      </c>
      <c r="N710" s="17">
        <f>0.7817*M710+0.2163</f>
        <v>-1.8930506886977536</v>
      </c>
      <c r="O710" s="17">
        <f t="shared" si="106"/>
        <v>-0.8053639060288087</v>
      </c>
      <c r="P710" s="17">
        <f t="shared" si="102"/>
        <v>-29799.969042138979</v>
      </c>
      <c r="T710" s="19">
        <v>-4.5506958007809999</v>
      </c>
      <c r="U710" s="19">
        <f t="shared" si="103"/>
        <v>-2.5573639892575382</v>
      </c>
      <c r="V710" s="19">
        <f>0.7817*U710+0.2163</f>
        <v>-1.7827914304026176</v>
      </c>
      <c r="W710" s="19">
        <f t="shared" si="107"/>
        <v>-0.7745725588549206</v>
      </c>
      <c r="X710" s="19">
        <f t="shared" si="104"/>
        <v>-29379.944275339971</v>
      </c>
    </row>
    <row r="711" spans="1:26">
      <c r="A711">
        <v>2065</v>
      </c>
      <c r="B711">
        <v>1</v>
      </c>
      <c r="C711" s="15">
        <v>6.5728759765625006E-2</v>
      </c>
      <c r="D711" s="15">
        <f t="shared" si="99"/>
        <v>-4.9413478173828125</v>
      </c>
      <c r="E711" s="15">
        <f>0.7817*D711+0.2163</f>
        <v>-3.6463515888481441</v>
      </c>
      <c r="F711" s="15">
        <f t="shared" si="105"/>
        <v>-1.2949962285346683</v>
      </c>
      <c r="G711" s="15">
        <f t="shared" si="100"/>
        <v>-36479.043553441414</v>
      </c>
      <c r="H711" s="15">
        <f>SUM(G711:G722)</f>
        <v>-70266.892447664955</v>
      </c>
      <c r="I711" s="15">
        <f>H711*2.36386*4.4</f>
        <v>-730844.82407788408</v>
      </c>
      <c r="L711" s="17">
        <v>-4.1483825683593754</v>
      </c>
      <c r="M711" s="17">
        <f t="shared" si="101"/>
        <v>-1.9157182934570316</v>
      </c>
      <c r="N711" s="17">
        <f>0.7817*M711+0.2163</f>
        <v>-1.2812169899953616</v>
      </c>
      <c r="O711" s="17">
        <f t="shared" si="106"/>
        <v>-0.63450130346167</v>
      </c>
      <c r="P711" s="17">
        <f t="shared" si="102"/>
        <v>-27469.232280520642</v>
      </c>
      <c r="Q711" s="17">
        <f>SUM(P711:P722)</f>
        <v>-102320.76324588645</v>
      </c>
      <c r="R711" s="17">
        <f>Q711*2.36386*4.4</f>
        <v>-1064236.6213882531</v>
      </c>
      <c r="T711" s="19">
        <v>-3.7267822265619657</v>
      </c>
      <c r="U711" s="19">
        <f t="shared" si="103"/>
        <v>-1.6527068847650388</v>
      </c>
      <c r="V711" s="19">
        <f>0.7817*U711+0.2163</f>
        <v>-1.0756209718208307</v>
      </c>
      <c r="W711" s="19">
        <f t="shared" si="107"/>
        <v>-0.57708591294420808</v>
      </c>
      <c r="X711" s="19">
        <f t="shared" si="104"/>
        <v>-26686.028938471944</v>
      </c>
      <c r="Y711" s="19">
        <f>SUM(X711:X722)</f>
        <v>-100313.75563588235</v>
      </c>
      <c r="Z711" s="19">
        <f>Y711*2.36386*4.4</f>
        <v>-1043361.7673487222</v>
      </c>
    </row>
    <row r="712" spans="1:26">
      <c r="A712">
        <v>2065</v>
      </c>
      <c r="B712">
        <v>2</v>
      </c>
      <c r="C712" s="15">
        <v>8.7396484374999996</v>
      </c>
      <c r="D712" s="15">
        <f t="shared" si="99"/>
        <v>7.1535657812499993</v>
      </c>
      <c r="E712" s="15">
        <f>0.7817*D712+0.2163</f>
        <v>5.8082423712031241</v>
      </c>
      <c r="F712" s="15">
        <f t="shared" si="105"/>
        <v>1.3453234100468752</v>
      </c>
      <c r="G712" s="15">
        <f t="shared" si="100"/>
        <v>-462.44336355057749</v>
      </c>
      <c r="L712" s="17">
        <v>-1.4717773437499999</v>
      </c>
      <c r="M712" s="17">
        <f t="shared" si="101"/>
        <v>0.99964011718750023</v>
      </c>
      <c r="N712" s="17">
        <f>0.7817*M712+0.2163</f>
        <v>0.99771867960546889</v>
      </c>
      <c r="O712" s="17">
        <f t="shared" si="106"/>
        <v>1.9214375820313379E-3</v>
      </c>
      <c r="P712" s="17">
        <f t="shared" si="102"/>
        <v>-18787.789669943511</v>
      </c>
      <c r="T712" s="19">
        <v>-1.1847595214839544</v>
      </c>
      <c r="U712" s="19">
        <f t="shared" si="103"/>
        <v>1.1384340454106179</v>
      </c>
      <c r="V712" s="19">
        <f>0.7817*U712+0.2163</f>
        <v>1.1062138932974799</v>
      </c>
      <c r="W712" s="19">
        <f t="shared" si="107"/>
        <v>3.2220152113138001E-2</v>
      </c>
      <c r="X712" s="19">
        <f t="shared" si="104"/>
        <v>-18374.484905024685</v>
      </c>
    </row>
    <row r="713" spans="1:26">
      <c r="A713">
        <v>2065</v>
      </c>
      <c r="B713">
        <v>3</v>
      </c>
      <c r="C713" s="15">
        <v>16.334008789062501</v>
      </c>
      <c r="D713" s="15">
        <f t="shared" si="99"/>
        <v>17.743141855468753</v>
      </c>
      <c r="E713" s="15">
        <f>0.9534*D713-0.7929</f>
        <v>16.12341144500391</v>
      </c>
      <c r="F713" s="15">
        <f t="shared" si="105"/>
        <v>1.6197304104648431</v>
      </c>
      <c r="G713" s="15">
        <f t="shared" si="100"/>
        <v>3280.7425291509244</v>
      </c>
      <c r="L713" s="17">
        <v>5.1776062011718746</v>
      </c>
      <c r="M713" s="17">
        <f t="shared" si="101"/>
        <v>8.2421486743164056</v>
      </c>
      <c r="N713" s="17">
        <f>0.9534*M713-0.7929</f>
        <v>7.0651645460932606</v>
      </c>
      <c r="O713" s="17">
        <f t="shared" si="106"/>
        <v>1.176984128223145</v>
      </c>
      <c r="P713" s="17">
        <f t="shared" si="102"/>
        <v>-2758.759506908078</v>
      </c>
      <c r="T713" s="19">
        <v>5.2390991210940001</v>
      </c>
      <c r="U713" s="19">
        <f t="shared" si="103"/>
        <v>8.1918308349612126</v>
      </c>
      <c r="V713" s="19">
        <f>0.9534*U713-0.7929</f>
        <v>7.0171915180520195</v>
      </c>
      <c r="W713" s="19">
        <f t="shared" si="107"/>
        <v>1.1746393169091931</v>
      </c>
      <c r="X713" s="19">
        <f t="shared" si="104"/>
        <v>-2790.7450780416966</v>
      </c>
    </row>
    <row r="714" spans="1:26">
      <c r="A714">
        <v>2065</v>
      </c>
      <c r="B714">
        <v>4</v>
      </c>
      <c r="C714" s="15">
        <v>20.520043945312501</v>
      </c>
      <c r="D714" s="15">
        <f t="shared" si="99"/>
        <v>23.580149277343754</v>
      </c>
      <c r="E714" s="15">
        <f>0.9534*D714-0.7929</f>
        <v>21.688414321019536</v>
      </c>
      <c r="F714" s="15">
        <f t="shared" si="105"/>
        <v>1.8917349563242176</v>
      </c>
      <c r="G714" s="15">
        <f t="shared" si="100"/>
        <v>6991.1565392186531</v>
      </c>
      <c r="L714" s="17">
        <v>14.6643310546875</v>
      </c>
      <c r="M714" s="17">
        <f t="shared" si="101"/>
        <v>18.575089384765622</v>
      </c>
      <c r="N714" s="17">
        <f>0.9534*M714-0.7929</f>
        <v>16.916590219435545</v>
      </c>
      <c r="O714" s="17">
        <f t="shared" si="106"/>
        <v>1.6584991653300776</v>
      </c>
      <c r="P714" s="17">
        <f t="shared" si="102"/>
        <v>3809.5871142675896</v>
      </c>
      <c r="T714" s="19">
        <v>14.525598144531045</v>
      </c>
      <c r="U714" s="19">
        <f t="shared" si="103"/>
        <v>18.388406762695091</v>
      </c>
      <c r="V714" s="19">
        <f>0.9534*U714-0.7929</f>
        <v>16.738607007553501</v>
      </c>
      <c r="W714" s="19">
        <f t="shared" si="107"/>
        <v>1.6497997551415899</v>
      </c>
      <c r="X714" s="19">
        <f t="shared" si="104"/>
        <v>3690.9184598864267</v>
      </c>
    </row>
    <row r="715" spans="1:26">
      <c r="A715">
        <v>2065</v>
      </c>
      <c r="B715">
        <v>5</v>
      </c>
      <c r="C715" s="15">
        <v>25.903009033203126</v>
      </c>
      <c r="D715" s="15">
        <f t="shared" si="99"/>
        <v>31.086155795898442</v>
      </c>
      <c r="E715" s="15">
        <f>0.9534*D715-0.7929</f>
        <v>28.844640935809576</v>
      </c>
      <c r="F715" s="15">
        <f t="shared" si="105"/>
        <v>2.2415148600888664</v>
      </c>
      <c r="G715" s="15">
        <f t="shared" si="100"/>
        <v>11762.504206472226</v>
      </c>
      <c r="L715" s="17">
        <v>28.645074462890626</v>
      </c>
      <c r="M715" s="17">
        <f t="shared" si="101"/>
        <v>33.802915104980471</v>
      </c>
      <c r="N715" s="17">
        <f>0.9534*M715-0.7929</f>
        <v>31.434799261088383</v>
      </c>
      <c r="O715" s="17">
        <f t="shared" si="106"/>
        <v>2.3681158438920882</v>
      </c>
      <c r="P715" s="17">
        <f t="shared" si="102"/>
        <v>13489.468226531975</v>
      </c>
      <c r="T715" s="19">
        <v>28.917962646484</v>
      </c>
      <c r="U715" s="19">
        <f t="shared" si="103"/>
        <v>34.191222985839438</v>
      </c>
      <c r="V715" s="19">
        <f>0.9534*U715-0.7929</f>
        <v>31.805011994699324</v>
      </c>
      <c r="W715" s="19">
        <f t="shared" si="107"/>
        <v>2.3862109911401141</v>
      </c>
      <c r="X715" s="19">
        <f t="shared" si="104"/>
        <v>13736.304130142296</v>
      </c>
    </row>
    <row r="716" spans="1:26">
      <c r="A716">
        <v>2065</v>
      </c>
      <c r="B716">
        <v>6</v>
      </c>
      <c r="C716" s="15">
        <v>32.818841552734376</v>
      </c>
      <c r="D716" s="15">
        <f t="shared" si="99"/>
        <v>40.729592661132813</v>
      </c>
      <c r="E716" s="15">
        <f>0.814*D716+4.4613</f>
        <v>37.615188426162106</v>
      </c>
      <c r="F716" s="15">
        <f t="shared" si="105"/>
        <v>3.1144042349707064</v>
      </c>
      <c r="G716" s="15">
        <f t="shared" si="100"/>
        <v>23669.588169235409</v>
      </c>
      <c r="L716" s="17">
        <v>32.847802734375001</v>
      </c>
      <c r="M716" s="17">
        <f t="shared" si="101"/>
        <v>38.380526738281247</v>
      </c>
      <c r="N716" s="17">
        <f>0.814*M716+4.4613</f>
        <v>35.703048764960933</v>
      </c>
      <c r="O716" s="17">
        <f t="shared" si="106"/>
        <v>2.6774779733203147</v>
      </c>
      <c r="P716" s="17">
        <f t="shared" si="102"/>
        <v>17709.477034062409</v>
      </c>
      <c r="T716" s="19">
        <v>33.085443115234</v>
      </c>
      <c r="U716" s="19">
        <f t="shared" si="103"/>
        <v>38.767116540526935</v>
      </c>
      <c r="V716" s="19">
        <f>0.814*U716+4.4613</f>
        <v>36.017732863988925</v>
      </c>
      <c r="W716" s="19">
        <f t="shared" si="107"/>
        <v>2.7493836765380095</v>
      </c>
      <c r="X716" s="19">
        <f t="shared" si="104"/>
        <v>18690.342731654986</v>
      </c>
    </row>
    <row r="717" spans="1:26">
      <c r="A717">
        <v>2065</v>
      </c>
      <c r="B717">
        <v>7</v>
      </c>
      <c r="C717" s="15">
        <v>30.794519042968751</v>
      </c>
      <c r="D717" s="15">
        <f t="shared" si="99"/>
        <v>37.906877353515625</v>
      </c>
      <c r="E717" s="15">
        <f>0.814*D717+4.4613</f>
        <v>35.31749816576172</v>
      </c>
      <c r="F717" s="15">
        <f t="shared" si="105"/>
        <v>2.5893791877539059</v>
      </c>
      <c r="G717" s="15">
        <f t="shared" si="100"/>
        <v>16507.721500151027</v>
      </c>
      <c r="L717" s="17">
        <v>34.991632080078126</v>
      </c>
      <c r="M717" s="17">
        <f t="shared" si="101"/>
        <v>40.715585661621091</v>
      </c>
      <c r="N717" s="17">
        <f>0.814*M717+4.4613</f>
        <v>37.603786728559569</v>
      </c>
      <c r="O717" s="17">
        <f t="shared" si="106"/>
        <v>3.1117989330615217</v>
      </c>
      <c r="P717" s="17">
        <f t="shared" si="102"/>
        <v>23634.049245892216</v>
      </c>
      <c r="T717" s="19">
        <v>34.807885742188034</v>
      </c>
      <c r="U717" s="19">
        <f t="shared" si="103"/>
        <v>40.658358544922464</v>
      </c>
      <c r="V717" s="19">
        <f>0.814*U717+4.4613</f>
        <v>37.557203855566883</v>
      </c>
      <c r="W717" s="19">
        <f t="shared" si="107"/>
        <v>3.1011546893555817</v>
      </c>
      <c r="X717" s="19">
        <f t="shared" si="104"/>
        <v>23488.851117499493</v>
      </c>
    </row>
    <row r="718" spans="1:26">
      <c r="A718">
        <v>2065</v>
      </c>
      <c r="B718">
        <v>8</v>
      </c>
      <c r="C718" s="15">
        <v>30.663537597656251</v>
      </c>
      <c r="D718" s="15">
        <f t="shared" si="99"/>
        <v>37.724236826171875</v>
      </c>
      <c r="E718" s="15">
        <f>0.814*D718+4.4613</f>
        <v>35.168828776503901</v>
      </c>
      <c r="F718" s="15">
        <f t="shared" si="105"/>
        <v>2.5554080496679745</v>
      </c>
      <c r="G718" s="15">
        <f t="shared" si="100"/>
        <v>16044.321205520842</v>
      </c>
      <c r="L718" s="17">
        <v>29.390008544921876</v>
      </c>
      <c r="M718" s="17">
        <f t="shared" si="101"/>
        <v>34.614297307128908</v>
      </c>
      <c r="N718" s="17">
        <f>0.814*M718+4.4613</f>
        <v>32.637338008002928</v>
      </c>
      <c r="O718" s="17">
        <f t="shared" si="106"/>
        <v>1.9769592991259799</v>
      </c>
      <c r="P718" s="17">
        <f t="shared" si="102"/>
        <v>8153.7017993774934</v>
      </c>
      <c r="T718" s="19">
        <v>29.549249267578034</v>
      </c>
      <c r="U718" s="19">
        <f t="shared" si="103"/>
        <v>34.884375695800685</v>
      </c>
      <c r="V718" s="19">
        <f>0.814*U718+4.4613</f>
        <v>32.857181816381754</v>
      </c>
      <c r="W718" s="19">
        <f t="shared" si="107"/>
        <v>2.027193879418931</v>
      </c>
      <c r="X718" s="19">
        <f t="shared" si="104"/>
        <v>8838.95170915364</v>
      </c>
    </row>
    <row r="719" spans="1:26">
      <c r="A719">
        <v>2065</v>
      </c>
      <c r="B719">
        <v>9</v>
      </c>
      <c r="C719" s="15">
        <v>22.692346191406251</v>
      </c>
      <c r="D719" s="15">
        <f t="shared" si="99"/>
        <v>26.609207529296878</v>
      </c>
      <c r="E719" s="15">
        <f>0.9014*D719+2.3973</f>
        <v>26.382839666908207</v>
      </c>
      <c r="F719" s="15">
        <f t="shared" si="105"/>
        <v>0.22636786238867046</v>
      </c>
      <c r="G719" s="15">
        <f t="shared" si="100"/>
        <v>-15726.115989156146</v>
      </c>
      <c r="L719" s="17">
        <v>23.448693847656251</v>
      </c>
      <c r="M719" s="17">
        <f t="shared" si="101"/>
        <v>28.143017338867185</v>
      </c>
      <c r="N719" s="17">
        <f>0.9014*M719+2.3973</f>
        <v>27.765415829254881</v>
      </c>
      <c r="O719" s="17">
        <f t="shared" si="106"/>
        <v>0.37760150961230465</v>
      </c>
      <c r="P719" s="17">
        <f t="shared" si="102"/>
        <v>-13663.137807378553</v>
      </c>
      <c r="T719" s="19">
        <v>23.583734130859</v>
      </c>
      <c r="U719" s="19">
        <f t="shared" si="103"/>
        <v>28.334240075683184</v>
      </c>
      <c r="V719" s="19">
        <f>0.9014*U719+2.3973</f>
        <v>27.937784004220823</v>
      </c>
      <c r="W719" s="19">
        <f t="shared" si="107"/>
        <v>0.39645607146236017</v>
      </c>
      <c r="X719" s="19">
        <f t="shared" si="104"/>
        <v>-13405.942729181945</v>
      </c>
    </row>
    <row r="720" spans="1:26">
      <c r="A720">
        <v>2065</v>
      </c>
      <c r="B720">
        <v>10</v>
      </c>
      <c r="C720" s="15">
        <v>16.091821289062501</v>
      </c>
      <c r="D720" s="15">
        <f t="shared" si="99"/>
        <v>17.405435605468753</v>
      </c>
      <c r="E720" s="15">
        <f>0.9014*D720+2.3973</f>
        <v>18.086559654769534</v>
      </c>
      <c r="F720" s="15">
        <f t="shared" si="105"/>
        <v>-0.68112404930078085</v>
      </c>
      <c r="G720" s="15">
        <f t="shared" si="100"/>
        <v>-28105.213156511949</v>
      </c>
      <c r="L720" s="17">
        <v>10.78756103515625</v>
      </c>
      <c r="M720" s="17">
        <f t="shared" si="101"/>
        <v>14.352511479492186</v>
      </c>
      <c r="N720" s="17">
        <f>0.9014*M720+2.3973</f>
        <v>15.334653847614256</v>
      </c>
      <c r="O720" s="17">
        <f t="shared" si="106"/>
        <v>-0.98214236812206934</v>
      </c>
      <c r="P720" s="17">
        <f t="shared" si="102"/>
        <v>-32211.40404355315</v>
      </c>
      <c r="T720" s="19">
        <v>10.850030517578034</v>
      </c>
      <c r="U720" s="19">
        <f t="shared" si="103"/>
        <v>14.352633508300682</v>
      </c>
      <c r="V720" s="19">
        <f>0.9014*U720+2.3973</f>
        <v>15.334763844382234</v>
      </c>
      <c r="W720" s="19">
        <f t="shared" si="107"/>
        <v>-0.98213033608155165</v>
      </c>
      <c r="X720" s="19">
        <f t="shared" si="104"/>
        <v>-32211.239914488448</v>
      </c>
    </row>
    <row r="721" spans="1:26">
      <c r="A721">
        <v>2065</v>
      </c>
      <c r="B721">
        <v>11</v>
      </c>
      <c r="C721" s="15">
        <v>5.8348937988281246</v>
      </c>
      <c r="D721" s="15">
        <f t="shared" si="99"/>
        <v>3.1031759130859369</v>
      </c>
      <c r="E721" s="15">
        <f>0.9014*D721+2.3973</f>
        <v>5.1945027680556635</v>
      </c>
      <c r="F721" s="15">
        <f t="shared" si="105"/>
        <v>-2.0913268549697266</v>
      </c>
      <c r="G721" s="15">
        <f t="shared" si="100"/>
        <v>-47341.789628642044</v>
      </c>
      <c r="L721" s="17">
        <v>1.5645996093750001</v>
      </c>
      <c r="M721" s="17">
        <f t="shared" si="101"/>
        <v>4.3068618945312505</v>
      </c>
      <c r="N721" s="17">
        <f>0.9014*M721+2.3973</f>
        <v>6.2795053117304693</v>
      </c>
      <c r="O721" s="17">
        <f t="shared" si="106"/>
        <v>-1.9726434171992189</v>
      </c>
      <c r="P721" s="17">
        <f t="shared" si="102"/>
        <v>-45722.828854014544</v>
      </c>
      <c r="T721" s="19">
        <v>1.9177490234380343</v>
      </c>
      <c r="U721" s="19">
        <f t="shared" si="103"/>
        <v>4.5449884277349621</v>
      </c>
      <c r="V721" s="19">
        <f>0.9014*U721+2.3973</f>
        <v>6.4941525687602955</v>
      </c>
      <c r="W721" s="19">
        <f t="shared" si="107"/>
        <v>-1.9491641410253333</v>
      </c>
      <c r="X721" s="19">
        <f t="shared" si="104"/>
        <v>-45402.548047726566</v>
      </c>
    </row>
    <row r="722" spans="1:26">
      <c r="A722">
        <v>2065</v>
      </c>
      <c r="B722">
        <v>12</v>
      </c>
      <c r="C722" s="15">
        <v>3.9360595703125001</v>
      </c>
      <c r="D722" s="15">
        <f t="shared" si="99"/>
        <v>0.4554414648437497</v>
      </c>
      <c r="E722" s="15">
        <f>0.7817*D722+0.2163</f>
        <v>0.57231859306835908</v>
      </c>
      <c r="F722" s="15">
        <f t="shared" si="105"/>
        <v>-0.11687712822460938</v>
      </c>
      <c r="G722" s="15">
        <f t="shared" si="100"/>
        <v>-20408.320906111898</v>
      </c>
      <c r="L722" s="17">
        <v>-4.4673828125000004</v>
      </c>
      <c r="M722" s="17">
        <f t="shared" si="101"/>
        <v>-2.2631733593750005</v>
      </c>
      <c r="N722" s="17">
        <f>0.7817*M722+0.2163</f>
        <v>-1.5528226150234379</v>
      </c>
      <c r="O722" s="17">
        <f t="shared" si="106"/>
        <v>-0.71035074435156265</v>
      </c>
      <c r="P722" s="17">
        <f t="shared" si="102"/>
        <v>-28503.894503699667</v>
      </c>
      <c r="T722" s="19">
        <v>-4.7061218261719659</v>
      </c>
      <c r="U722" s="19">
        <f t="shared" si="103"/>
        <v>-2.7280217651368193</v>
      </c>
      <c r="V722" s="19">
        <f>0.7817*U722+0.2163</f>
        <v>-1.9161946138074515</v>
      </c>
      <c r="W722" s="19">
        <f t="shared" si="107"/>
        <v>-0.81182715132936778</v>
      </c>
      <c r="X722" s="19">
        <f t="shared" si="104"/>
        <v>-29888.134171283906</v>
      </c>
    </row>
    <row r="723" spans="1:26">
      <c r="A723">
        <v>2066</v>
      </c>
      <c r="B723">
        <v>1</v>
      </c>
      <c r="C723" s="15">
        <v>0.43139038085937498</v>
      </c>
      <c r="D723" s="15">
        <f t="shared" si="99"/>
        <v>-4.4314692529296877</v>
      </c>
      <c r="E723" s="15">
        <f>0.7817*D723+0.2163</f>
        <v>-3.2477795150151367</v>
      </c>
      <c r="F723" s="15">
        <f t="shared" si="105"/>
        <v>-1.183689737914551</v>
      </c>
      <c r="G723" s="15">
        <f t="shared" si="100"/>
        <v>-34960.711714892386</v>
      </c>
      <c r="H723" s="15">
        <f>SUM(G723:G734)</f>
        <v>-71042.650378986815</v>
      </c>
      <c r="I723" s="15">
        <f>H723*2.36386*4.4</f>
        <v>-738913.46990943584</v>
      </c>
      <c r="L723" s="17">
        <v>-11.445654296875</v>
      </c>
      <c r="M723" s="17">
        <f t="shared" si="101"/>
        <v>-9.8639066601562497</v>
      </c>
      <c r="N723" s="17">
        <f>0.7817*M723+0.2163</f>
        <v>-7.4943158362441391</v>
      </c>
      <c r="O723" s="17">
        <f t="shared" si="106"/>
        <v>-2.3695908239121106</v>
      </c>
      <c r="P723" s="17">
        <f t="shared" si="102"/>
        <v>-51137.588428985102</v>
      </c>
      <c r="Q723" s="17">
        <f>SUM(P723:P734)</f>
        <v>-122595.70940965279</v>
      </c>
      <c r="R723" s="17">
        <f>Q723*2.36386*4.4</f>
        <v>-1275116.0120384481</v>
      </c>
      <c r="T723" s="19">
        <v>-11.674261474608954</v>
      </c>
      <c r="U723" s="19">
        <f t="shared" si="103"/>
        <v>-10.379039099120634</v>
      </c>
      <c r="V723" s="19">
        <f>0.7817*U723+0.2163</f>
        <v>-7.8969948637825986</v>
      </c>
      <c r="W723" s="19">
        <f t="shared" si="107"/>
        <v>-2.4820442353380354</v>
      </c>
      <c r="X723" s="19">
        <f t="shared" si="104"/>
        <v>-52671.565414246143</v>
      </c>
      <c r="Y723" s="19">
        <f>SUM(X723:X734)</f>
        <v>-122972.86235050601</v>
      </c>
      <c r="Z723" s="19">
        <f>Y723*2.36386*4.4</f>
        <v>-1279038.7737418155</v>
      </c>
    </row>
    <row r="724" spans="1:26">
      <c r="A724">
        <v>2066</v>
      </c>
      <c r="B724">
        <v>2</v>
      </c>
      <c r="C724" s="15">
        <v>8.7036682128906246</v>
      </c>
      <c r="D724" s="15">
        <f t="shared" si="99"/>
        <v>7.1033949560546867</v>
      </c>
      <c r="E724" s="15">
        <f>0.7817*D724+0.2163</f>
        <v>5.769023837147949</v>
      </c>
      <c r="F724" s="15">
        <f t="shared" si="105"/>
        <v>1.3343711189067378</v>
      </c>
      <c r="G724" s="15">
        <f t="shared" si="100"/>
        <v>-611.8435669931896</v>
      </c>
      <c r="L724" s="17">
        <v>-3.5574096679687499</v>
      </c>
      <c r="M724" s="17">
        <f t="shared" si="101"/>
        <v>-1.2720306103515622</v>
      </c>
      <c r="N724" s="17">
        <f>0.7817*M724+0.2163</f>
        <v>-0.77804632811181618</v>
      </c>
      <c r="O724" s="17">
        <f t="shared" si="106"/>
        <v>-0.493984282239746</v>
      </c>
      <c r="P724" s="17">
        <f t="shared" si="102"/>
        <v>-25552.439594032374</v>
      </c>
      <c r="T724" s="19">
        <v>-3.5445312499999773</v>
      </c>
      <c r="U724" s="19">
        <f t="shared" si="103"/>
        <v>-1.4525953124999758</v>
      </c>
      <c r="V724" s="19">
        <f>0.7817*U724+0.2163</f>
        <v>-0.91919375578123108</v>
      </c>
      <c r="W724" s="19">
        <f t="shared" si="107"/>
        <v>-0.53340155671874467</v>
      </c>
      <c r="X724" s="19">
        <f t="shared" si="104"/>
        <v>-26090.130635200396</v>
      </c>
    </row>
    <row r="725" spans="1:26">
      <c r="A725">
        <v>2066</v>
      </c>
      <c r="B725">
        <v>3</v>
      </c>
      <c r="C725" s="15">
        <v>13.353814697265625</v>
      </c>
      <c r="D725" s="15">
        <f t="shared" si="99"/>
        <v>13.587559213867188</v>
      </c>
      <c r="E725" s="15">
        <f>0.9534*D725-0.7929</f>
        <v>12.161478954500977</v>
      </c>
      <c r="F725" s="15">
        <f t="shared" si="105"/>
        <v>1.426080259366211</v>
      </c>
      <c r="G725" s="15">
        <f t="shared" si="100"/>
        <v>639.16081801448308</v>
      </c>
      <c r="L725" s="17">
        <v>2.9712463378906251</v>
      </c>
      <c r="M725" s="17">
        <f t="shared" si="101"/>
        <v>5.8389815112304682</v>
      </c>
      <c r="N725" s="17">
        <f>0.9534*M725-0.7929</f>
        <v>4.7739849728071277</v>
      </c>
      <c r="O725" s="17">
        <f t="shared" si="106"/>
        <v>1.0649965384233404</v>
      </c>
      <c r="P725" s="17">
        <f t="shared" si="102"/>
        <v>-4286.3822193672131</v>
      </c>
      <c r="T725" s="19">
        <v>3.0390258789060454</v>
      </c>
      <c r="U725" s="19">
        <f t="shared" si="103"/>
        <v>5.7761504150388383</v>
      </c>
      <c r="V725" s="19">
        <f>0.9534*U725-0.7929</f>
        <v>4.7140818056980285</v>
      </c>
      <c r="W725" s="19">
        <f t="shared" si="107"/>
        <v>1.0620686093408098</v>
      </c>
      <c r="X725" s="19">
        <f t="shared" si="104"/>
        <v>-4326.3220999820132</v>
      </c>
    </row>
    <row r="726" spans="1:26">
      <c r="A726">
        <v>2066</v>
      </c>
      <c r="B726">
        <v>4</v>
      </c>
      <c r="C726" s="15">
        <v>21.458612060546876</v>
      </c>
      <c r="D726" s="15">
        <f t="shared" si="99"/>
        <v>24.888888657226566</v>
      </c>
      <c r="E726" s="15">
        <f>0.9534*D726-0.7929</f>
        <v>22.93616644579981</v>
      </c>
      <c r="F726" s="15">
        <f t="shared" si="105"/>
        <v>1.9527222114267566</v>
      </c>
      <c r="G726" s="15">
        <f t="shared" si="100"/>
        <v>7823.0836860723866</v>
      </c>
      <c r="L726" s="17">
        <v>13.912652587890625</v>
      </c>
      <c r="M726" s="17">
        <f t="shared" si="101"/>
        <v>17.756361198730467</v>
      </c>
      <c r="N726" s="17">
        <f>0.9534*M726-0.7929</f>
        <v>16.136014766869629</v>
      </c>
      <c r="O726" s="17">
        <f t="shared" si="106"/>
        <v>1.6203464318608383</v>
      </c>
      <c r="P726" s="17">
        <f t="shared" si="102"/>
        <v>3289.1456770136938</v>
      </c>
      <c r="T726" s="19">
        <v>14.046807861328034</v>
      </c>
      <c r="U726" s="19">
        <f t="shared" si="103"/>
        <v>17.862695031738184</v>
      </c>
      <c r="V726" s="19">
        <f>0.9534*U726-0.7929</f>
        <v>16.237393443259187</v>
      </c>
      <c r="W726" s="19">
        <f t="shared" si="107"/>
        <v>1.6253015884789974</v>
      </c>
      <c r="X726" s="19">
        <f t="shared" si="104"/>
        <v>3356.738968442005</v>
      </c>
    </row>
    <row r="727" spans="1:26">
      <c r="A727">
        <v>2066</v>
      </c>
      <c r="B727">
        <v>5</v>
      </c>
      <c r="C727" s="15">
        <v>27.162347412109376</v>
      </c>
      <c r="D727" s="15">
        <f t="shared" si="99"/>
        <v>32.842177231445312</v>
      </c>
      <c r="E727" s="15">
        <f>0.9534*D727-0.7929</f>
        <v>30.518831772459961</v>
      </c>
      <c r="F727" s="15">
        <f t="shared" si="105"/>
        <v>2.3233454589853508</v>
      </c>
      <c r="G727" s="15">
        <f t="shared" si="100"/>
        <v>12878.755406019172</v>
      </c>
      <c r="L727" s="17">
        <v>26.019464111328126</v>
      </c>
      <c r="M727" s="17">
        <f t="shared" si="101"/>
        <v>30.943100310058593</v>
      </c>
      <c r="N727" s="17">
        <f>0.9534*M727-0.7929</f>
        <v>28.708251835609865</v>
      </c>
      <c r="O727" s="17">
        <f t="shared" si="106"/>
        <v>2.2348484744487287</v>
      </c>
      <c r="P727" s="17">
        <f t="shared" si="102"/>
        <v>11671.568039955109</v>
      </c>
      <c r="T727" s="19">
        <v>26.102288818359</v>
      </c>
      <c r="U727" s="19">
        <f t="shared" si="103"/>
        <v>31.099613122558182</v>
      </c>
      <c r="V727" s="19">
        <f>0.9534*U727-0.7929</f>
        <v>28.857471151046973</v>
      </c>
      <c r="W727" s="19">
        <f t="shared" si="107"/>
        <v>2.2421419715112094</v>
      </c>
      <c r="X727" s="19">
        <f t="shared" si="104"/>
        <v>11771.058633384408</v>
      </c>
    </row>
    <row r="728" spans="1:26">
      <c r="A728">
        <v>2066</v>
      </c>
      <c r="B728">
        <v>6</v>
      </c>
      <c r="C728" s="15">
        <v>31.110192871093751</v>
      </c>
      <c r="D728" s="15">
        <f t="shared" si="99"/>
        <v>38.347052939453128</v>
      </c>
      <c r="E728" s="15">
        <f>0.814*D728+4.4613</f>
        <v>35.675801092714842</v>
      </c>
      <c r="F728" s="15">
        <f t="shared" si="105"/>
        <v>2.6712518467382864</v>
      </c>
      <c r="G728" s="15">
        <f t="shared" si="100"/>
        <v>17624.546441356964</v>
      </c>
      <c r="L728" s="17">
        <v>32.722650146484376</v>
      </c>
      <c r="M728" s="17">
        <f t="shared" si="101"/>
        <v>38.244210539550778</v>
      </c>
      <c r="N728" s="17">
        <f>0.814*M728+4.4613</f>
        <v>35.592087379194332</v>
      </c>
      <c r="O728" s="17">
        <f t="shared" si="106"/>
        <v>2.6521231603564459</v>
      </c>
      <c r="P728" s="17">
        <f t="shared" si="102"/>
        <v>17363.612030422279</v>
      </c>
      <c r="T728" s="19">
        <v>33.183648681641046</v>
      </c>
      <c r="U728" s="19">
        <f t="shared" si="103"/>
        <v>38.874946252441873</v>
      </c>
      <c r="V728" s="19">
        <f>0.814*U728+4.4613</f>
        <v>36.105506249487682</v>
      </c>
      <c r="W728" s="19">
        <f t="shared" si="107"/>
        <v>2.769440002954191</v>
      </c>
      <c r="X728" s="19">
        <f t="shared" si="104"/>
        <v>18963.93108029812</v>
      </c>
    </row>
    <row r="729" spans="1:26">
      <c r="A729">
        <v>2066</v>
      </c>
      <c r="B729">
        <v>7</v>
      </c>
      <c r="C729" s="15">
        <v>32.150354003906251</v>
      </c>
      <c r="D729" s="15">
        <f t="shared" si="99"/>
        <v>39.797453623046877</v>
      </c>
      <c r="E729" s="15">
        <f>0.814*D729+4.4613</f>
        <v>36.856427249160156</v>
      </c>
      <c r="F729" s="15">
        <f t="shared" si="105"/>
        <v>2.9410263738867215</v>
      </c>
      <c r="G729" s="15">
        <f t="shared" si="100"/>
        <v>21304.540766188766</v>
      </c>
      <c r="L729" s="17">
        <v>34.951104736328126</v>
      </c>
      <c r="M729" s="17">
        <f t="shared" si="101"/>
        <v>40.671443278808589</v>
      </c>
      <c r="N729" s="17">
        <f>0.814*M729+4.4613</f>
        <v>37.567854828950189</v>
      </c>
      <c r="O729" s="17">
        <f t="shared" si="106"/>
        <v>3.1035884498583997</v>
      </c>
      <c r="P729" s="17">
        <f t="shared" si="102"/>
        <v>23522.05004451843</v>
      </c>
      <c r="T729" s="19">
        <v>34.897302246094</v>
      </c>
      <c r="U729" s="19">
        <f t="shared" si="103"/>
        <v>40.756537866211218</v>
      </c>
      <c r="V729" s="19">
        <f>0.814*U729+4.4613</f>
        <v>37.637121823095931</v>
      </c>
      <c r="W729" s="19">
        <f t="shared" si="107"/>
        <v>3.1194160431152866</v>
      </c>
      <c r="X729" s="19">
        <f t="shared" si="104"/>
        <v>23737.954244135624</v>
      </c>
    </row>
    <row r="730" spans="1:26">
      <c r="A730">
        <v>2066</v>
      </c>
      <c r="B730">
        <v>8</v>
      </c>
      <c r="C730" s="15">
        <v>31.642755126953126</v>
      </c>
      <c r="D730" s="15">
        <f t="shared" si="99"/>
        <v>39.089657749023438</v>
      </c>
      <c r="E730" s="15">
        <f>0.814*D730+4.4613</f>
        <v>36.280281407705075</v>
      </c>
      <c r="F730" s="15">
        <f t="shared" si="105"/>
        <v>2.8093763413183623</v>
      </c>
      <c r="G730" s="15">
        <f t="shared" si="100"/>
        <v>19508.702671923784</v>
      </c>
      <c r="L730" s="17">
        <v>31.584344482421876</v>
      </c>
      <c r="M730" s="17">
        <f t="shared" si="101"/>
        <v>37.004368010253906</v>
      </c>
      <c r="N730" s="17">
        <f>0.814*M730+4.4613</f>
        <v>34.58285556034668</v>
      </c>
      <c r="O730" s="17">
        <f t="shared" si="106"/>
        <v>2.421512449907226</v>
      </c>
      <c r="P730" s="17">
        <f t="shared" si="102"/>
        <v>14217.851329184472</v>
      </c>
      <c r="T730" s="19">
        <v>31.360314941406045</v>
      </c>
      <c r="U730" s="19">
        <f t="shared" si="103"/>
        <v>36.87292580566384</v>
      </c>
      <c r="V730" s="19">
        <f>0.814*U730+4.4613</f>
        <v>34.475861605810366</v>
      </c>
      <c r="W730" s="19">
        <f t="shared" si="107"/>
        <v>2.3970641998534745</v>
      </c>
      <c r="X730" s="19">
        <f t="shared" si="104"/>
        <v>13884.352750201248</v>
      </c>
    </row>
    <row r="731" spans="1:26">
      <c r="A731">
        <v>2066</v>
      </c>
      <c r="B731">
        <v>9</v>
      </c>
      <c r="C731" s="15">
        <v>22.713647460937501</v>
      </c>
      <c r="D731" s="15">
        <f t="shared" si="99"/>
        <v>26.638910019531252</v>
      </c>
      <c r="E731" s="15">
        <f>0.9014*D731+2.3973</f>
        <v>26.409613491605473</v>
      </c>
      <c r="F731" s="15">
        <f t="shared" si="105"/>
        <v>0.22929652792577926</v>
      </c>
      <c r="G731" s="15">
        <f t="shared" si="100"/>
        <v>-15686.166062564445</v>
      </c>
      <c r="L731" s="17">
        <v>22.911126708984376</v>
      </c>
      <c r="M731" s="17">
        <f t="shared" si="101"/>
        <v>27.557499211425782</v>
      </c>
      <c r="N731" s="17">
        <f>0.9014*M731+2.3973</f>
        <v>27.237629789179202</v>
      </c>
      <c r="O731" s="17">
        <f t="shared" si="106"/>
        <v>0.31986942224657966</v>
      </c>
      <c r="P731" s="17">
        <f t="shared" si="102"/>
        <v>-14450.661211134407</v>
      </c>
      <c r="T731" s="19">
        <v>22.829919433594</v>
      </c>
      <c r="U731" s="19">
        <f t="shared" si="103"/>
        <v>27.506551538086214</v>
      </c>
      <c r="V731" s="19">
        <f>0.9014*U731+2.3973</f>
        <v>27.191705556430914</v>
      </c>
      <c r="W731" s="19">
        <f t="shared" si="107"/>
        <v>0.31484598165529931</v>
      </c>
      <c r="X731" s="19">
        <f t="shared" si="104"/>
        <v>-14519.185964240063</v>
      </c>
    </row>
    <row r="732" spans="1:26">
      <c r="A732">
        <v>2066</v>
      </c>
      <c r="B732">
        <v>10</v>
      </c>
      <c r="C732" s="15">
        <v>15.6662841796875</v>
      </c>
      <c r="D732" s="15">
        <f t="shared" si="99"/>
        <v>16.812066660156251</v>
      </c>
      <c r="E732" s="15">
        <f>0.9014*D732+2.3973</f>
        <v>17.551696887464846</v>
      </c>
      <c r="F732" s="15">
        <f t="shared" si="105"/>
        <v>-0.73963022730859507</v>
      </c>
      <c r="G732" s="15">
        <f t="shared" si="100"/>
        <v>-28903.295930716544</v>
      </c>
      <c r="L732" s="17">
        <v>11.4656005859375</v>
      </c>
      <c r="M732" s="17">
        <f t="shared" si="101"/>
        <v>15.091032158203124</v>
      </c>
      <c r="N732" s="17">
        <f>0.9014*M732+2.3973</f>
        <v>16.000356387404295</v>
      </c>
      <c r="O732" s="17">
        <f t="shared" si="106"/>
        <v>-0.90932422920117162</v>
      </c>
      <c r="P732" s="17">
        <f t="shared" si="102"/>
        <v>-31218.09181053318</v>
      </c>
      <c r="T732" s="19">
        <v>11.472100830078034</v>
      </c>
      <c r="U732" s="19">
        <f t="shared" si="103"/>
        <v>15.035666711425682</v>
      </c>
      <c r="V732" s="19">
        <f>0.9014*U732+2.3973</f>
        <v>15.95044997367911</v>
      </c>
      <c r="W732" s="19">
        <f t="shared" si="107"/>
        <v>-0.91478326225342776</v>
      </c>
      <c r="X732" s="19">
        <f t="shared" si="104"/>
        <v>-31292.558480399006</v>
      </c>
    </row>
    <row r="733" spans="1:26">
      <c r="A733">
        <v>2066</v>
      </c>
      <c r="B733">
        <v>11</v>
      </c>
      <c r="C733" s="15">
        <v>6.9674316406249996</v>
      </c>
      <c r="D733" s="15">
        <f t="shared" si="99"/>
        <v>4.6823866796874993</v>
      </c>
      <c r="E733" s="15">
        <f>0.9014*D733+2.3973</f>
        <v>6.6180033530703124</v>
      </c>
      <c r="F733" s="15">
        <f t="shared" si="105"/>
        <v>-1.9356166733828131</v>
      </c>
      <c r="G733" s="15">
        <f t="shared" si="100"/>
        <v>-45217.747041614952</v>
      </c>
      <c r="L733" s="17">
        <v>4.3116088867187496</v>
      </c>
      <c r="M733" s="17">
        <f t="shared" si="101"/>
        <v>7.2989043994140612</v>
      </c>
      <c r="N733" s="17">
        <f>0.9014*M733+2.3973</f>
        <v>8.9765324256318344</v>
      </c>
      <c r="O733" s="17">
        <f t="shared" si="106"/>
        <v>-1.6776280262177732</v>
      </c>
      <c r="P733" s="17">
        <f t="shared" si="102"/>
        <v>-41698.523905636641</v>
      </c>
      <c r="T733" s="19">
        <v>4.2835021972660456</v>
      </c>
      <c r="U733" s="19">
        <f t="shared" si="103"/>
        <v>7.1425854125981179</v>
      </c>
      <c r="V733" s="19">
        <f>0.9014*U733+2.3973</f>
        <v>8.8356264909159439</v>
      </c>
      <c r="W733" s="19">
        <f t="shared" si="107"/>
        <v>-1.693041078317826</v>
      </c>
      <c r="X733" s="19">
        <f t="shared" si="104"/>
        <v>-41908.773349333467</v>
      </c>
    </row>
    <row r="734" spans="1:26">
      <c r="A734">
        <v>2066</v>
      </c>
      <c r="B734">
        <v>12</v>
      </c>
      <c r="C734" s="15">
        <v>2.7238708496093751</v>
      </c>
      <c r="D734" s="15">
        <f t="shared" si="99"/>
        <v>-1.2348344873046875</v>
      </c>
      <c r="E734" s="15">
        <f>0.7817*D734+0.2163</f>
        <v>-0.74897011872607422</v>
      </c>
      <c r="F734" s="15">
        <f t="shared" si="105"/>
        <v>-0.48586436857861326</v>
      </c>
      <c r="G734" s="15">
        <f t="shared" si="100"/>
        <v>-25441.675851780863</v>
      </c>
      <c r="L734" s="17">
        <v>-3.1762756347656249</v>
      </c>
      <c r="M734" s="17">
        <f t="shared" si="101"/>
        <v>-0.85689942138671826</v>
      </c>
      <c r="N734" s="17">
        <f>0.7817*M734+0.2163</f>
        <v>-0.45353827769799765</v>
      </c>
      <c r="O734" s="17">
        <f t="shared" si="106"/>
        <v>-0.40336114368872061</v>
      </c>
      <c r="P734" s="17">
        <f t="shared" si="102"/>
        <v>-24316.249361057839</v>
      </c>
      <c r="T734" s="19">
        <v>-2.8680786132809999</v>
      </c>
      <c r="U734" s="19">
        <f t="shared" si="103"/>
        <v>-0.70985031738253834</v>
      </c>
      <c r="V734" s="19">
        <f>0.7817*U734+0.2163</f>
        <v>-0.3385899930979302</v>
      </c>
      <c r="W734" s="19">
        <f t="shared" si="107"/>
        <v>-0.37126032428460815</v>
      </c>
      <c r="X734" s="19">
        <f t="shared" si="104"/>
        <v>-23878.362083566339</v>
      </c>
    </row>
    <row r="735" spans="1:26">
      <c r="A735">
        <v>2067</v>
      </c>
      <c r="B735">
        <v>1</v>
      </c>
      <c r="C735" s="15">
        <v>2.7124877929687501</v>
      </c>
      <c r="D735" s="15">
        <f t="shared" si="99"/>
        <v>-1.250707021484375</v>
      </c>
      <c r="E735" s="15">
        <f>0.7817*D735+0.2163</f>
        <v>-0.76137767869433581</v>
      </c>
      <c r="F735" s="15">
        <f t="shared" si="105"/>
        <v>-0.48932934279003915</v>
      </c>
      <c r="G735" s="15">
        <f t="shared" si="100"/>
        <v>-25488.941564998924</v>
      </c>
      <c r="H735" s="15">
        <f>SUM(G735:G746)</f>
        <v>-95481.782937068128</v>
      </c>
      <c r="I735" s="15">
        <f>H735*2.36386*4.4</f>
        <v>-993104.49661991862</v>
      </c>
      <c r="L735" s="17">
        <v>-5.8888610839843754</v>
      </c>
      <c r="M735" s="17">
        <f t="shared" si="101"/>
        <v>-3.8114474926757809</v>
      </c>
      <c r="N735" s="17">
        <f>0.7817*M735+0.2163</f>
        <v>-2.763108505024658</v>
      </c>
      <c r="O735" s="17">
        <f t="shared" si="106"/>
        <v>-1.0483389876511229</v>
      </c>
      <c r="P735" s="17">
        <f t="shared" si="102"/>
        <v>-33114.392130548964</v>
      </c>
      <c r="Q735" s="17">
        <f>SUM(P735:P746)</f>
        <v>-100033.18459082564</v>
      </c>
      <c r="R735" s="17">
        <f>Q735*2.36386*4.4</f>
        <v>-1040443.552398224</v>
      </c>
      <c r="T735" s="19">
        <v>-5.3623413085939546</v>
      </c>
      <c r="U735" s="19">
        <f t="shared" si="103"/>
        <v>-3.4485507568361631</v>
      </c>
      <c r="V735" s="19">
        <f>0.7817*U735+0.2163</f>
        <v>-2.4794321266188284</v>
      </c>
      <c r="W735" s="19">
        <f t="shared" si="107"/>
        <v>-0.96911863021733469</v>
      </c>
      <c r="X735" s="19">
        <f t="shared" si="104"/>
        <v>-32033.74723479466</v>
      </c>
      <c r="Y735" s="19">
        <f>SUM(X735:X746)</f>
        <v>-97198.968549754849</v>
      </c>
      <c r="Z735" s="19">
        <f>Y735*2.36386*4.4</f>
        <v>-1010964.9167025035</v>
      </c>
    </row>
    <row r="736" spans="1:26">
      <c r="A736">
        <v>2067</v>
      </c>
      <c r="B736">
        <v>2</v>
      </c>
      <c r="C736" s="15">
        <v>5.4370361328124996</v>
      </c>
      <c r="D736" s="15">
        <f t="shared" si="99"/>
        <v>2.5484031835937495</v>
      </c>
      <c r="E736" s="15">
        <f>0.7817*D736+0.2163</f>
        <v>2.2083867686152341</v>
      </c>
      <c r="F736" s="15">
        <f t="shared" si="105"/>
        <v>0.34001641497851542</v>
      </c>
      <c r="G736" s="15">
        <f t="shared" si="100"/>
        <v>-14175.836083278071</v>
      </c>
      <c r="L736" s="17">
        <v>1.6244140625000001</v>
      </c>
      <c r="M736" s="17">
        <f t="shared" si="101"/>
        <v>4.3720117968750003</v>
      </c>
      <c r="N736" s="17">
        <f>0.7817*M736+0.2163</f>
        <v>3.6339016216171873</v>
      </c>
      <c r="O736" s="17">
        <f t="shared" si="106"/>
        <v>0.73811017525781297</v>
      </c>
      <c r="P736" s="17">
        <f t="shared" si="102"/>
        <v>-8745.4390993081724</v>
      </c>
      <c r="T736" s="19">
        <v>1.6656738281250227</v>
      </c>
      <c r="U736" s="19">
        <f t="shared" si="103"/>
        <v>4.2682098632812746</v>
      </c>
      <c r="V736" s="19">
        <f>0.7817*U736+0.2163</f>
        <v>3.5527596501269723</v>
      </c>
      <c r="W736" s="19">
        <f t="shared" si="107"/>
        <v>0.71545021315430235</v>
      </c>
      <c r="X736" s="19">
        <f t="shared" si="104"/>
        <v>-9054.5436423621613</v>
      </c>
    </row>
    <row r="737" spans="1:26">
      <c r="A737">
        <v>2067</v>
      </c>
      <c r="B737">
        <v>3</v>
      </c>
      <c r="C737" s="15">
        <v>12.127557373046875</v>
      </c>
      <c r="D737" s="15">
        <f t="shared" si="99"/>
        <v>11.877666000976561</v>
      </c>
      <c r="E737" s="15">
        <f>0.9534*D737-0.7929</f>
        <v>10.531266765331054</v>
      </c>
      <c r="F737" s="15">
        <f t="shared" si="105"/>
        <v>1.3463992356455066</v>
      </c>
      <c r="G737" s="15">
        <f t="shared" si="100"/>
        <v>-447.76802655964639</v>
      </c>
      <c r="L737" s="17">
        <v>9.4419494628906246</v>
      </c>
      <c r="M737" s="17">
        <f t="shared" si="101"/>
        <v>12.886871354980467</v>
      </c>
      <c r="N737" s="17">
        <f>0.9534*M737-0.7929</f>
        <v>11.493443149838379</v>
      </c>
      <c r="O737" s="17">
        <f t="shared" si="106"/>
        <v>1.3934282051420883</v>
      </c>
      <c r="P737" s="17">
        <f t="shared" si="102"/>
        <v>193.75414634322806</v>
      </c>
      <c r="T737" s="19">
        <v>9.5187011718750227</v>
      </c>
      <c r="U737" s="19">
        <f t="shared" si="103"/>
        <v>12.890833886718776</v>
      </c>
      <c r="V737" s="19">
        <f>0.9534*U737-0.7929</f>
        <v>11.497221027597682</v>
      </c>
      <c r="W737" s="19">
        <f t="shared" si="107"/>
        <v>1.3936128591210935</v>
      </c>
      <c r="X737" s="19">
        <f t="shared" si="104"/>
        <v>196.2730112708341</v>
      </c>
    </row>
    <row r="738" spans="1:26">
      <c r="A738">
        <v>2067</v>
      </c>
      <c r="B738">
        <v>4</v>
      </c>
      <c r="C738" s="15">
        <v>21.731713867187501</v>
      </c>
      <c r="D738" s="15">
        <f t="shared" si="99"/>
        <v>25.269701816406254</v>
      </c>
      <c r="E738" s="15">
        <f>0.9534*D738-0.7929</f>
        <v>23.299233711761723</v>
      </c>
      <c r="F738" s="15">
        <f t="shared" si="105"/>
        <v>1.9704681046445316</v>
      </c>
      <c r="G738" s="15">
        <f t="shared" si="100"/>
        <v>8065.1554154560545</v>
      </c>
      <c r="L738" s="17">
        <v>21.682580566406251</v>
      </c>
      <c r="M738" s="17">
        <f t="shared" si="101"/>
        <v>26.219366752929687</v>
      </c>
      <c r="N738" s="17">
        <f>0.9534*M738-0.7929</f>
        <v>24.204644262243164</v>
      </c>
      <c r="O738" s="17">
        <f t="shared" si="106"/>
        <v>2.0147224906865233</v>
      </c>
      <c r="P738" s="17">
        <f t="shared" si="102"/>
        <v>8668.8294954548655</v>
      </c>
      <c r="T738" s="19">
        <v>21.700860595703034</v>
      </c>
      <c r="U738" s="19">
        <f t="shared" si="103"/>
        <v>26.266844934081934</v>
      </c>
      <c r="V738" s="19">
        <f>0.9534*U738-0.7929</f>
        <v>24.249909960153719</v>
      </c>
      <c r="W738" s="19">
        <f t="shared" si="107"/>
        <v>2.0169349739282154</v>
      </c>
      <c r="X738" s="19">
        <f t="shared" si="104"/>
        <v>8699.0099793547852</v>
      </c>
    </row>
    <row r="739" spans="1:26">
      <c r="A739">
        <v>2067</v>
      </c>
      <c r="B739">
        <v>5</v>
      </c>
      <c r="C739" s="15">
        <v>25.204797363281251</v>
      </c>
      <c r="D739" s="15">
        <f t="shared" si="99"/>
        <v>30.112569443359376</v>
      </c>
      <c r="E739" s="15">
        <f>0.9534*D739-0.7929</f>
        <v>27.916423707298829</v>
      </c>
      <c r="F739" s="15">
        <f t="shared" si="105"/>
        <v>2.1961457360605472</v>
      </c>
      <c r="G739" s="15">
        <f t="shared" si="100"/>
        <v>11143.623985601924</v>
      </c>
      <c r="L739" s="17">
        <v>22.955834960937501</v>
      </c>
      <c r="M739" s="17">
        <f t="shared" si="101"/>
        <v>27.606195439453124</v>
      </c>
      <c r="N739" s="17">
        <f>0.9534*M739-0.7929</f>
        <v>25.526846731974612</v>
      </c>
      <c r="O739" s="17">
        <f t="shared" si="106"/>
        <v>2.0793487074785126</v>
      </c>
      <c r="P739" s="17">
        <f t="shared" si="102"/>
        <v>9550.3957187143897</v>
      </c>
      <c r="T739" s="19">
        <v>23.295312500000023</v>
      </c>
      <c r="U739" s="19">
        <f t="shared" si="103"/>
        <v>28.017553125000028</v>
      </c>
      <c r="V739" s="19">
        <f>0.9534*U739-0.7929</f>
        <v>25.919035149375027</v>
      </c>
      <c r="W739" s="19">
        <f t="shared" si="107"/>
        <v>2.0985179756250005</v>
      </c>
      <c r="X739" s="19">
        <f t="shared" si="104"/>
        <v>9811.8837055006334</v>
      </c>
    </row>
    <row r="740" spans="1:26">
      <c r="A740">
        <v>2067</v>
      </c>
      <c r="B740">
        <v>6</v>
      </c>
      <c r="C740" s="15">
        <v>29.852593994140626</v>
      </c>
      <c r="D740" s="15">
        <f t="shared" si="99"/>
        <v>36.593457065429689</v>
      </c>
      <c r="E740" s="15">
        <f>0.814*D740+4.4613</f>
        <v>34.248374051259766</v>
      </c>
      <c r="F740" s="15">
        <f t="shared" si="105"/>
        <v>2.3450830141699228</v>
      </c>
      <c r="G740" s="15">
        <f t="shared" si="100"/>
        <v>13175.277396291916</v>
      </c>
      <c r="L740" s="17">
        <v>29.655664062500001</v>
      </c>
      <c r="M740" s="17">
        <f t="shared" si="101"/>
        <v>34.903649296874995</v>
      </c>
      <c r="N740" s="17">
        <f>0.814*M740+4.4613</f>
        <v>32.872870527656247</v>
      </c>
      <c r="O740" s="17">
        <f t="shared" si="106"/>
        <v>2.0307787692187489</v>
      </c>
      <c r="P740" s="17">
        <f t="shared" si="102"/>
        <v>8887.8531909129524</v>
      </c>
      <c r="T740" s="19">
        <v>29.872277832031045</v>
      </c>
      <c r="U740" s="19">
        <f t="shared" si="103"/>
        <v>35.239061059570091</v>
      </c>
      <c r="V740" s="19">
        <f>0.814*U740+4.4613</f>
        <v>33.145895702490051</v>
      </c>
      <c r="W740" s="19">
        <f t="shared" si="107"/>
        <v>2.0931653570800393</v>
      </c>
      <c r="X740" s="19">
        <f t="shared" si="104"/>
        <v>9738.8686359288149</v>
      </c>
    </row>
    <row r="741" spans="1:26">
      <c r="A741">
        <v>2067</v>
      </c>
      <c r="B741">
        <v>7</v>
      </c>
      <c r="C741" s="15">
        <v>32.645440673828126</v>
      </c>
      <c r="D741" s="15">
        <f t="shared" si="99"/>
        <v>40.487802475585944</v>
      </c>
      <c r="E741" s="15">
        <f>0.814*D741+4.4613</f>
        <v>37.41837121512696</v>
      </c>
      <c r="F741" s="15">
        <f t="shared" si="105"/>
        <v>3.069431260458984</v>
      </c>
      <c r="G741" s="15">
        <f t="shared" si="100"/>
        <v>23056.111823920997</v>
      </c>
      <c r="L741" s="17">
        <v>34.521051025390626</v>
      </c>
      <c r="M741" s="17">
        <f t="shared" si="101"/>
        <v>40.203028776855469</v>
      </c>
      <c r="N741" s="17">
        <f>0.814*M741+4.4613</f>
        <v>37.186565424360353</v>
      </c>
      <c r="O741" s="17">
        <f t="shared" si="106"/>
        <v>3.0164633524951157</v>
      </c>
      <c r="P741" s="17">
        <f t="shared" si="102"/>
        <v>22333.57659138587</v>
      </c>
      <c r="T741" s="19">
        <v>34.552575683594</v>
      </c>
      <c r="U741" s="19">
        <f t="shared" si="103"/>
        <v>40.378028100586221</v>
      </c>
      <c r="V741" s="19">
        <f>0.814*U741+4.4613</f>
        <v>37.329014873877185</v>
      </c>
      <c r="W741" s="19">
        <f t="shared" si="107"/>
        <v>3.049013226709036</v>
      </c>
      <c r="X741" s="19">
        <f t="shared" si="104"/>
        <v>22777.589425537961</v>
      </c>
    </row>
    <row r="742" spans="1:26">
      <c r="A742">
        <v>2067</v>
      </c>
      <c r="B742">
        <v>8</v>
      </c>
      <c r="C742" s="15">
        <v>30.599816894531251</v>
      </c>
      <c r="D742" s="15">
        <f t="shared" si="99"/>
        <v>37.635384677734379</v>
      </c>
      <c r="E742" s="15">
        <f>0.814*D742+4.4613</f>
        <v>35.096503127675781</v>
      </c>
      <c r="F742" s="15">
        <f t="shared" si="105"/>
        <v>2.5388815500585977</v>
      </c>
      <c r="G742" s="15">
        <f t="shared" si="100"/>
        <v>15818.883224349331</v>
      </c>
      <c r="L742" s="17">
        <v>31.224786376953126</v>
      </c>
      <c r="M742" s="17">
        <f t="shared" si="101"/>
        <v>36.612737321777345</v>
      </c>
      <c r="N742" s="17">
        <f>0.814*M742+4.4613</f>
        <v>34.26406817992676</v>
      </c>
      <c r="O742" s="17">
        <f t="shared" si="106"/>
        <v>2.3486691418505856</v>
      </c>
      <c r="P742" s="17">
        <f t="shared" si="102"/>
        <v>13224.19576398384</v>
      </c>
      <c r="T742" s="19">
        <v>31.049157714844</v>
      </c>
      <c r="U742" s="19">
        <f t="shared" si="103"/>
        <v>36.531275170898716</v>
      </c>
      <c r="V742" s="19">
        <f>0.814*U742+4.4613</f>
        <v>34.197757989111551</v>
      </c>
      <c r="W742" s="19">
        <f t="shared" si="107"/>
        <v>2.3335171817871654</v>
      </c>
      <c r="X742" s="19">
        <f t="shared" si="104"/>
        <v>13017.507876758722</v>
      </c>
    </row>
    <row r="743" spans="1:26">
      <c r="A743">
        <v>2067</v>
      </c>
      <c r="B743">
        <v>9</v>
      </c>
      <c r="C743" s="15">
        <v>24.831567382812501</v>
      </c>
      <c r="D743" s="15">
        <f t="shared" si="99"/>
        <v>29.592137558593755</v>
      </c>
      <c r="E743" s="15">
        <f>0.9014*D743+2.3973</f>
        <v>29.07165279531641</v>
      </c>
      <c r="F743" s="15">
        <f t="shared" si="105"/>
        <v>0.52048476327734505</v>
      </c>
      <c r="G743" s="15">
        <f t="shared" si="100"/>
        <v>-11714.067344133735</v>
      </c>
      <c r="L743" s="17">
        <v>22.650781250000001</v>
      </c>
      <c r="M743" s="17">
        <f t="shared" si="101"/>
        <v>27.273930937499998</v>
      </c>
      <c r="N743" s="17">
        <f>0.9014*M743+2.3973</f>
        <v>26.982021347062499</v>
      </c>
      <c r="O743" s="17">
        <f t="shared" si="106"/>
        <v>0.29190959043749842</v>
      </c>
      <c r="P743" s="17">
        <f t="shared" si="102"/>
        <v>-14832.061276842083</v>
      </c>
      <c r="T743" s="19">
        <v>22.627557373047011</v>
      </c>
      <c r="U743" s="19">
        <f t="shared" si="103"/>
        <v>27.284357995605621</v>
      </c>
      <c r="V743" s="19">
        <f>0.9014*U743+2.3973</f>
        <v>26.991420297238907</v>
      </c>
      <c r="W743" s="19">
        <f t="shared" si="107"/>
        <v>0.29293769836671402</v>
      </c>
      <c r="X743" s="19">
        <f t="shared" si="104"/>
        <v>-14818.036856579654</v>
      </c>
    </row>
    <row r="744" spans="1:26">
      <c r="A744">
        <v>2067</v>
      </c>
      <c r="B744">
        <v>10</v>
      </c>
      <c r="C744" s="15">
        <v>15.8659912109375</v>
      </c>
      <c r="D744" s="15">
        <f t="shared" si="99"/>
        <v>17.090538144531248</v>
      </c>
      <c r="E744" s="15">
        <f>0.9014*D744+2.3973</f>
        <v>17.802711083480467</v>
      </c>
      <c r="F744" s="15">
        <f t="shared" si="105"/>
        <v>-0.71217293894921951</v>
      </c>
      <c r="G744" s="15">
        <f t="shared" si="100"/>
        <v>-28528.751060206305</v>
      </c>
      <c r="L744" s="17">
        <v>11.0171142578125</v>
      </c>
      <c r="M744" s="17">
        <f t="shared" si="101"/>
        <v>14.602540849609374</v>
      </c>
      <c r="N744" s="17">
        <f>0.9014*M744+2.3973</f>
        <v>15.560030321837889</v>
      </c>
      <c r="O744" s="17">
        <f t="shared" si="106"/>
        <v>-0.95748947222851477</v>
      </c>
      <c r="P744" s="17">
        <f t="shared" si="102"/>
        <v>-31875.11389066917</v>
      </c>
      <c r="T744" s="19">
        <v>11.107751464844</v>
      </c>
      <c r="U744" s="19">
        <f t="shared" si="103"/>
        <v>14.635611108398713</v>
      </c>
      <c r="V744" s="19">
        <f>0.9014*U744+2.3973</f>
        <v>15.589839853110599</v>
      </c>
      <c r="W744" s="19">
        <f t="shared" si="107"/>
        <v>-0.95422874471188557</v>
      </c>
      <c r="X744" s="19">
        <f t="shared" si="104"/>
        <v>-31830.634306614833</v>
      </c>
    </row>
    <row r="745" spans="1:26">
      <c r="A745">
        <v>2067</v>
      </c>
      <c r="B745">
        <v>11</v>
      </c>
      <c r="C745" s="15">
        <v>6.2286010742187496</v>
      </c>
      <c r="D745" s="15">
        <f t="shared" si="99"/>
        <v>3.6521613378906244</v>
      </c>
      <c r="E745" s="15">
        <f>0.9014*D745+2.3973</f>
        <v>5.6893582299746086</v>
      </c>
      <c r="F745" s="15">
        <f t="shared" si="105"/>
        <v>-2.0371968920839842</v>
      </c>
      <c r="G745" s="15">
        <f t="shared" si="100"/>
        <v>-46603.402804917627</v>
      </c>
      <c r="L745" s="17">
        <v>-2.8666137695312499</v>
      </c>
      <c r="M745" s="17">
        <f t="shared" si="101"/>
        <v>-0.51961571777343707</v>
      </c>
      <c r="N745" s="17">
        <f>0.9014*M745+2.3973</f>
        <v>1.9289183919990238</v>
      </c>
      <c r="O745" s="17">
        <f t="shared" si="106"/>
        <v>-2.4485341097724609</v>
      </c>
      <c r="P745" s="17">
        <f t="shared" si="102"/>
        <v>-52214.453791406137</v>
      </c>
      <c r="T745" s="19">
        <v>-2.2061218261719659</v>
      </c>
      <c r="U745" s="19">
        <f t="shared" si="103"/>
        <v>1.6978234863180841E-2</v>
      </c>
      <c r="V745" s="19">
        <f>0.9014*U745+2.3973</f>
        <v>2.4126041809056713</v>
      </c>
      <c r="W745" s="19">
        <f t="shared" si="107"/>
        <v>-2.3956259460424905</v>
      </c>
      <c r="X745" s="19">
        <f t="shared" si="104"/>
        <v>-51492.733529965612</v>
      </c>
    </row>
    <row r="746" spans="1:26">
      <c r="A746">
        <v>2067</v>
      </c>
      <c r="B746">
        <v>12</v>
      </c>
      <c r="C746" s="15">
        <v>-0.72974243164062502</v>
      </c>
      <c r="D746" s="15">
        <f t="shared" si="99"/>
        <v>-6.0505528466796878</v>
      </c>
      <c r="E746" s="15">
        <f>0.7817*D746+0.2163</f>
        <v>-4.513417160249511</v>
      </c>
      <c r="F746" s="15">
        <f t="shared" si="105"/>
        <v>-1.5371356864301768</v>
      </c>
      <c r="G746" s="15">
        <f t="shared" si="100"/>
        <v>-39782.067898594047</v>
      </c>
      <c r="L746" s="17">
        <v>-2.4961608886718749</v>
      </c>
      <c r="M746" s="17">
        <f t="shared" si="101"/>
        <v>-0.11611843994140614</v>
      </c>
      <c r="N746" s="17">
        <f>0.7817*M746+0.2163</f>
        <v>0.12553021549780283</v>
      </c>
      <c r="O746" s="17">
        <f t="shared" si="106"/>
        <v>-0.24164865543920896</v>
      </c>
      <c r="P746" s="17">
        <f t="shared" si="102"/>
        <v>-22110.329308846249</v>
      </c>
      <c r="T746" s="19">
        <v>-2.3579467773439546</v>
      </c>
      <c r="U746" s="19">
        <f t="shared" si="103"/>
        <v>-0.14972556152366279</v>
      </c>
      <c r="V746" s="19">
        <f>0.7817*U746+0.2163</f>
        <v>9.9259528556952803E-2</v>
      </c>
      <c r="W746" s="19">
        <f t="shared" si="107"/>
        <v>-0.24898509008061559</v>
      </c>
      <c r="X746" s="19">
        <f t="shared" si="104"/>
        <v>-22210.405613789677</v>
      </c>
    </row>
    <row r="747" spans="1:26">
      <c r="A747">
        <v>2068</v>
      </c>
      <c r="B747">
        <v>1</v>
      </c>
      <c r="C747" s="15">
        <v>-0.48038330078125002</v>
      </c>
      <c r="D747" s="15">
        <f t="shared" si="99"/>
        <v>-5.702846474609375</v>
      </c>
      <c r="E747" s="15">
        <f>0.7817*D747+0.2163</f>
        <v>-4.2416150892021474</v>
      </c>
      <c r="F747" s="15">
        <f t="shared" si="105"/>
        <v>-1.4612313854072276</v>
      </c>
      <c r="G747" s="15">
        <f t="shared" si="100"/>
        <v>-38746.657328339992</v>
      </c>
      <c r="H747" s="15">
        <f>SUM(G747:G758)</f>
        <v>-89675.197565066337</v>
      </c>
      <c r="I747" s="15">
        <f>H747*2.36386*4.4</f>
        <v>-932710.29507109395</v>
      </c>
      <c r="L747" s="17">
        <v>-9.0207580566406254</v>
      </c>
      <c r="M747" s="17">
        <f t="shared" si="101"/>
        <v>-7.2227096752929683</v>
      </c>
      <c r="N747" s="17">
        <f>0.7817*M747+0.2163</f>
        <v>-5.4296921531765125</v>
      </c>
      <c r="O747" s="17">
        <f t="shared" si="106"/>
        <v>-1.7930175221164557</v>
      </c>
      <c r="P747" s="17">
        <f t="shared" si="102"/>
        <v>-43272.552019190567</v>
      </c>
      <c r="Q747" s="17">
        <f>SUM(P747:P758)</f>
        <v>-125468.3939780364</v>
      </c>
      <c r="R747" s="17">
        <f>Q747*2.36386*4.4</f>
        <v>-1304994.758271253</v>
      </c>
      <c r="T747" s="19">
        <v>-8.7391418457029886</v>
      </c>
      <c r="U747" s="19">
        <f t="shared" si="103"/>
        <v>-7.1562777465818836</v>
      </c>
      <c r="V747" s="19">
        <f>0.7817*U747+0.2163</f>
        <v>-5.377762314503058</v>
      </c>
      <c r="W747" s="19">
        <f t="shared" si="107"/>
        <v>-1.7785154320788257</v>
      </c>
      <c r="X747" s="19">
        <f t="shared" si="104"/>
        <v>-43074.729008987262</v>
      </c>
      <c r="Y747" s="19">
        <f>SUM(X747:X758)</f>
        <v>-122838.16638711402</v>
      </c>
      <c r="Z747" s="19">
        <f>Y747*2.36386*4.4</f>
        <v>-1277637.8031817109</v>
      </c>
    </row>
    <row r="748" spans="1:26">
      <c r="A748">
        <v>2068</v>
      </c>
      <c r="B748">
        <v>2</v>
      </c>
      <c r="C748" s="15">
        <v>3.6708007812500001</v>
      </c>
      <c r="D748" s="15">
        <f t="shared" si="99"/>
        <v>8.5564609374999989E-2</v>
      </c>
      <c r="E748" s="15">
        <f>0.7817*D748+0.2163</f>
        <v>0.28318585514843747</v>
      </c>
      <c r="F748" s="15">
        <f t="shared" si="105"/>
        <v>-0.19762124577343748</v>
      </c>
      <c r="G748" s="15">
        <f t="shared" si="100"/>
        <v>-21509.751413595463</v>
      </c>
      <c r="L748" s="17">
        <v>-1.0273498535156249</v>
      </c>
      <c r="M748" s="17">
        <f t="shared" si="101"/>
        <v>1.4837105395507815</v>
      </c>
      <c r="N748" s="17">
        <f>0.7817*M748+0.2163</f>
        <v>1.3761165287668458</v>
      </c>
      <c r="O748" s="17">
        <f t="shared" si="106"/>
        <v>0.10759401078393571</v>
      </c>
      <c r="P748" s="17">
        <f t="shared" si="102"/>
        <v>-17346.310098896334</v>
      </c>
      <c r="T748" s="19">
        <v>-0.80753173828099989</v>
      </c>
      <c r="U748" s="19">
        <f t="shared" si="103"/>
        <v>1.5526301513674619</v>
      </c>
      <c r="V748" s="19">
        <f>0.7817*U748+0.2163</f>
        <v>1.4299909893239449</v>
      </c>
      <c r="W748" s="19">
        <f t="shared" si="107"/>
        <v>0.12263916204351699</v>
      </c>
      <c r="X748" s="19">
        <f t="shared" si="104"/>
        <v>-17141.079190564385</v>
      </c>
    </row>
    <row r="749" spans="1:26">
      <c r="A749">
        <v>2068</v>
      </c>
      <c r="B749">
        <v>3</v>
      </c>
      <c r="C749" s="15">
        <v>13.740380859375</v>
      </c>
      <c r="D749" s="15">
        <f t="shared" si="99"/>
        <v>14.1265870703125</v>
      </c>
      <c r="E749" s="15">
        <f>0.9534*D749-0.7929</f>
        <v>12.675388112835938</v>
      </c>
      <c r="F749" s="15">
        <f t="shared" si="105"/>
        <v>1.4511989574765618</v>
      </c>
      <c r="G749" s="15">
        <f t="shared" si="100"/>
        <v>981.80497893778011</v>
      </c>
      <c r="L749" s="17">
        <v>10.831903076171875</v>
      </c>
      <c r="M749" s="17">
        <f t="shared" si="101"/>
        <v>14.400808830566406</v>
      </c>
      <c r="N749" s="17">
        <f>0.9534*M749-0.7929</f>
        <v>12.936831139062013</v>
      </c>
      <c r="O749" s="17">
        <f t="shared" si="106"/>
        <v>1.4639776915043932</v>
      </c>
      <c r="P749" s="17">
        <f t="shared" si="102"/>
        <v>1156.1196898114285</v>
      </c>
      <c r="T749" s="19">
        <v>10.728265380859</v>
      </c>
      <c r="U749" s="19">
        <f t="shared" si="103"/>
        <v>14.218935388183182</v>
      </c>
      <c r="V749" s="19">
        <f>0.9534*U749-0.7929</f>
        <v>12.763432999093846</v>
      </c>
      <c r="W749" s="19">
        <f t="shared" si="107"/>
        <v>1.4555023890893359</v>
      </c>
      <c r="X749" s="19">
        <f t="shared" si="104"/>
        <v>1040.5080895676329</v>
      </c>
    </row>
    <row r="750" spans="1:26">
      <c r="A750">
        <v>2068</v>
      </c>
      <c r="B750">
        <v>4</v>
      </c>
      <c r="C750" s="15">
        <v>18.805047607421876</v>
      </c>
      <c r="D750" s="15">
        <f t="shared" si="99"/>
        <v>21.188758383789065</v>
      </c>
      <c r="E750" s="15">
        <f>0.9534*D750-0.7929</f>
        <v>19.408462243104495</v>
      </c>
      <c r="F750" s="15">
        <f t="shared" si="105"/>
        <v>1.7802961406845697</v>
      </c>
      <c r="G750" s="15">
        <f t="shared" si="100"/>
        <v>5471.019655078213</v>
      </c>
      <c r="L750" s="17">
        <v>17.850701904296876</v>
      </c>
      <c r="M750" s="17">
        <f t="shared" si="101"/>
        <v>22.045684514160154</v>
      </c>
      <c r="N750" s="17">
        <f>0.9534*M750-0.7929</f>
        <v>20.225455615800293</v>
      </c>
      <c r="O750" s="17">
        <f t="shared" si="106"/>
        <v>1.8202288983598613</v>
      </c>
      <c r="P750" s="17">
        <f t="shared" si="102"/>
        <v>6015.7424025268701</v>
      </c>
      <c r="T750" s="19">
        <v>17.872430419922011</v>
      </c>
      <c r="U750" s="19">
        <f t="shared" si="103"/>
        <v>22.063228601074371</v>
      </c>
      <c r="V750" s="19">
        <f>0.9534*U750-0.7929</f>
        <v>20.242182148264305</v>
      </c>
      <c r="W750" s="19">
        <f t="shared" si="107"/>
        <v>1.8210464528100658</v>
      </c>
      <c r="X750" s="19">
        <f t="shared" si="104"/>
        <v>6026.8946627821097</v>
      </c>
    </row>
    <row r="751" spans="1:26">
      <c r="A751">
        <v>2068</v>
      </c>
      <c r="B751">
        <v>5</v>
      </c>
      <c r="C751" s="15">
        <v>23.903344726562501</v>
      </c>
      <c r="D751" s="15">
        <f t="shared" si="99"/>
        <v>28.297823886718753</v>
      </c>
      <c r="E751" s="15">
        <f>0.9534*D751-0.7929</f>
        <v>26.186245293597661</v>
      </c>
      <c r="F751" s="15">
        <f t="shared" si="105"/>
        <v>2.1115785931210915</v>
      </c>
      <c r="G751" s="15">
        <f t="shared" si="100"/>
        <v>9990.0435887648091</v>
      </c>
      <c r="L751" s="17">
        <v>25.418176269531251</v>
      </c>
      <c r="M751" s="17">
        <f t="shared" si="101"/>
        <v>30.288177592773437</v>
      </c>
      <c r="N751" s="17">
        <f>0.9534*M751-0.7929</f>
        <v>28.083848516950194</v>
      </c>
      <c r="O751" s="17">
        <f t="shared" si="106"/>
        <v>2.2043290758232423</v>
      </c>
      <c r="P751" s="17">
        <f t="shared" si="102"/>
        <v>11255.252923304848</v>
      </c>
      <c r="T751" s="19">
        <v>25.727868652344</v>
      </c>
      <c r="U751" s="19">
        <f t="shared" si="103"/>
        <v>30.688499780273713</v>
      </c>
      <c r="V751" s="19">
        <f>0.9534*U751-0.7929</f>
        <v>28.465515690512959</v>
      </c>
      <c r="W751" s="19">
        <f t="shared" si="107"/>
        <v>2.2229840897607538</v>
      </c>
      <c r="X751" s="19">
        <f t="shared" si="104"/>
        <v>11509.725968426443</v>
      </c>
    </row>
    <row r="752" spans="1:26">
      <c r="A752">
        <v>2068</v>
      </c>
      <c r="B752">
        <v>6</v>
      </c>
      <c r="C752" s="15">
        <v>30.375024414062501</v>
      </c>
      <c r="D752" s="15">
        <f t="shared" si="99"/>
        <v>37.321934042968756</v>
      </c>
      <c r="E752" s="15">
        <f>0.814*D752+4.4613</f>
        <v>34.841354310976563</v>
      </c>
      <c r="F752" s="15">
        <f t="shared" si="105"/>
        <v>2.4805797319921936</v>
      </c>
      <c r="G752" s="15">
        <f t="shared" si="100"/>
        <v>15023.58812410551</v>
      </c>
      <c r="L752" s="17">
        <v>30.642633056640626</v>
      </c>
      <c r="M752" s="17">
        <f t="shared" si="101"/>
        <v>35.978655925292969</v>
      </c>
      <c r="N752" s="17">
        <f>0.814*M752+4.4613</f>
        <v>33.747925923188475</v>
      </c>
      <c r="O752" s="17">
        <f t="shared" si="106"/>
        <v>2.2307300021044938</v>
      </c>
      <c r="P752" s="17">
        <f t="shared" si="102"/>
        <v>11615.387958707401</v>
      </c>
      <c r="T752" s="19">
        <v>30.475946044922011</v>
      </c>
      <c r="U752" s="19">
        <f t="shared" si="103"/>
        <v>35.901888757324372</v>
      </c>
      <c r="V752" s="19">
        <f>0.814*U752+4.4613</f>
        <v>33.685437448462039</v>
      </c>
      <c r="W752" s="19">
        <f t="shared" si="107"/>
        <v>2.2164513088623323</v>
      </c>
      <c r="X752" s="19">
        <f t="shared" si="104"/>
        <v>11420.612304191076</v>
      </c>
    </row>
    <row r="753" spans="1:26">
      <c r="A753">
        <v>2068</v>
      </c>
      <c r="B753">
        <v>7</v>
      </c>
      <c r="C753" s="15">
        <v>34.099481201171876</v>
      </c>
      <c r="D753" s="15">
        <f t="shared" si="99"/>
        <v>42.515316586914068</v>
      </c>
      <c r="E753" s="15">
        <f>0.814*D753+4.4613</f>
        <v>39.068767701748051</v>
      </c>
      <c r="F753" s="15">
        <f t="shared" si="105"/>
        <v>3.4465488851660169</v>
      </c>
      <c r="G753" s="15">
        <f t="shared" si="100"/>
        <v>28200.373342549639</v>
      </c>
      <c r="L753" s="17">
        <v>33.924707031250001</v>
      </c>
      <c r="M753" s="17">
        <f t="shared" si="101"/>
        <v>39.553490898437495</v>
      </c>
      <c r="N753" s="17">
        <f>0.814*M753+4.4613</f>
        <v>36.657841591328122</v>
      </c>
      <c r="O753" s="17">
        <f t="shared" si="106"/>
        <v>2.8956493071093732</v>
      </c>
      <c r="P753" s="17">
        <f t="shared" si="102"/>
        <v>20685.552198278958</v>
      </c>
      <c r="T753" s="19">
        <v>34.148187255859</v>
      </c>
      <c r="U753" s="19">
        <f t="shared" si="103"/>
        <v>39.934009606933188</v>
      </c>
      <c r="V753" s="19">
        <f>0.814*U753+4.4613</f>
        <v>36.967583820043615</v>
      </c>
      <c r="W753" s="19">
        <f t="shared" si="107"/>
        <v>2.9664257868895731</v>
      </c>
      <c r="X753" s="19">
        <f t="shared" si="104"/>
        <v>21651.014158960665</v>
      </c>
    </row>
    <row r="754" spans="1:26">
      <c r="A754">
        <v>2068</v>
      </c>
      <c r="B754">
        <v>8</v>
      </c>
      <c r="C754" s="15">
        <v>31.172662353515626</v>
      </c>
      <c r="D754" s="15">
        <f t="shared" si="99"/>
        <v>38.434160385742189</v>
      </c>
      <c r="E754" s="15">
        <f>0.814*D754+4.4613</f>
        <v>35.746706553994137</v>
      </c>
      <c r="F754" s="15">
        <f t="shared" si="105"/>
        <v>2.6874538317480514</v>
      </c>
      <c r="G754" s="15">
        <f t="shared" si="100"/>
        <v>17845.55771887517</v>
      </c>
      <c r="L754" s="17">
        <v>29.985772705078126</v>
      </c>
      <c r="M754" s="17">
        <f t="shared" si="101"/>
        <v>35.263203630371095</v>
      </c>
      <c r="N754" s="17">
        <f>0.814*M754+4.4613</f>
        <v>33.16554775512207</v>
      </c>
      <c r="O754" s="17">
        <f t="shared" si="106"/>
        <v>2.0976558752490249</v>
      </c>
      <c r="P754" s="17">
        <f t="shared" si="102"/>
        <v>9800.123794271949</v>
      </c>
      <c r="T754" s="19">
        <v>30.132623291016046</v>
      </c>
      <c r="U754" s="19">
        <f t="shared" si="103"/>
        <v>35.524920373535622</v>
      </c>
      <c r="V754" s="19">
        <f>0.814*U754+4.4613</f>
        <v>33.378585184057997</v>
      </c>
      <c r="W754" s="19">
        <f t="shared" si="107"/>
        <v>2.1463351894776252</v>
      </c>
      <c r="X754" s="19">
        <f t="shared" si="104"/>
        <v>10464.158319664286</v>
      </c>
    </row>
    <row r="755" spans="1:26">
      <c r="A755">
        <v>2068</v>
      </c>
      <c r="B755">
        <v>9</v>
      </c>
      <c r="C755" s="15">
        <v>25.131036376953126</v>
      </c>
      <c r="D755" s="15">
        <f t="shared" si="99"/>
        <v>30.009717124023439</v>
      </c>
      <c r="E755" s="15">
        <f>0.9014*D755+2.3973</f>
        <v>29.44805901559473</v>
      </c>
      <c r="F755" s="15">
        <f t="shared" si="105"/>
        <v>0.56165810842870911</v>
      </c>
      <c r="G755" s="15">
        <f t="shared" si="100"/>
        <v>-11152.42174292398</v>
      </c>
      <c r="L755" s="17">
        <v>20.664910888671876</v>
      </c>
      <c r="M755" s="17">
        <f t="shared" si="101"/>
        <v>25.110920939941405</v>
      </c>
      <c r="N755" s="17">
        <f>0.9014*M755+2.3973</f>
        <v>25.032284135263183</v>
      </c>
      <c r="O755" s="17">
        <f t="shared" si="106"/>
        <v>7.8636804678222205E-2</v>
      </c>
      <c r="P755" s="17">
        <f t="shared" si="102"/>
        <v>-17741.31534738437</v>
      </c>
      <c r="T755" s="19">
        <v>20.614282226563034</v>
      </c>
      <c r="U755" s="19">
        <f t="shared" si="103"/>
        <v>25.073781884766213</v>
      </c>
      <c r="V755" s="19">
        <f>0.9014*U755+2.3973</f>
        <v>24.998806990928266</v>
      </c>
      <c r="W755" s="19">
        <f t="shared" si="107"/>
        <v>7.4974893837946865E-2</v>
      </c>
      <c r="X755" s="19">
        <f t="shared" si="104"/>
        <v>-17791.267473156568</v>
      </c>
    </row>
    <row r="756" spans="1:26">
      <c r="A756">
        <v>2068</v>
      </c>
      <c r="B756">
        <v>10</v>
      </c>
      <c r="C756" s="15">
        <v>14.3852783203125</v>
      </c>
      <c r="D756" s="15">
        <f t="shared" si="99"/>
        <v>15.02583208984375</v>
      </c>
      <c r="E756" s="15">
        <f>0.9014*D756+2.3973</f>
        <v>15.941585045785155</v>
      </c>
      <c r="F756" s="15">
        <f t="shared" si="105"/>
        <v>-0.91575295594140549</v>
      </c>
      <c r="G756" s="15">
        <f t="shared" si="100"/>
        <v>-31305.786071996714</v>
      </c>
      <c r="L756" s="17">
        <v>12.337091064453125</v>
      </c>
      <c r="M756" s="17">
        <f t="shared" si="101"/>
        <v>16.040259587402343</v>
      </c>
      <c r="N756" s="17">
        <f>0.9014*M756+2.3973</f>
        <v>16.855989992084471</v>
      </c>
      <c r="O756" s="17">
        <f t="shared" si="106"/>
        <v>-0.8157304046821281</v>
      </c>
      <c r="P756" s="17">
        <f t="shared" si="102"/>
        <v>-29941.378450268909</v>
      </c>
      <c r="T756" s="19">
        <v>12.493005371094</v>
      </c>
      <c r="U756" s="19">
        <f t="shared" si="103"/>
        <v>16.156619897461212</v>
      </c>
      <c r="V756" s="19">
        <f>0.9014*U756+2.3973</f>
        <v>16.960877175571536</v>
      </c>
      <c r="W756" s="19">
        <f t="shared" si="107"/>
        <v>-0.80425727811032388</v>
      </c>
      <c r="X756" s="19">
        <f t="shared" si="104"/>
        <v>-29784.873530702927</v>
      </c>
    </row>
    <row r="757" spans="1:26">
      <c r="A757">
        <v>2068</v>
      </c>
      <c r="B757">
        <v>11</v>
      </c>
      <c r="C757" s="15">
        <v>8.3034606933593746</v>
      </c>
      <c r="D757" s="15">
        <f t="shared" si="99"/>
        <v>6.545345590820312</v>
      </c>
      <c r="E757" s="15">
        <f>0.9014*D757+2.3973</f>
        <v>8.2972745155654284</v>
      </c>
      <c r="F757" s="15">
        <f t="shared" si="105"/>
        <v>-1.7519289247451164</v>
      </c>
      <c r="G757" s="15">
        <f t="shared" si="100"/>
        <v>-42712.062462448128</v>
      </c>
      <c r="L757" s="17">
        <v>0.22716674804687501</v>
      </c>
      <c r="M757" s="17">
        <f t="shared" si="101"/>
        <v>2.8501300219726562</v>
      </c>
      <c r="N757" s="17">
        <f>0.9014*M757+2.3973</f>
        <v>4.9664072018061525</v>
      </c>
      <c r="O757" s="17">
        <f t="shared" si="106"/>
        <v>-2.1162771798334963</v>
      </c>
      <c r="P757" s="17">
        <f t="shared" si="102"/>
        <v>-47682.137010108723</v>
      </c>
      <c r="T757" s="19">
        <v>0.59722290039104564</v>
      </c>
      <c r="U757" s="19">
        <f t="shared" si="103"/>
        <v>3.095050744629368</v>
      </c>
      <c r="V757" s="19">
        <f>0.9014*U757+2.3973</f>
        <v>5.1871787412089123</v>
      </c>
      <c r="W757" s="19">
        <f t="shared" si="107"/>
        <v>-2.0921279965795443</v>
      </c>
      <c r="X757" s="19">
        <f t="shared" si="104"/>
        <v>-47352.718001341564</v>
      </c>
    </row>
    <row r="758" spans="1:26">
      <c r="A758">
        <v>2068</v>
      </c>
      <c r="B758">
        <v>12</v>
      </c>
      <c r="C758" s="15">
        <v>3.6103149414062501</v>
      </c>
      <c r="D758" s="15">
        <f t="shared" si="99"/>
        <v>1.2231542968752507E-3</v>
      </c>
      <c r="E758" s="15">
        <f>0.7817*D758+0.2163</f>
        <v>0.21725613971386737</v>
      </c>
      <c r="F758" s="15">
        <f t="shared" si="105"/>
        <v>-0.21603298541699212</v>
      </c>
      <c r="G758" s="15">
        <f t="shared" si="100"/>
        <v>-21760.905954073191</v>
      </c>
      <c r="L758" s="17">
        <v>-4.9326232910156254</v>
      </c>
      <c r="M758" s="17">
        <f t="shared" si="101"/>
        <v>-2.769913288574219</v>
      </c>
      <c r="N758" s="17">
        <f>0.7817*M758+0.2163</f>
        <v>-1.9489412176784668</v>
      </c>
      <c r="O758" s="17">
        <f t="shared" si="106"/>
        <v>-0.82097207089575219</v>
      </c>
      <c r="P758" s="17">
        <f t="shared" si="102"/>
        <v>-30012.880019088956</v>
      </c>
      <c r="T758" s="19">
        <v>-4.6811279296869657</v>
      </c>
      <c r="U758" s="19">
        <f t="shared" si="103"/>
        <v>-2.7005784667962893</v>
      </c>
      <c r="V758" s="19">
        <f>0.7817*U758+0.2163</f>
        <v>-1.8947421874946593</v>
      </c>
      <c r="W758" s="19">
        <f t="shared" si="107"/>
        <v>-0.80583627930163004</v>
      </c>
      <c r="X758" s="19">
        <f t="shared" si="104"/>
        <v>-29806.412685953535</v>
      </c>
    </row>
    <row r="759" spans="1:26">
      <c r="A759">
        <v>2069</v>
      </c>
      <c r="B759">
        <v>1</v>
      </c>
      <c r="C759" s="15">
        <v>2.4499755859375001</v>
      </c>
      <c r="D759" s="15">
        <f t="shared" si="99"/>
        <v>-1.6167540429687501</v>
      </c>
      <c r="E759" s="15">
        <f>0.7817*D759+0.2163</f>
        <v>-1.047516635388672</v>
      </c>
      <c r="F759" s="15">
        <f t="shared" si="105"/>
        <v>-0.56923740758007813</v>
      </c>
      <c r="G759" s="15">
        <f t="shared" si="100"/>
        <v>-26578.967476799844</v>
      </c>
      <c r="H759" s="15">
        <f>SUM(G759:G770)</f>
        <v>-89864.658275620721</v>
      </c>
      <c r="I759" s="15">
        <f>H759*2.36386*4.4</f>
        <v>-934680.87289019872</v>
      </c>
      <c r="L759" s="17">
        <v>-4.4053405761718754</v>
      </c>
      <c r="M759" s="17">
        <f t="shared" si="101"/>
        <v>-2.1955969555664061</v>
      </c>
      <c r="N759" s="17">
        <f>0.7817*M759+0.2163</f>
        <v>-1.4999981401662597</v>
      </c>
      <c r="O759" s="17">
        <f t="shared" si="106"/>
        <v>-0.69559881540014645</v>
      </c>
      <c r="P759" s="17">
        <f t="shared" si="102"/>
        <v>-28302.663440873395</v>
      </c>
      <c r="Q759" s="17">
        <f>SUM(P759:P770)</f>
        <v>-113826.28869860139</v>
      </c>
      <c r="R759" s="17">
        <f>Q759*2.36386*4.4</f>
        <v>-1183905.4075335339</v>
      </c>
      <c r="T759" s="19">
        <v>-3.7671569824219659</v>
      </c>
      <c r="U759" s="19">
        <f t="shared" si="103"/>
        <v>-1.6970383666993194</v>
      </c>
      <c r="V759" s="19">
        <f>0.7817*U759+0.2163</f>
        <v>-1.110274891248858</v>
      </c>
      <c r="W759" s="19">
        <f t="shared" si="107"/>
        <v>-0.58676347545046137</v>
      </c>
      <c r="X759" s="19">
        <f t="shared" si="104"/>
        <v>-26818.040568619745</v>
      </c>
      <c r="Y759" s="19">
        <f>SUM(X759:X770)</f>
        <v>-114030.56591642152</v>
      </c>
      <c r="Z759" s="19">
        <f>Y759*2.36386*4.4</f>
        <v>-1186030.0916076454</v>
      </c>
    </row>
    <row r="760" spans="1:26">
      <c r="A760">
        <v>2069</v>
      </c>
      <c r="B760">
        <v>2</v>
      </c>
      <c r="C760" s="15">
        <v>5.4450012207031246</v>
      </c>
      <c r="D760" s="15">
        <f t="shared" si="99"/>
        <v>2.5595097021484374</v>
      </c>
      <c r="E760" s="15">
        <f>0.7817*D760+0.2163</f>
        <v>2.2170687341694335</v>
      </c>
      <c r="F760" s="15">
        <f t="shared" si="105"/>
        <v>0.34244096797900392</v>
      </c>
      <c r="G760" s="15">
        <f t="shared" si="100"/>
        <v>-14142.762755798409</v>
      </c>
      <c r="L760" s="17">
        <v>-4.1671813964843754</v>
      </c>
      <c r="M760" s="17">
        <f t="shared" si="101"/>
        <v>-1.9361939770507814</v>
      </c>
      <c r="N760" s="17">
        <f>0.7817*M760+0.2163</f>
        <v>-1.2972228318605958</v>
      </c>
      <c r="O760" s="17">
        <f t="shared" si="106"/>
        <v>-0.63897114519018561</v>
      </c>
      <c r="P760" s="17">
        <f t="shared" si="102"/>
        <v>-27530.205391539323</v>
      </c>
      <c r="T760" s="19">
        <v>-4.6386779785160002</v>
      </c>
      <c r="U760" s="19">
        <f t="shared" si="103"/>
        <v>-2.6539684204105689</v>
      </c>
      <c r="V760" s="19">
        <f>0.7817*U760+0.2163</f>
        <v>-1.8583071142349414</v>
      </c>
      <c r="W760" s="19">
        <f t="shared" si="107"/>
        <v>-0.79566130617562747</v>
      </c>
      <c r="X760" s="19">
        <f t="shared" si="104"/>
        <v>-29667.615877541735</v>
      </c>
    </row>
    <row r="761" spans="1:26">
      <c r="A761">
        <v>2069</v>
      </c>
      <c r="B761">
        <v>3</v>
      </c>
      <c r="C761" s="15">
        <v>10.55184326171875</v>
      </c>
      <c r="D761" s="15">
        <f t="shared" si="99"/>
        <v>9.6804902441406249</v>
      </c>
      <c r="E761" s="15">
        <f>0.9534*D761-0.7929</f>
        <v>8.436479398763673</v>
      </c>
      <c r="F761" s="15">
        <f t="shared" si="105"/>
        <v>1.2440108453769518</v>
      </c>
      <c r="G761" s="15">
        <f t="shared" si="100"/>
        <v>-1844.4480582130018</v>
      </c>
      <c r="L761" s="17">
        <v>4.4270568847656246</v>
      </c>
      <c r="M761" s="17">
        <f t="shared" si="101"/>
        <v>7.4246503588867174</v>
      </c>
      <c r="N761" s="17">
        <f>0.9534*M761-0.7929</f>
        <v>6.2857616521625959</v>
      </c>
      <c r="O761" s="17">
        <f t="shared" si="106"/>
        <v>1.1388887067241216</v>
      </c>
      <c r="P761" s="17">
        <f t="shared" si="102"/>
        <v>-3278.4191515762577</v>
      </c>
      <c r="T761" s="19">
        <v>4.5935913085940001</v>
      </c>
      <c r="U761" s="19">
        <f t="shared" si="103"/>
        <v>7.4830632568362123</v>
      </c>
      <c r="V761" s="19">
        <f>0.9534*U761-0.7929</f>
        <v>6.3414525090676443</v>
      </c>
      <c r="W761" s="19">
        <f t="shared" si="107"/>
        <v>1.141610747768568</v>
      </c>
      <c r="X761" s="19">
        <f t="shared" si="104"/>
        <v>-3241.287789688964</v>
      </c>
    </row>
    <row r="762" spans="1:26">
      <c r="A762">
        <v>2069</v>
      </c>
      <c r="B762">
        <v>4</v>
      </c>
      <c r="C762" s="15">
        <v>17.560205078125001</v>
      </c>
      <c r="D762" s="15">
        <f t="shared" si="99"/>
        <v>19.452949960937502</v>
      </c>
      <c r="E762" s="15">
        <f>0.9534*D762-0.7929</f>
        <v>17.753542492757816</v>
      </c>
      <c r="F762" s="15">
        <f t="shared" si="105"/>
        <v>1.699407468179686</v>
      </c>
      <c r="G762" s="15">
        <f t="shared" si="100"/>
        <v>4367.6172734390966</v>
      </c>
      <c r="L762" s="17">
        <v>14.72933349609375</v>
      </c>
      <c r="M762" s="17">
        <f t="shared" si="101"/>
        <v>18.645890043945311</v>
      </c>
      <c r="N762" s="17">
        <f>0.9534*M762-0.7929</f>
        <v>16.984091567897462</v>
      </c>
      <c r="O762" s="17">
        <f t="shared" si="106"/>
        <v>1.6617984760478492</v>
      </c>
      <c r="P762" s="17">
        <f t="shared" si="102"/>
        <v>3854.593011768713</v>
      </c>
      <c r="T762" s="19">
        <v>14.693841552734</v>
      </c>
      <c r="U762" s="19">
        <f t="shared" si="103"/>
        <v>18.573138024901933</v>
      </c>
      <c r="V762" s="19">
        <f>0.9534*U762-0.7929</f>
        <v>16.914729792941504</v>
      </c>
      <c r="W762" s="19">
        <f t="shared" si="107"/>
        <v>1.6584082319604292</v>
      </c>
      <c r="X762" s="19">
        <f t="shared" si="104"/>
        <v>3808.3466921722138</v>
      </c>
    </row>
    <row r="763" spans="1:26">
      <c r="A763">
        <v>2069</v>
      </c>
      <c r="B763">
        <v>5</v>
      </c>
      <c r="C763" s="15">
        <v>25.075097656250001</v>
      </c>
      <c r="D763" s="15">
        <f t="shared" si="99"/>
        <v>29.931716171875003</v>
      </c>
      <c r="E763" s="15">
        <f>0.9534*D763-0.7929</f>
        <v>27.743998198265629</v>
      </c>
      <c r="F763" s="15">
        <f t="shared" si="105"/>
        <v>2.1877179736093737</v>
      </c>
      <c r="G763" s="15">
        <f t="shared" si="100"/>
        <v>11028.660878005467</v>
      </c>
      <c r="L763" s="17">
        <v>26.643395996093751</v>
      </c>
      <c r="M763" s="17">
        <f t="shared" si="101"/>
        <v>31.622686918945313</v>
      </c>
      <c r="N763" s="17">
        <f>0.9534*M763-0.7929</f>
        <v>29.356169708522462</v>
      </c>
      <c r="O763" s="17">
        <f t="shared" si="106"/>
        <v>2.266517210422851</v>
      </c>
      <c r="P763" s="17">
        <f t="shared" si="102"/>
        <v>12103.561267378111</v>
      </c>
      <c r="T763" s="19">
        <v>26.633325195313034</v>
      </c>
      <c r="U763" s="19">
        <f t="shared" si="103"/>
        <v>31.682691064453714</v>
      </c>
      <c r="V763" s="19">
        <f>0.9534*U763-0.7929</f>
        <v>29.413377660850173</v>
      </c>
      <c r="W763" s="19">
        <f t="shared" si="107"/>
        <v>2.2693134036035403</v>
      </c>
      <c r="X763" s="19">
        <f t="shared" si="104"/>
        <v>12141.704138555891</v>
      </c>
    </row>
    <row r="764" spans="1:26">
      <c r="A764">
        <v>2069</v>
      </c>
      <c r="B764">
        <v>6</v>
      </c>
      <c r="C764" s="15">
        <v>29.142755126953126</v>
      </c>
      <c r="D764" s="15">
        <f t="shared" si="99"/>
        <v>35.603657749023441</v>
      </c>
      <c r="E764" s="15">
        <f>0.814*D764+4.4613</f>
        <v>33.442677407705077</v>
      </c>
      <c r="F764" s="15">
        <f t="shared" si="105"/>
        <v>2.1609803413183641</v>
      </c>
      <c r="G764" s="15">
        <f t="shared" si="100"/>
        <v>10663.932835923806</v>
      </c>
      <c r="L764" s="17">
        <v>32.588586425781251</v>
      </c>
      <c r="M764" s="17">
        <f t="shared" si="101"/>
        <v>38.098188334960938</v>
      </c>
      <c r="N764" s="17">
        <f>0.814*M764+4.4613</f>
        <v>35.4732253046582</v>
      </c>
      <c r="O764" s="17">
        <f t="shared" si="106"/>
        <v>2.6249630303027374</v>
      </c>
      <c r="P764" s="17">
        <f t="shared" si="102"/>
        <v>16993.120696359641</v>
      </c>
      <c r="T764" s="19">
        <v>32.389764404297011</v>
      </c>
      <c r="U764" s="19">
        <f t="shared" si="103"/>
        <v>38.003261315918124</v>
      </c>
      <c r="V764" s="19">
        <f>0.814*U764+4.4613</f>
        <v>35.395954711157351</v>
      </c>
      <c r="W764" s="19">
        <f t="shared" si="107"/>
        <v>2.6073066047607725</v>
      </c>
      <c r="X764" s="19">
        <f t="shared" si="104"/>
        <v>16752.269395541698</v>
      </c>
    </row>
    <row r="765" spans="1:26">
      <c r="A765">
        <v>2069</v>
      </c>
      <c r="B765">
        <v>7</v>
      </c>
      <c r="C765" s="15">
        <v>33.285821533203126</v>
      </c>
      <c r="D765" s="15">
        <f t="shared" si="99"/>
        <v>41.380749545898439</v>
      </c>
      <c r="E765" s="15">
        <f>0.814*D765+4.4613</f>
        <v>38.145230130361327</v>
      </c>
      <c r="F765" s="15">
        <f t="shared" si="105"/>
        <v>3.2355194155371123</v>
      </c>
      <c r="G765" s="15">
        <f t="shared" si="100"/>
        <v>25321.720347341747</v>
      </c>
      <c r="L765" s="17">
        <v>34.560205078125001</v>
      </c>
      <c r="M765" s="17">
        <f t="shared" si="101"/>
        <v>40.245675371093746</v>
      </c>
      <c r="N765" s="17">
        <f>0.814*M765+4.4613</f>
        <v>37.221279752070309</v>
      </c>
      <c r="O765" s="17">
        <f t="shared" si="106"/>
        <v>3.0243956190234371</v>
      </c>
      <c r="P765" s="17">
        <f t="shared" si="102"/>
        <v>22441.780639098703</v>
      </c>
      <c r="T765" s="19">
        <v>34.529779052734</v>
      </c>
      <c r="U765" s="19">
        <f t="shared" si="103"/>
        <v>40.352997399901938</v>
      </c>
      <c r="V765" s="19">
        <f>0.814*U765+4.4613</f>
        <v>37.308639883520179</v>
      </c>
      <c r="W765" s="19">
        <f t="shared" si="107"/>
        <v>3.0443575163817584</v>
      </c>
      <c r="X765" s="19">
        <f t="shared" si="104"/>
        <v>22714.080880963564</v>
      </c>
    </row>
    <row r="766" spans="1:26">
      <c r="A766">
        <v>2069</v>
      </c>
      <c r="B766">
        <v>8</v>
      </c>
      <c r="C766" s="15">
        <v>30.484613037109376</v>
      </c>
      <c r="D766" s="15">
        <f t="shared" si="99"/>
        <v>37.474744418945313</v>
      </c>
      <c r="E766" s="15">
        <f>0.814*D766+4.4613</f>
        <v>34.965741957021486</v>
      </c>
      <c r="F766" s="15">
        <f t="shared" si="105"/>
        <v>2.5090024619238278</v>
      </c>
      <c r="G766" s="15">
        <f t="shared" si="100"/>
        <v>15411.302583102937</v>
      </c>
      <c r="L766" s="17">
        <v>30.253594970703126</v>
      </c>
      <c r="M766" s="17">
        <f t="shared" si="101"/>
        <v>35.554915642089846</v>
      </c>
      <c r="N766" s="17">
        <f>0.814*M766+4.4613</f>
        <v>33.403001332661134</v>
      </c>
      <c r="O766" s="17">
        <f t="shared" si="106"/>
        <v>2.1519143094287116</v>
      </c>
      <c r="P766" s="17">
        <f t="shared" si="102"/>
        <v>10540.263094917056</v>
      </c>
      <c r="T766" s="19">
        <v>30.093011474609</v>
      </c>
      <c r="U766" s="19">
        <f t="shared" si="103"/>
        <v>35.481426599120688</v>
      </c>
      <c r="V766" s="19">
        <f>0.814*U766+4.4613</f>
        <v>33.343181251684236</v>
      </c>
      <c r="W766" s="19">
        <f t="shared" si="107"/>
        <v>2.1382453474364524</v>
      </c>
      <c r="X766" s="19">
        <f t="shared" si="104"/>
        <v>10353.804784380649</v>
      </c>
    </row>
    <row r="767" spans="1:26">
      <c r="A767">
        <v>2069</v>
      </c>
      <c r="B767">
        <v>9</v>
      </c>
      <c r="C767" s="15">
        <v>24.226556396484376</v>
      </c>
      <c r="D767" s="15">
        <f t="shared" si="99"/>
        <v>28.748510239257818</v>
      </c>
      <c r="E767" s="15">
        <f>0.9014*D767+2.3973</f>
        <v>28.311207129666997</v>
      </c>
      <c r="F767" s="15">
        <f t="shared" si="105"/>
        <v>0.43730310959082175</v>
      </c>
      <c r="G767" s="15">
        <f t="shared" si="100"/>
        <v>-12848.7482820716</v>
      </c>
      <c r="L767" s="17">
        <v>22.414117431640626</v>
      </c>
      <c r="M767" s="17">
        <f t="shared" si="101"/>
        <v>27.016156706542969</v>
      </c>
      <c r="N767" s="17">
        <f>0.9014*M767+2.3973</f>
        <v>26.749663655277832</v>
      </c>
      <c r="O767" s="17">
        <f t="shared" si="106"/>
        <v>0.26649305126513667</v>
      </c>
      <c r="P767" s="17">
        <f t="shared" si="102"/>
        <v>-15178.76828769227</v>
      </c>
      <c r="T767" s="19">
        <v>22.508416748047011</v>
      </c>
      <c r="U767" s="19">
        <f t="shared" si="103"/>
        <v>27.153541589355619</v>
      </c>
      <c r="V767" s="19">
        <f>0.9014*U767+2.3973</f>
        <v>26.873502388645157</v>
      </c>
      <c r="W767" s="19">
        <f t="shared" si="107"/>
        <v>0.28003920071046196</v>
      </c>
      <c r="X767" s="19">
        <f t="shared" si="104"/>
        <v>-14993.985263108589</v>
      </c>
    </row>
    <row r="768" spans="1:26">
      <c r="A768">
        <v>2069</v>
      </c>
      <c r="B768">
        <v>10</v>
      </c>
      <c r="C768" s="15">
        <v>14.885247802734375</v>
      </c>
      <c r="D768" s="15">
        <f t="shared" si="99"/>
        <v>15.722989536132811</v>
      </c>
      <c r="E768" s="15">
        <f>0.9014*D768+2.3973</f>
        <v>16.570002767870115</v>
      </c>
      <c r="F768" s="15">
        <f t="shared" si="105"/>
        <v>-0.84701323173730358</v>
      </c>
      <c r="G768" s="15">
        <f t="shared" si="100"/>
        <v>-30368.107494128559</v>
      </c>
      <c r="L768" s="17">
        <v>12.427972412109375</v>
      </c>
      <c r="M768" s="17">
        <f t="shared" si="101"/>
        <v>16.139247551269531</v>
      </c>
      <c r="N768" s="17">
        <f>0.9014*M768+2.3973</f>
        <v>16.945217742714355</v>
      </c>
      <c r="O768" s="17">
        <f t="shared" si="106"/>
        <v>-0.80597019144482474</v>
      </c>
      <c r="P768" s="17">
        <f t="shared" si="102"/>
        <v>-29808.239381498854</v>
      </c>
      <c r="T768" s="19">
        <v>12.567651367188034</v>
      </c>
      <c r="U768" s="19">
        <f t="shared" si="103"/>
        <v>16.238581201172462</v>
      </c>
      <c r="V768" s="19">
        <f>0.9014*U768+2.3973</f>
        <v>17.034757094736857</v>
      </c>
      <c r="W768" s="19">
        <f t="shared" si="107"/>
        <v>-0.79617589356439566</v>
      </c>
      <c r="X768" s="19">
        <f t="shared" si="104"/>
        <v>-29674.63536411192</v>
      </c>
    </row>
    <row r="769" spans="1:26">
      <c r="A769">
        <v>2069</v>
      </c>
      <c r="B769">
        <v>11</v>
      </c>
      <c r="C769" s="15">
        <v>7.3722778320312496</v>
      </c>
      <c r="D769" s="15">
        <f t="shared" si="99"/>
        <v>5.2469042089843745</v>
      </c>
      <c r="E769" s="15">
        <f>0.9014*D769+2.3973</f>
        <v>7.1268594539785148</v>
      </c>
      <c r="F769" s="15">
        <f t="shared" si="105"/>
        <v>-1.8799552449941404</v>
      </c>
      <c r="G769" s="15">
        <f t="shared" si="100"/>
        <v>-44458.469496965074</v>
      </c>
      <c r="L769" s="17">
        <v>3.9833618164062501</v>
      </c>
      <c r="M769" s="17">
        <f t="shared" si="101"/>
        <v>6.9413776904296878</v>
      </c>
      <c r="N769" s="17">
        <f>0.9014*M769+2.3973</f>
        <v>8.6542578501533196</v>
      </c>
      <c r="O769" s="17">
        <f t="shared" si="106"/>
        <v>-1.7128801597236318</v>
      </c>
      <c r="P769" s="17">
        <f t="shared" si="102"/>
        <v>-42179.398258790061</v>
      </c>
      <c r="T769" s="19">
        <v>4.1791931152339998</v>
      </c>
      <c r="U769" s="19">
        <f t="shared" si="103"/>
        <v>7.0280540405269321</v>
      </c>
      <c r="V769" s="19">
        <f>0.9014*U769+2.3973</f>
        <v>8.7323879121309762</v>
      </c>
      <c r="W769" s="19">
        <f t="shared" si="107"/>
        <v>-1.7043338716040441</v>
      </c>
      <c r="X769" s="19">
        <f t="shared" si="104"/>
        <v>-42062.818342550767</v>
      </c>
    </row>
    <row r="770" spans="1:26">
      <c r="A770">
        <v>2069</v>
      </c>
      <c r="B770">
        <v>12</v>
      </c>
      <c r="C770" s="15">
        <v>2.4891296386718751</v>
      </c>
      <c r="D770" s="15">
        <f t="shared" si="99"/>
        <v>-1.5621576318359374</v>
      </c>
      <c r="E770" s="15">
        <f>0.7817*D770+0.2163</f>
        <v>-1.0048386208061522</v>
      </c>
      <c r="F770" s="15">
        <f t="shared" si="105"/>
        <v>-0.55731901102978521</v>
      </c>
      <c r="G770" s="15">
        <f t="shared" si="100"/>
        <v>-26416.388629457302</v>
      </c>
      <c r="L770" s="17">
        <v>-6.0021728515625004</v>
      </c>
      <c r="M770" s="17">
        <f t="shared" si="101"/>
        <v>-3.9348666699218753</v>
      </c>
      <c r="N770" s="17">
        <f>0.7817*M770+0.2163</f>
        <v>-2.8595852758779299</v>
      </c>
      <c r="O770" s="17">
        <f t="shared" si="106"/>
        <v>-1.0752813940439454</v>
      </c>
      <c r="P770" s="17">
        <f t="shared" si="102"/>
        <v>-33481.913496153458</v>
      </c>
      <c r="T770" s="19">
        <v>-5.7625793457029886</v>
      </c>
      <c r="U770" s="19">
        <f t="shared" si="103"/>
        <v>-3.8880121215818826</v>
      </c>
      <c r="V770" s="19">
        <f>0.7817*U770+0.2163</f>
        <v>-2.8229590754405574</v>
      </c>
      <c r="W770" s="19">
        <f t="shared" si="107"/>
        <v>-1.0650530461413252</v>
      </c>
      <c r="X770" s="19">
        <f t="shared" si="104"/>
        <v>-33342.388602413819</v>
      </c>
    </row>
    <row r="771" spans="1:26">
      <c r="A771">
        <v>2070</v>
      </c>
      <c r="B771">
        <v>1</v>
      </c>
      <c r="C771" s="15">
        <v>1.7841125488281251</v>
      </c>
      <c r="D771" s="15">
        <f t="shared" si="99"/>
        <v>-2.5452334619140626</v>
      </c>
      <c r="E771" s="15">
        <f>0.7817*D771+0.2163</f>
        <v>-1.7733089971782228</v>
      </c>
      <c r="F771" s="15">
        <f t="shared" si="105"/>
        <v>-0.77192446473583987</v>
      </c>
      <c r="G771" s="15">
        <f t="shared" si="100"/>
        <v>-29343.82162346159</v>
      </c>
      <c r="H771" s="15">
        <f>SUM(G771:G782)</f>
        <v>-91003.460935557086</v>
      </c>
      <c r="I771" s="15">
        <f>H771*2.36386*4.4</f>
        <v>-946525.54113535432</v>
      </c>
      <c r="L771" s="17">
        <v>-6.0496276855468754</v>
      </c>
      <c r="M771" s="17">
        <f t="shared" si="101"/>
        <v>-3.9865544750976567</v>
      </c>
      <c r="N771" s="17">
        <f>0.7817*M771+0.2163</f>
        <v>-2.899989633183838</v>
      </c>
      <c r="O771" s="17">
        <f t="shared" si="106"/>
        <v>-1.0865648419138187</v>
      </c>
      <c r="P771" s="17">
        <f t="shared" si="102"/>
        <v>-33635.831008546404</v>
      </c>
      <c r="Q771" s="17">
        <f>SUM(P771:P782)</f>
        <v>-77086.341337412698</v>
      </c>
      <c r="R771" s="17">
        <f>Q771*2.36386*4.4</f>
        <v>-801773.80286896811</v>
      </c>
      <c r="T771" s="19">
        <v>-5.8244689941410002</v>
      </c>
      <c r="U771" s="19">
        <f t="shared" si="103"/>
        <v>-3.9559669555668191</v>
      </c>
      <c r="V771" s="19">
        <f>0.7817*U771+0.2163</f>
        <v>-2.8760793691665825</v>
      </c>
      <c r="W771" s="19">
        <f t="shared" si="107"/>
        <v>-1.0798875864002366</v>
      </c>
      <c r="X771" s="19">
        <f t="shared" si="104"/>
        <v>-33544.746566085625</v>
      </c>
      <c r="Y771" s="19">
        <f>SUM(X771:X782)</f>
        <v>-73692.646551350233</v>
      </c>
      <c r="Z771" s="19">
        <f>Y771*2.36386*4.4</f>
        <v>-766476.03769824898</v>
      </c>
    </row>
    <row r="772" spans="1:26">
      <c r="A772">
        <v>2070</v>
      </c>
      <c r="B772">
        <v>2</v>
      </c>
      <c r="C772" s="15">
        <v>4.8316894531249996</v>
      </c>
      <c r="D772" s="15">
        <f t="shared" ref="D772:D835" si="108">C772*1.3944-5.033</f>
        <v>1.7043077734374998</v>
      </c>
      <c r="E772" s="15">
        <f>0.7817*D772+0.2163</f>
        <v>1.5485573864960935</v>
      </c>
      <c r="F772" s="15">
        <f t="shared" si="105"/>
        <v>0.1557503869414063</v>
      </c>
      <c r="G772" s="15">
        <f t="shared" ref="G772:G835" si="109">13641*F772-18814</f>
        <v>-16689.408971732279</v>
      </c>
      <c r="L772" s="17">
        <v>-1.2240661621093749</v>
      </c>
      <c r="M772" s="17">
        <f t="shared" ref="M772:M835" si="110">L772*1.0892+2.6027</f>
        <v>1.2694471362304689</v>
      </c>
      <c r="N772" s="17">
        <f>0.7817*M772+0.2163</f>
        <v>1.2086268263913575</v>
      </c>
      <c r="O772" s="17">
        <f t="shared" si="106"/>
        <v>6.0820309839111353E-2</v>
      </c>
      <c r="P772" s="17">
        <f t="shared" ref="P772:P835" si="111">13641*O772-18814</f>
        <v>-17984.350153484684</v>
      </c>
      <c r="T772" s="19">
        <v>-0.89874877929696595</v>
      </c>
      <c r="U772" s="19">
        <f t="shared" ref="U772:U835" si="112">T772*1.098+2.4393</f>
        <v>1.4524738403319311</v>
      </c>
      <c r="V772" s="19">
        <f>0.7817*U772+0.2163</f>
        <v>1.3516988009874704</v>
      </c>
      <c r="W772" s="19">
        <f t="shared" si="107"/>
        <v>0.10077503934446064</v>
      </c>
      <c r="X772" s="19">
        <f t="shared" ref="X772:X835" si="113">13641*W772-18814</f>
        <v>-17439.327688302212</v>
      </c>
    </row>
    <row r="773" spans="1:26">
      <c r="A773">
        <v>2070</v>
      </c>
      <c r="B773">
        <v>3</v>
      </c>
      <c r="C773" s="15">
        <v>12.98751220703125</v>
      </c>
      <c r="D773" s="15">
        <f t="shared" si="108"/>
        <v>13.076787021484375</v>
      </c>
      <c r="E773" s="15">
        <f>0.9534*D773-0.7929</f>
        <v>11.674508746283204</v>
      </c>
      <c r="F773" s="15">
        <f t="shared" ref="F773:F836" si="114">D773-E773</f>
        <v>1.4022782752011711</v>
      </c>
      <c r="G773" s="15">
        <f t="shared" si="109"/>
        <v>314.47795201917324</v>
      </c>
      <c r="L773" s="17">
        <v>7.4235168457031246</v>
      </c>
      <c r="M773" s="17">
        <f t="shared" si="110"/>
        <v>10.688394548339843</v>
      </c>
      <c r="N773" s="17">
        <f>0.9534*M773-0.7929</f>
        <v>9.397415362387207</v>
      </c>
      <c r="O773" s="17">
        <f t="shared" ref="O773:O836" si="115">M773-N773</f>
        <v>1.2909791859526365</v>
      </c>
      <c r="P773" s="17">
        <f t="shared" si="111"/>
        <v>-1203.752924420085</v>
      </c>
      <c r="T773" s="19">
        <v>7.5073486328130343</v>
      </c>
      <c r="U773" s="19">
        <f t="shared" si="112"/>
        <v>10.682368798828712</v>
      </c>
      <c r="V773" s="19">
        <f>0.9534*U773-0.7929</f>
        <v>9.3916704128032951</v>
      </c>
      <c r="W773" s="19">
        <f t="shared" ref="W773:W836" si="116">U773-V773</f>
        <v>1.2906983860254169</v>
      </c>
      <c r="X773" s="19">
        <f t="shared" si="113"/>
        <v>-1207.5833162272902</v>
      </c>
    </row>
    <row r="774" spans="1:26">
      <c r="A774">
        <v>2070</v>
      </c>
      <c r="B774">
        <v>4</v>
      </c>
      <c r="C774" s="15">
        <v>18.831323242187501</v>
      </c>
      <c r="D774" s="15">
        <f t="shared" si="108"/>
        <v>21.225397128906252</v>
      </c>
      <c r="E774" s="15">
        <f>0.9534*D774-0.7929</f>
        <v>19.443393622699222</v>
      </c>
      <c r="F774" s="15">
        <f t="shared" si="114"/>
        <v>1.7820035062070296</v>
      </c>
      <c r="G774" s="15">
        <f t="shared" si="109"/>
        <v>5494.3098281700914</v>
      </c>
      <c r="L774" s="17">
        <v>15.741876220703125</v>
      </c>
      <c r="M774" s="17">
        <f t="shared" si="110"/>
        <v>19.74875157958984</v>
      </c>
      <c r="N774" s="17">
        <f>0.9534*M774-0.7929</f>
        <v>18.035559755980955</v>
      </c>
      <c r="O774" s="17">
        <f t="shared" si="115"/>
        <v>1.7131918236088843</v>
      </c>
      <c r="P774" s="17">
        <f t="shared" si="111"/>
        <v>4555.6496658487922</v>
      </c>
      <c r="T774" s="19">
        <v>15.887170410156045</v>
      </c>
      <c r="U774" s="19">
        <f t="shared" si="112"/>
        <v>19.883413110351338</v>
      </c>
      <c r="V774" s="19">
        <f>0.9534*U774-0.7929</f>
        <v>18.163946059408968</v>
      </c>
      <c r="W774" s="19">
        <f t="shared" si="116"/>
        <v>1.7194670509423702</v>
      </c>
      <c r="X774" s="19">
        <f t="shared" si="113"/>
        <v>4641.2500419048702</v>
      </c>
    </row>
    <row r="775" spans="1:26">
      <c r="A775">
        <v>2070</v>
      </c>
      <c r="B775">
        <v>5</v>
      </c>
      <c r="C775" s="15">
        <v>25.597741699218751</v>
      </c>
      <c r="D775" s="15">
        <f t="shared" si="108"/>
        <v>30.660491025390627</v>
      </c>
      <c r="E775" s="15">
        <f>0.9534*D775-0.7929</f>
        <v>28.438812143607425</v>
      </c>
      <c r="F775" s="15">
        <f t="shared" si="114"/>
        <v>2.2216788817832018</v>
      </c>
      <c r="G775" s="15">
        <f t="shared" si="109"/>
        <v>11491.921626404655</v>
      </c>
      <c r="L775" s="17">
        <v>26.729608154296876</v>
      </c>
      <c r="M775" s="17">
        <f t="shared" si="110"/>
        <v>31.716589201660156</v>
      </c>
      <c r="N775" s="17">
        <f>0.9534*M775-0.7929</f>
        <v>29.445696144862794</v>
      </c>
      <c r="O775" s="17">
        <f t="shared" si="115"/>
        <v>2.2708930567973624</v>
      </c>
      <c r="P775" s="17">
        <f t="shared" si="111"/>
        <v>12163.252187772821</v>
      </c>
      <c r="T775" s="19">
        <v>26.637139892578034</v>
      </c>
      <c r="U775" s="19">
        <f t="shared" si="112"/>
        <v>31.686879602050684</v>
      </c>
      <c r="V775" s="19">
        <f>0.9534*U775-0.7929</f>
        <v>29.417371012595122</v>
      </c>
      <c r="W775" s="19">
        <f t="shared" si="116"/>
        <v>2.2695085894555618</v>
      </c>
      <c r="X775" s="19">
        <f t="shared" si="113"/>
        <v>12144.366668763319</v>
      </c>
    </row>
    <row r="776" spans="1:26">
      <c r="A776">
        <v>2070</v>
      </c>
      <c r="B776">
        <v>6</v>
      </c>
      <c r="C776" s="15">
        <v>29.952325439453126</v>
      </c>
      <c r="D776" s="15">
        <f t="shared" si="108"/>
        <v>36.732522592773442</v>
      </c>
      <c r="E776" s="15">
        <f>0.814*D776+4.4613</f>
        <v>34.361573390517577</v>
      </c>
      <c r="F776" s="15">
        <f t="shared" si="114"/>
        <v>2.3709492022558649</v>
      </c>
      <c r="G776" s="15">
        <f t="shared" si="109"/>
        <v>13528.118067972253</v>
      </c>
      <c r="L776" s="17">
        <v>33.279168701171876</v>
      </c>
      <c r="M776" s="17">
        <f t="shared" si="110"/>
        <v>38.850370549316402</v>
      </c>
      <c r="N776" s="17">
        <f>0.814*M776+4.4613</f>
        <v>36.08550162714355</v>
      </c>
      <c r="O776" s="17">
        <f t="shared" si="115"/>
        <v>2.7648689221728517</v>
      </c>
      <c r="P776" s="17">
        <f t="shared" si="111"/>
        <v>18901.57696735987</v>
      </c>
      <c r="T776" s="19">
        <v>33.799493408203034</v>
      </c>
      <c r="U776" s="19">
        <f t="shared" si="112"/>
        <v>39.551143762206934</v>
      </c>
      <c r="V776" s="19">
        <f>0.814*U776+4.4613</f>
        <v>36.655931022436441</v>
      </c>
      <c r="W776" s="19">
        <f t="shared" si="116"/>
        <v>2.8952127397704928</v>
      </c>
      <c r="X776" s="19">
        <f t="shared" si="113"/>
        <v>20679.596983209289</v>
      </c>
    </row>
    <row r="777" spans="1:26">
      <c r="A777">
        <v>2070</v>
      </c>
      <c r="B777">
        <v>7</v>
      </c>
      <c r="C777" s="15">
        <v>31.821496582031251</v>
      </c>
      <c r="D777" s="15">
        <f t="shared" si="108"/>
        <v>39.338894833984376</v>
      </c>
      <c r="E777" s="15">
        <f>0.814*D777+4.4613</f>
        <v>36.483160394863283</v>
      </c>
      <c r="F777" s="15">
        <f t="shared" si="114"/>
        <v>2.8557344391210933</v>
      </c>
      <c r="G777" s="15">
        <f t="shared" si="109"/>
        <v>20141.07348405083</v>
      </c>
      <c r="L777" s="17">
        <v>35.551538085937501</v>
      </c>
      <c r="M777" s="17">
        <f t="shared" si="110"/>
        <v>41.32543528320312</v>
      </c>
      <c r="N777" s="17">
        <f>0.814*M777+4.4613</f>
        <v>38.10020432052734</v>
      </c>
      <c r="O777" s="17">
        <f t="shared" si="115"/>
        <v>3.2252309626757807</v>
      </c>
      <c r="P777" s="17">
        <f t="shared" si="111"/>
        <v>25181.375561860325</v>
      </c>
      <c r="T777" s="19">
        <v>35.730706787109</v>
      </c>
      <c r="U777" s="19">
        <f t="shared" si="112"/>
        <v>41.671616052245689</v>
      </c>
      <c r="V777" s="19">
        <f>0.814*U777+4.4613</f>
        <v>38.381995466527989</v>
      </c>
      <c r="W777" s="19">
        <f t="shared" si="116"/>
        <v>3.2896205857176994</v>
      </c>
      <c r="X777" s="19">
        <f t="shared" si="113"/>
        <v>26059.714409775137</v>
      </c>
    </row>
    <row r="778" spans="1:26">
      <c r="A778">
        <v>2070</v>
      </c>
      <c r="B778">
        <v>8</v>
      </c>
      <c r="C778" s="15">
        <v>29.896691894531251</v>
      </c>
      <c r="D778" s="15">
        <f t="shared" si="108"/>
        <v>36.654947177734378</v>
      </c>
      <c r="E778" s="15">
        <f>0.814*D778+4.4613</f>
        <v>34.29842700267578</v>
      </c>
      <c r="F778" s="15">
        <f t="shared" si="114"/>
        <v>2.3565201750585985</v>
      </c>
      <c r="G778" s="15">
        <f t="shared" si="109"/>
        <v>13331.291707974342</v>
      </c>
      <c r="L778" s="17">
        <v>31.902093505859376</v>
      </c>
      <c r="M778" s="17">
        <f t="shared" si="110"/>
        <v>37.350460246582031</v>
      </c>
      <c r="N778" s="17">
        <f>0.814*M778+4.4613</f>
        <v>34.86457464071777</v>
      </c>
      <c r="O778" s="17">
        <f t="shared" si="115"/>
        <v>2.4858856058642615</v>
      </c>
      <c r="P778" s="17">
        <f t="shared" si="111"/>
        <v>15095.965549594395</v>
      </c>
      <c r="T778" s="19">
        <v>31.757684326172011</v>
      </c>
      <c r="U778" s="19">
        <f t="shared" si="112"/>
        <v>37.309237390136872</v>
      </c>
      <c r="V778" s="19">
        <f>0.814*U778+4.4613</f>
        <v>34.831019235571411</v>
      </c>
      <c r="W778" s="19">
        <f t="shared" si="116"/>
        <v>2.4782181545654609</v>
      </c>
      <c r="X778" s="19">
        <f t="shared" si="113"/>
        <v>14991.37384642745</v>
      </c>
    </row>
    <row r="779" spans="1:26">
      <c r="A779">
        <v>2070</v>
      </c>
      <c r="B779">
        <v>9</v>
      </c>
      <c r="C779" s="15">
        <v>23.317681884765626</v>
      </c>
      <c r="D779" s="15">
        <f t="shared" si="108"/>
        <v>27.481175620117192</v>
      </c>
      <c r="E779" s="15">
        <f>0.9014*D779+2.3973</f>
        <v>27.168831703973638</v>
      </c>
      <c r="F779" s="15">
        <f t="shared" si="114"/>
        <v>0.31234391614355417</v>
      </c>
      <c r="G779" s="15">
        <f t="shared" si="109"/>
        <v>-14553.316639885777</v>
      </c>
      <c r="L779" s="17">
        <v>22.685723876953126</v>
      </c>
      <c r="M779" s="17">
        <f t="shared" si="110"/>
        <v>27.311990446777344</v>
      </c>
      <c r="N779" s="17">
        <f>0.9014*M779+2.3973</f>
        <v>27.016328188725097</v>
      </c>
      <c r="O779" s="17">
        <f t="shared" si="115"/>
        <v>0.29566225805224633</v>
      </c>
      <c r="P779" s="17">
        <f t="shared" si="111"/>
        <v>-14780.871137909307</v>
      </c>
      <c r="T779" s="19">
        <v>22.740686035156045</v>
      </c>
      <c r="U779" s="19">
        <f t="shared" si="112"/>
        <v>27.408573266601341</v>
      </c>
      <c r="V779" s="19">
        <f>0.9014*U779+2.3973</f>
        <v>27.103387942514448</v>
      </c>
      <c r="W779" s="19">
        <f t="shared" si="116"/>
        <v>0.30518532408689225</v>
      </c>
      <c r="X779" s="19">
        <f t="shared" si="113"/>
        <v>-14650.966994130704</v>
      </c>
    </row>
    <row r="780" spans="1:26">
      <c r="A780">
        <v>2070</v>
      </c>
      <c r="B780">
        <v>10</v>
      </c>
      <c r="C780" s="15">
        <v>18.061456298828126</v>
      </c>
      <c r="D780" s="15">
        <f t="shared" si="108"/>
        <v>20.15189466308594</v>
      </c>
      <c r="E780" s="15">
        <f>0.9014*D780+2.3973</f>
        <v>20.562217849305668</v>
      </c>
      <c r="F780" s="15">
        <f t="shared" si="114"/>
        <v>-0.41032318621972763</v>
      </c>
      <c r="G780" s="15">
        <f t="shared" si="109"/>
        <v>-24411.218583223304</v>
      </c>
      <c r="L780" s="17">
        <v>13.638482666015625</v>
      </c>
      <c r="M780" s="17">
        <f t="shared" si="110"/>
        <v>17.457735319824216</v>
      </c>
      <c r="N780" s="17">
        <f>0.9014*M780+2.3973</f>
        <v>18.133702617289547</v>
      </c>
      <c r="O780" s="17">
        <f t="shared" si="115"/>
        <v>-0.67596729746533057</v>
      </c>
      <c r="P780" s="17">
        <f t="shared" si="111"/>
        <v>-28034.869904724575</v>
      </c>
      <c r="T780" s="19">
        <v>13.764733886719</v>
      </c>
      <c r="U780" s="19">
        <f t="shared" si="112"/>
        <v>17.552977807617463</v>
      </c>
      <c r="V780" s="19">
        <f>0.9014*U780+2.3973</f>
        <v>18.21955419578638</v>
      </c>
      <c r="W780" s="19">
        <f t="shared" si="116"/>
        <v>-0.66657638816891662</v>
      </c>
      <c r="X780" s="19">
        <f t="shared" si="113"/>
        <v>-27906.768511012189</v>
      </c>
    </row>
    <row r="781" spans="1:26">
      <c r="A781">
        <v>2070</v>
      </c>
      <c r="B781">
        <v>11</v>
      </c>
      <c r="C781" s="15">
        <v>10.690850830078125</v>
      </c>
      <c r="D781" s="15">
        <f t="shared" si="108"/>
        <v>9.8743223974609364</v>
      </c>
      <c r="E781" s="15">
        <f>0.9014*D781+2.3973</f>
        <v>11.298014209071287</v>
      </c>
      <c r="F781" s="15">
        <f t="shared" si="114"/>
        <v>-1.4236918116103503</v>
      </c>
      <c r="G781" s="15">
        <f t="shared" si="109"/>
        <v>-38234.580002176794</v>
      </c>
      <c r="L781" s="17">
        <v>4.9485717773437496</v>
      </c>
      <c r="M781" s="17">
        <f t="shared" si="110"/>
        <v>7.992684379882812</v>
      </c>
      <c r="N781" s="17">
        <f>0.9014*M781+2.3973</f>
        <v>9.6019057000263661</v>
      </c>
      <c r="O781" s="17">
        <f t="shared" si="115"/>
        <v>-1.6092213201435541</v>
      </c>
      <c r="P781" s="17">
        <f t="shared" si="111"/>
        <v>-40765.388028078218</v>
      </c>
      <c r="T781" s="19">
        <v>5.1497436523440001</v>
      </c>
      <c r="U781" s="19">
        <f t="shared" si="112"/>
        <v>8.093718530273712</v>
      </c>
      <c r="V781" s="19">
        <f>0.9014*U781+2.3973</f>
        <v>9.692977883188723</v>
      </c>
      <c r="W781" s="19">
        <f t="shared" si="116"/>
        <v>-1.599259352915011</v>
      </c>
      <c r="X781" s="19">
        <f t="shared" si="113"/>
        <v>-40629.496833113662</v>
      </c>
    </row>
    <row r="782" spans="1:26">
      <c r="A782">
        <v>2070</v>
      </c>
      <c r="B782">
        <v>12</v>
      </c>
      <c r="C782" s="15">
        <v>1.1270080566406251</v>
      </c>
      <c r="D782" s="15">
        <f t="shared" si="108"/>
        <v>-3.4614999658203125</v>
      </c>
      <c r="E782" s="15">
        <f>0.7817*D782+0.2163</f>
        <v>-2.489554523281738</v>
      </c>
      <c r="F782" s="15">
        <f t="shared" si="114"/>
        <v>-0.97194544253857451</v>
      </c>
      <c r="G782" s="15">
        <f t="shared" si="109"/>
        <v>-32072.307781668693</v>
      </c>
      <c r="L782" s="17">
        <v>-0.79080810546875002</v>
      </c>
      <c r="M782" s="17">
        <f t="shared" si="110"/>
        <v>1.7413518115234377</v>
      </c>
      <c r="N782" s="17">
        <f>0.7817*M782+0.2163</f>
        <v>1.5775147110678711</v>
      </c>
      <c r="O782" s="17">
        <f t="shared" si="115"/>
        <v>0.16383710045556654</v>
      </c>
      <c r="P782" s="17">
        <f t="shared" si="111"/>
        <v>-16579.098112685617</v>
      </c>
      <c r="T782" s="19">
        <v>-0.71240844726600017</v>
      </c>
      <c r="U782" s="19">
        <f t="shared" si="112"/>
        <v>1.6570755249019316</v>
      </c>
      <c r="V782" s="19">
        <f>0.7817*U782+0.2163</f>
        <v>1.5116359378158397</v>
      </c>
      <c r="W782" s="19">
        <f t="shared" si="116"/>
        <v>0.14543958708609184</v>
      </c>
      <c r="X782" s="19">
        <f t="shared" si="113"/>
        <v>-16830.05859255862</v>
      </c>
    </row>
    <row r="783" spans="1:26">
      <c r="A783">
        <v>2071</v>
      </c>
      <c r="B783">
        <v>1</v>
      </c>
      <c r="C783" s="15">
        <v>-1.3508972167968749</v>
      </c>
      <c r="D783" s="15">
        <f t="shared" si="108"/>
        <v>-6.9166910791015628</v>
      </c>
      <c r="E783" s="15">
        <f>0.7817*D783+0.2163</f>
        <v>-5.1904774165336907</v>
      </c>
      <c r="F783" s="15">
        <f t="shared" si="114"/>
        <v>-1.7262136625678721</v>
      </c>
      <c r="G783" s="15">
        <f t="shared" si="109"/>
        <v>-42361.28057108834</v>
      </c>
      <c r="H783" s="15">
        <f>SUM(G783:G794)</f>
        <v>-82632.670844414708</v>
      </c>
      <c r="I783" s="15">
        <f>H783*2.36386*4.4</f>
        <v>-859461.08733002387</v>
      </c>
      <c r="L783" s="17">
        <v>-4.4909423828125004</v>
      </c>
      <c r="M783" s="17">
        <f t="shared" si="110"/>
        <v>-2.288834443359375</v>
      </c>
      <c r="N783" s="17">
        <f>0.7817*M783+0.2163</f>
        <v>-1.5728818843740233</v>
      </c>
      <c r="O783" s="17">
        <f t="shared" si="115"/>
        <v>-0.71595255898535171</v>
      </c>
      <c r="P783" s="17">
        <f t="shared" si="111"/>
        <v>-28580.308857119184</v>
      </c>
      <c r="Q783" s="17">
        <f>SUM(P783:P794)</f>
        <v>-89243.140278012099</v>
      </c>
      <c r="R783" s="17">
        <f>Q783*2.36386*4.4</f>
        <v>-928216.47414135933</v>
      </c>
      <c r="T783" s="19">
        <v>-4.3215393066410002</v>
      </c>
      <c r="U783" s="19">
        <f t="shared" si="112"/>
        <v>-2.305750158691819</v>
      </c>
      <c r="V783" s="19">
        <f>0.7817*U783+0.2163</f>
        <v>-1.5861048990493949</v>
      </c>
      <c r="W783" s="19">
        <f t="shared" si="116"/>
        <v>-0.7196452596424241</v>
      </c>
      <c r="X783" s="19">
        <f t="shared" si="113"/>
        <v>-28630.680986782307</v>
      </c>
      <c r="Y783" s="19">
        <f>SUM(X783:X794)</f>
        <v>-90334.522894069218</v>
      </c>
      <c r="Z783" s="19">
        <f>Y783*2.36386*4.4</f>
        <v>-939567.92726884759</v>
      </c>
    </row>
    <row r="784" spans="1:26">
      <c r="A784">
        <v>2071</v>
      </c>
      <c r="B784">
        <v>2</v>
      </c>
      <c r="C784" s="15">
        <v>8.9870849609374996</v>
      </c>
      <c r="D784" s="15">
        <f t="shared" si="108"/>
        <v>7.4985912695312491</v>
      </c>
      <c r="E784" s="15">
        <f>0.7817*D784+0.2163</f>
        <v>6.0779487953925777</v>
      </c>
      <c r="F784" s="15">
        <f t="shared" si="114"/>
        <v>1.4206424741386714</v>
      </c>
      <c r="G784" s="15">
        <f t="shared" si="109"/>
        <v>564.98398972561699</v>
      </c>
      <c r="L784" s="17">
        <v>-2.9497131347656249</v>
      </c>
      <c r="M784" s="17">
        <f t="shared" si="110"/>
        <v>-0.6101275463867184</v>
      </c>
      <c r="N784" s="17">
        <f>0.7817*M784+0.2163</f>
        <v>-0.26063670301049774</v>
      </c>
      <c r="O784" s="17">
        <f t="shared" si="115"/>
        <v>-0.34949084337622066</v>
      </c>
      <c r="P784" s="17">
        <f t="shared" si="111"/>
        <v>-23581.404594495027</v>
      </c>
      <c r="T784" s="19">
        <v>-3.0573791503910002</v>
      </c>
      <c r="U784" s="19">
        <f t="shared" si="112"/>
        <v>-0.91770230712931866</v>
      </c>
      <c r="V784" s="19">
        <f>0.7817*U784+0.2163</f>
        <v>-0.50106789348298841</v>
      </c>
      <c r="W784" s="19">
        <f t="shared" si="116"/>
        <v>-0.41663441364633025</v>
      </c>
      <c r="X784" s="19">
        <f t="shared" si="113"/>
        <v>-24497.310036549592</v>
      </c>
    </row>
    <row r="785" spans="1:26">
      <c r="A785">
        <v>2071</v>
      </c>
      <c r="B785">
        <v>3</v>
      </c>
      <c r="C785" s="15">
        <v>13.786492919921875</v>
      </c>
      <c r="D785" s="15">
        <f t="shared" si="108"/>
        <v>14.190885727539062</v>
      </c>
      <c r="E785" s="15">
        <f>0.9534*D785-0.7929</f>
        <v>12.736690452635742</v>
      </c>
      <c r="F785" s="15">
        <f t="shared" si="114"/>
        <v>1.45419527490332</v>
      </c>
      <c r="G785" s="15">
        <f t="shared" si="109"/>
        <v>1022.6777449561887</v>
      </c>
      <c r="L785" s="17">
        <v>8.5718322753906246</v>
      </c>
      <c r="M785" s="17">
        <f t="shared" si="110"/>
        <v>11.939139714355468</v>
      </c>
      <c r="N785" s="17">
        <f>0.9534*M785-0.7929</f>
        <v>10.589875803666503</v>
      </c>
      <c r="O785" s="17">
        <f t="shared" si="115"/>
        <v>1.3492639106889648</v>
      </c>
      <c r="P785" s="17">
        <f t="shared" si="111"/>
        <v>-408.69099429183188</v>
      </c>
      <c r="T785" s="19">
        <v>8.5726562500000227</v>
      </c>
      <c r="U785" s="19">
        <f t="shared" si="112"/>
        <v>11.852076562500026</v>
      </c>
      <c r="V785" s="19">
        <f>0.9534*U785-0.7929</f>
        <v>10.506869794687525</v>
      </c>
      <c r="W785" s="19">
        <f t="shared" si="116"/>
        <v>1.3452067678125008</v>
      </c>
      <c r="X785" s="19">
        <f t="shared" si="113"/>
        <v>-464.03448026967817</v>
      </c>
    </row>
    <row r="786" spans="1:26">
      <c r="A786">
        <v>2071</v>
      </c>
      <c r="B786">
        <v>4</v>
      </c>
      <c r="C786" s="15">
        <v>20.756433105468751</v>
      </c>
      <c r="D786" s="15">
        <f t="shared" si="108"/>
        <v>23.909770322265626</v>
      </c>
      <c r="E786" s="15">
        <f>0.9534*D786-0.7929</f>
        <v>22.002675025248049</v>
      </c>
      <c r="F786" s="15">
        <f t="shared" si="114"/>
        <v>1.9070952970175767</v>
      </c>
      <c r="G786" s="15">
        <f t="shared" si="109"/>
        <v>7200.6869466167627</v>
      </c>
      <c r="L786" s="17">
        <v>17.171655273437501</v>
      </c>
      <c r="M786" s="17">
        <f t="shared" si="110"/>
        <v>21.306066923828123</v>
      </c>
      <c r="N786" s="17">
        <f>0.9534*M786-0.7929</f>
        <v>19.520304205177734</v>
      </c>
      <c r="O786" s="17">
        <f t="shared" si="115"/>
        <v>1.785762718650389</v>
      </c>
      <c r="P786" s="17">
        <f t="shared" si="111"/>
        <v>5545.5892451099571</v>
      </c>
      <c r="T786" s="19">
        <v>17.362664794922011</v>
      </c>
      <c r="U786" s="19">
        <f t="shared" si="112"/>
        <v>21.503505944824369</v>
      </c>
      <c r="V786" s="19">
        <f>0.9534*U786-0.7929</f>
        <v>19.708542567795554</v>
      </c>
      <c r="W786" s="19">
        <f t="shared" si="116"/>
        <v>1.7949633770288145</v>
      </c>
      <c r="X786" s="19">
        <f t="shared" si="113"/>
        <v>5671.0954260500584</v>
      </c>
    </row>
    <row r="787" spans="1:26">
      <c r="A787">
        <v>2071</v>
      </c>
      <c r="B787">
        <v>5</v>
      </c>
      <c r="C787" s="15">
        <v>27.743096923828126</v>
      </c>
      <c r="D787" s="15">
        <f t="shared" si="108"/>
        <v>33.651974350585938</v>
      </c>
      <c r="E787" s="15">
        <f>0.9534*D787-0.7929</f>
        <v>31.290892345848636</v>
      </c>
      <c r="F787" s="15">
        <f t="shared" si="114"/>
        <v>2.3610820047373018</v>
      </c>
      <c r="G787" s="15">
        <f t="shared" si="109"/>
        <v>13393.519626621535</v>
      </c>
      <c r="L787" s="17">
        <v>24.729577636718751</v>
      </c>
      <c r="M787" s="17">
        <f t="shared" si="110"/>
        <v>29.538155961914061</v>
      </c>
      <c r="N787" s="17">
        <f>0.9534*M787-0.7929</f>
        <v>27.368777894088868</v>
      </c>
      <c r="O787" s="17">
        <f t="shared" si="115"/>
        <v>2.1693780678251926</v>
      </c>
      <c r="P787" s="17">
        <f t="shared" si="111"/>
        <v>10778.486223203454</v>
      </c>
      <c r="T787" s="19">
        <v>24.558221435547011</v>
      </c>
      <c r="U787" s="19">
        <f t="shared" si="112"/>
        <v>29.40422713623062</v>
      </c>
      <c r="V787" s="19">
        <f>0.9534*U787-0.7929</f>
        <v>27.241090151682275</v>
      </c>
      <c r="W787" s="19">
        <f t="shared" si="116"/>
        <v>2.1631369845483448</v>
      </c>
      <c r="X787" s="19">
        <f t="shared" si="113"/>
        <v>10693.351606223972</v>
      </c>
    </row>
    <row r="788" spans="1:26">
      <c r="A788">
        <v>2071</v>
      </c>
      <c r="B788">
        <v>6</v>
      </c>
      <c r="C788" s="15">
        <v>32.461114501953126</v>
      </c>
      <c r="D788" s="15">
        <f t="shared" si="108"/>
        <v>40.230778061523438</v>
      </c>
      <c r="E788" s="15">
        <f>0.814*D788+4.4613</f>
        <v>37.209153342080079</v>
      </c>
      <c r="F788" s="15">
        <f t="shared" si="114"/>
        <v>3.0216247194433592</v>
      </c>
      <c r="G788" s="15">
        <f t="shared" si="109"/>
        <v>22403.982797926859</v>
      </c>
      <c r="L788" s="17">
        <v>31.503594970703126</v>
      </c>
      <c r="M788" s="17">
        <f t="shared" si="110"/>
        <v>36.916415642089845</v>
      </c>
      <c r="N788" s="17">
        <f>0.814*M788+4.4613</f>
        <v>34.511262332661133</v>
      </c>
      <c r="O788" s="17">
        <f t="shared" si="115"/>
        <v>2.4051533094287123</v>
      </c>
      <c r="P788" s="17">
        <f t="shared" si="111"/>
        <v>13994.696293917063</v>
      </c>
      <c r="T788" s="19">
        <v>31.345910644531045</v>
      </c>
      <c r="U788" s="19">
        <f t="shared" si="112"/>
        <v>36.857109887695096</v>
      </c>
      <c r="V788" s="19">
        <f>0.814*U788+4.4613</f>
        <v>34.462987448583803</v>
      </c>
      <c r="W788" s="19">
        <f t="shared" si="116"/>
        <v>2.3941224391112925</v>
      </c>
      <c r="X788" s="19">
        <f t="shared" si="113"/>
        <v>13844.224191917143</v>
      </c>
    </row>
    <row r="789" spans="1:26">
      <c r="A789">
        <v>2071</v>
      </c>
      <c r="B789">
        <v>7</v>
      </c>
      <c r="C789" s="15">
        <v>32.344537353515626</v>
      </c>
      <c r="D789" s="15">
        <f t="shared" si="108"/>
        <v>40.068222885742188</v>
      </c>
      <c r="E789" s="15">
        <f>0.814*D789+4.4613</f>
        <v>37.076833428994142</v>
      </c>
      <c r="F789" s="15">
        <f t="shared" si="114"/>
        <v>2.9913894567480455</v>
      </c>
      <c r="G789" s="15">
        <f t="shared" si="109"/>
        <v>21991.543579500089</v>
      </c>
      <c r="L789" s="17">
        <v>35.524102783203126</v>
      </c>
      <c r="M789" s="17">
        <f t="shared" si="110"/>
        <v>41.29555275146484</v>
      </c>
      <c r="N789" s="17">
        <f>0.814*M789+4.4613</f>
        <v>38.075879939692378</v>
      </c>
      <c r="O789" s="17">
        <f t="shared" si="115"/>
        <v>3.2196728117724618</v>
      </c>
      <c r="P789" s="17">
        <f t="shared" si="111"/>
        <v>25105.55682538815</v>
      </c>
      <c r="T789" s="19">
        <v>35.441552734375023</v>
      </c>
      <c r="U789" s="19">
        <f t="shared" si="112"/>
        <v>41.354124902343784</v>
      </c>
      <c r="V789" s="19">
        <f>0.814*U789+4.4613</f>
        <v>38.123557670507843</v>
      </c>
      <c r="W789" s="19">
        <f t="shared" si="116"/>
        <v>3.2305672318359413</v>
      </c>
      <c r="X789" s="19">
        <f t="shared" si="113"/>
        <v>25254.167609474076</v>
      </c>
    </row>
    <row r="790" spans="1:26">
      <c r="A790">
        <v>2071</v>
      </c>
      <c r="B790">
        <v>8</v>
      </c>
      <c r="C790" s="15">
        <v>30.691064453125001</v>
      </c>
      <c r="D790" s="15">
        <f t="shared" si="108"/>
        <v>37.762620273437506</v>
      </c>
      <c r="E790" s="15">
        <f>0.814*D790+4.4613</f>
        <v>35.200072902578128</v>
      </c>
      <c r="F790" s="15">
        <f t="shared" si="114"/>
        <v>2.5625473708593773</v>
      </c>
      <c r="G790" s="15">
        <f t="shared" si="109"/>
        <v>16141.708685892765</v>
      </c>
      <c r="L790" s="17">
        <v>31.859918212890626</v>
      </c>
      <c r="M790" s="17">
        <f t="shared" si="110"/>
        <v>37.304522917480469</v>
      </c>
      <c r="N790" s="17">
        <f>0.814*M790+4.4613</f>
        <v>34.827181654829097</v>
      </c>
      <c r="O790" s="17">
        <f t="shared" si="115"/>
        <v>2.4773412626513718</v>
      </c>
      <c r="P790" s="17">
        <f t="shared" si="111"/>
        <v>14979.412163827365</v>
      </c>
      <c r="T790" s="19">
        <v>31.782678222656045</v>
      </c>
      <c r="U790" s="19">
        <f t="shared" si="112"/>
        <v>37.336680688476342</v>
      </c>
      <c r="V790" s="19">
        <f>0.814*U790+4.4613</f>
        <v>34.853358080419738</v>
      </c>
      <c r="W790" s="19">
        <f t="shared" si="116"/>
        <v>2.4833226080566035</v>
      </c>
      <c r="X790" s="19">
        <f t="shared" si="113"/>
        <v>15061.003696500127</v>
      </c>
    </row>
    <row r="791" spans="1:26">
      <c r="A791">
        <v>2071</v>
      </c>
      <c r="B791">
        <v>9</v>
      </c>
      <c r="C791" s="15">
        <v>24.273156738281251</v>
      </c>
      <c r="D791" s="15">
        <f t="shared" si="108"/>
        <v>28.813489755859379</v>
      </c>
      <c r="E791" s="15">
        <f>0.9014*D791+2.3973</f>
        <v>28.369779665931645</v>
      </c>
      <c r="F791" s="15">
        <f t="shared" si="114"/>
        <v>0.44371008992773397</v>
      </c>
      <c r="G791" s="15">
        <f t="shared" si="109"/>
        <v>-12761.35066329578</v>
      </c>
      <c r="L791" s="17">
        <v>23.362786865234376</v>
      </c>
      <c r="M791" s="17">
        <f t="shared" si="110"/>
        <v>28.049447453613279</v>
      </c>
      <c r="N791" s="17">
        <f>0.9014*M791+2.3973</f>
        <v>27.681071934687012</v>
      </c>
      <c r="O791" s="17">
        <f t="shared" si="115"/>
        <v>0.36837551892626763</v>
      </c>
      <c r="P791" s="17">
        <f t="shared" si="111"/>
        <v>-13788.989546326782</v>
      </c>
      <c r="T791" s="19">
        <v>23.554284667969</v>
      </c>
      <c r="U791" s="19">
        <f t="shared" si="112"/>
        <v>28.301904565429965</v>
      </c>
      <c r="V791" s="19">
        <f>0.9014*U791+2.3973</f>
        <v>27.90863677527857</v>
      </c>
      <c r="W791" s="19">
        <f t="shared" si="116"/>
        <v>0.39326779015139479</v>
      </c>
      <c r="X791" s="19">
        <f t="shared" si="113"/>
        <v>-13449.434074544824</v>
      </c>
    </row>
    <row r="792" spans="1:26">
      <c r="A792">
        <v>2071</v>
      </c>
      <c r="B792">
        <v>10</v>
      </c>
      <c r="C792" s="15">
        <v>13.246453857421875</v>
      </c>
      <c r="D792" s="15">
        <f t="shared" si="108"/>
        <v>13.43785525878906</v>
      </c>
      <c r="E792" s="15">
        <f>0.9014*D792+2.3973</f>
        <v>14.510182730272458</v>
      </c>
      <c r="F792" s="15">
        <f t="shared" si="114"/>
        <v>-1.0723274714833977</v>
      </c>
      <c r="G792" s="15">
        <f t="shared" si="109"/>
        <v>-33441.619038505029</v>
      </c>
      <c r="L792" s="17">
        <v>12.903497314453125</v>
      </c>
      <c r="M792" s="17">
        <f t="shared" si="110"/>
        <v>16.657189274902343</v>
      </c>
      <c r="N792" s="17">
        <f>0.9014*M792+2.3973</f>
        <v>17.412090412396971</v>
      </c>
      <c r="O792" s="17">
        <f t="shared" si="115"/>
        <v>-0.75490113749462751</v>
      </c>
      <c r="P792" s="17">
        <f t="shared" si="111"/>
        <v>-29111.606416564216</v>
      </c>
      <c r="T792" s="19">
        <v>12.971551513672011</v>
      </c>
      <c r="U792" s="19">
        <f t="shared" si="112"/>
        <v>16.682063562011869</v>
      </c>
      <c r="V792" s="19">
        <f>0.9014*U792+2.3973</f>
        <v>17.434512094797498</v>
      </c>
      <c r="W792" s="19">
        <f t="shared" si="116"/>
        <v>-0.75244853278562829</v>
      </c>
      <c r="X792" s="19">
        <f t="shared" si="113"/>
        <v>-29078.150435728756</v>
      </c>
    </row>
    <row r="793" spans="1:26">
      <c r="A793">
        <v>2071</v>
      </c>
      <c r="B793">
        <v>11</v>
      </c>
      <c r="C793" s="15">
        <v>5.7226501464843746</v>
      </c>
      <c r="D793" s="15">
        <f t="shared" si="108"/>
        <v>2.9466633642578124</v>
      </c>
      <c r="E793" s="15">
        <f>0.9014*D793+2.3973</f>
        <v>5.0534223565419918</v>
      </c>
      <c r="F793" s="15">
        <f t="shared" si="114"/>
        <v>-2.1067589922841794</v>
      </c>
      <c r="G793" s="15">
        <f t="shared" si="109"/>
        <v>-47552.299413748493</v>
      </c>
      <c r="L793" s="17">
        <v>4.6563964843749996</v>
      </c>
      <c r="M793" s="17">
        <f t="shared" si="110"/>
        <v>7.6744470507812501</v>
      </c>
      <c r="N793" s="17">
        <f>0.9014*M793+2.3973</f>
        <v>9.3150465715742179</v>
      </c>
      <c r="O793" s="17">
        <f t="shared" si="115"/>
        <v>-1.6405995207929678</v>
      </c>
      <c r="P793" s="17">
        <f t="shared" si="111"/>
        <v>-41193.418063136873</v>
      </c>
      <c r="T793" s="19">
        <v>4.7288757324220114</v>
      </c>
      <c r="U793" s="19">
        <f t="shared" si="112"/>
        <v>7.6316055541993695</v>
      </c>
      <c r="V793" s="19">
        <f>0.9014*U793+2.3973</f>
        <v>9.2764292465553115</v>
      </c>
      <c r="W793" s="19">
        <f t="shared" si="116"/>
        <v>-1.6448236923559421</v>
      </c>
      <c r="X793" s="19">
        <f t="shared" si="113"/>
        <v>-41251.039987427401</v>
      </c>
    </row>
    <row r="794" spans="1:26">
      <c r="A794">
        <v>2071</v>
      </c>
      <c r="B794">
        <v>12</v>
      </c>
      <c r="C794" s="15">
        <v>1.8102661132812501</v>
      </c>
      <c r="D794" s="15">
        <f t="shared" si="108"/>
        <v>-2.5087649316406253</v>
      </c>
      <c r="E794" s="15">
        <f>0.7817*D794+0.2163</f>
        <v>-1.7448015470634768</v>
      </c>
      <c r="F794" s="15">
        <f t="shared" si="114"/>
        <v>-0.76396338457714852</v>
      </c>
      <c r="G794" s="15">
        <f t="shared" si="109"/>
        <v>-29235.224529016883</v>
      </c>
      <c r="L794" s="17">
        <v>-2.7650512695312499</v>
      </c>
      <c r="M794" s="17">
        <f t="shared" si="110"/>
        <v>-0.40899384277343742</v>
      </c>
      <c r="N794" s="17">
        <f>0.7817*M794+0.2163</f>
        <v>-0.10341048689599602</v>
      </c>
      <c r="O794" s="17">
        <f t="shared" si="115"/>
        <v>-0.3055833558774414</v>
      </c>
      <c r="P794" s="17">
        <f t="shared" si="111"/>
        <v>-22982.462557524177</v>
      </c>
      <c r="T794" s="19">
        <v>-2.7486022949219659</v>
      </c>
      <c r="U794" s="19">
        <f t="shared" si="112"/>
        <v>-0.57866531982431901</v>
      </c>
      <c r="V794" s="19">
        <f>0.7817*U794+0.2163</f>
        <v>-0.23604268050667015</v>
      </c>
      <c r="W794" s="19">
        <f t="shared" si="116"/>
        <v>-0.34262263931764886</v>
      </c>
      <c r="X794" s="19">
        <f t="shared" si="113"/>
        <v>-23487.715422932048</v>
      </c>
    </row>
    <row r="795" spans="1:26">
      <c r="A795">
        <v>2072</v>
      </c>
      <c r="B795">
        <v>1</v>
      </c>
      <c r="C795" s="15">
        <v>1.2674194335937501</v>
      </c>
      <c r="D795" s="15">
        <f t="shared" si="108"/>
        <v>-3.2657103417968751</v>
      </c>
      <c r="E795" s="15">
        <f>0.7817*D795+0.2163</f>
        <v>-2.3365057741826174</v>
      </c>
      <c r="F795" s="15">
        <f t="shared" si="114"/>
        <v>-0.92920456761425774</v>
      </c>
      <c r="G795" s="15">
        <f t="shared" si="109"/>
        <v>-31489.279506826089</v>
      </c>
      <c r="H795" s="15">
        <f>SUM(G795:G806)</f>
        <v>-75121.951774406625</v>
      </c>
      <c r="I795" s="15">
        <f>H795*2.36386*4.4</f>
        <v>-781342.21845437493</v>
      </c>
      <c r="L795" s="17">
        <v>-3.6554016113281249</v>
      </c>
      <c r="M795" s="17">
        <f t="shared" si="110"/>
        <v>-1.3787634350585933</v>
      </c>
      <c r="N795" s="17">
        <f>0.7817*M795+0.2163</f>
        <v>-0.86147937718530243</v>
      </c>
      <c r="O795" s="17">
        <f t="shared" si="115"/>
        <v>-0.5172840578732909</v>
      </c>
      <c r="P795" s="17">
        <f t="shared" si="111"/>
        <v>-25870.271833449562</v>
      </c>
      <c r="Q795" s="17">
        <f>SUM(P795:P806)</f>
        <v>-95372.581640471632</v>
      </c>
      <c r="R795" s="17">
        <f>Q795*2.36386*4.4</f>
        <v>-991968.69568123913</v>
      </c>
      <c r="T795" s="19">
        <v>-3.5502990722660002</v>
      </c>
      <c r="U795" s="19">
        <f t="shared" si="112"/>
        <v>-1.4589283813480689</v>
      </c>
      <c r="V795" s="19">
        <f>0.7817*U795+0.2163</f>
        <v>-0.9241443156997855</v>
      </c>
      <c r="W795" s="19">
        <f t="shared" si="116"/>
        <v>-0.5347840656482834</v>
      </c>
      <c r="X795" s="19">
        <f t="shared" si="113"/>
        <v>-26108.989439508234</v>
      </c>
      <c r="Y795" s="19">
        <f>SUM(X795:X806)</f>
        <v>-95272.803419988864</v>
      </c>
      <c r="Z795" s="19">
        <f>Y795*2.36386*4.4</f>
        <v>-990930.90400644951</v>
      </c>
    </row>
    <row r="796" spans="1:26">
      <c r="A796">
        <v>2072</v>
      </c>
      <c r="B796">
        <v>2</v>
      </c>
      <c r="C796" s="15">
        <v>6.6119628906249996</v>
      </c>
      <c r="D796" s="15">
        <f t="shared" si="108"/>
        <v>4.1867210546875002</v>
      </c>
      <c r="E796" s="15">
        <f>0.7817*D796+0.2163</f>
        <v>3.4890598484492186</v>
      </c>
      <c r="F796" s="15">
        <f t="shared" si="114"/>
        <v>0.69766120623828165</v>
      </c>
      <c r="G796" s="15">
        <f t="shared" si="109"/>
        <v>-9297.2034857035997</v>
      </c>
      <c r="L796" s="17">
        <v>0.44838867187499998</v>
      </c>
      <c r="M796" s="17">
        <f t="shared" si="110"/>
        <v>3.0910849414062498</v>
      </c>
      <c r="N796" s="17">
        <f>0.7817*M796+0.2163</f>
        <v>2.6326010986972652</v>
      </c>
      <c r="O796" s="17">
        <f t="shared" si="115"/>
        <v>0.45848384270898457</v>
      </c>
      <c r="P796" s="17">
        <f t="shared" si="111"/>
        <v>-12559.821901606741</v>
      </c>
      <c r="T796" s="19">
        <v>0.38521728515604536</v>
      </c>
      <c r="U796" s="19">
        <f t="shared" si="112"/>
        <v>2.8622685791013378</v>
      </c>
      <c r="V796" s="19">
        <f>0.7817*U796+0.2163</f>
        <v>2.4537353482835154</v>
      </c>
      <c r="W796" s="19">
        <f t="shared" si="116"/>
        <v>0.40853323081782245</v>
      </c>
      <c r="X796" s="19">
        <f t="shared" si="113"/>
        <v>-13241.198198414084</v>
      </c>
    </row>
    <row r="797" spans="1:26">
      <c r="A797">
        <v>2072</v>
      </c>
      <c r="B797">
        <v>3</v>
      </c>
      <c r="C797" s="15">
        <v>14.089532470703125</v>
      </c>
      <c r="D797" s="15">
        <f t="shared" si="108"/>
        <v>14.613444077148436</v>
      </c>
      <c r="E797" s="15">
        <f>0.9534*D797-0.7929</f>
        <v>13.139557583153319</v>
      </c>
      <c r="F797" s="15">
        <f t="shared" si="114"/>
        <v>1.4738864939951171</v>
      </c>
      <c r="G797" s="15">
        <f t="shared" si="109"/>
        <v>1291.2856645873908</v>
      </c>
      <c r="L797" s="17">
        <v>5.9864135742187496</v>
      </c>
      <c r="M797" s="17">
        <f t="shared" si="110"/>
        <v>9.1231016650390622</v>
      </c>
      <c r="N797" s="17">
        <f>0.9534*M797-0.7929</f>
        <v>7.9050651274482417</v>
      </c>
      <c r="O797" s="17">
        <f t="shared" si="115"/>
        <v>1.2180365375908204</v>
      </c>
      <c r="P797" s="17">
        <f t="shared" si="111"/>
        <v>-2198.7635907236181</v>
      </c>
      <c r="T797" s="19">
        <v>6.0688110351560454</v>
      </c>
      <c r="U797" s="19">
        <f t="shared" si="112"/>
        <v>9.1028545166013384</v>
      </c>
      <c r="V797" s="19">
        <f>0.9534*U797-0.7929</f>
        <v>7.8857614961277163</v>
      </c>
      <c r="W797" s="19">
        <f t="shared" si="116"/>
        <v>1.2170930204736221</v>
      </c>
      <c r="X797" s="19">
        <f t="shared" si="113"/>
        <v>-2211.634107719321</v>
      </c>
    </row>
    <row r="798" spans="1:26">
      <c r="A798">
        <v>2072</v>
      </c>
      <c r="B798">
        <v>4</v>
      </c>
      <c r="C798" s="15">
        <v>22.607537841796876</v>
      </c>
      <c r="D798" s="15">
        <f t="shared" si="108"/>
        <v>26.490950766601564</v>
      </c>
      <c r="E798" s="15">
        <f>0.9534*D798-0.7929</f>
        <v>24.463572460877934</v>
      </c>
      <c r="F798" s="15">
        <f t="shared" si="114"/>
        <v>2.0273783057236301</v>
      </c>
      <c r="G798" s="15">
        <f t="shared" si="109"/>
        <v>8841.4674683760386</v>
      </c>
      <c r="L798" s="17">
        <v>20.222192382812501</v>
      </c>
      <c r="M798" s="17">
        <f t="shared" si="110"/>
        <v>24.628711943359374</v>
      </c>
      <c r="N798" s="17">
        <f>0.9534*M798-0.7929</f>
        <v>22.688113966798827</v>
      </c>
      <c r="O798" s="17">
        <f t="shared" si="115"/>
        <v>1.9405979765605466</v>
      </c>
      <c r="P798" s="17">
        <f t="shared" si="111"/>
        <v>7657.6969982624141</v>
      </c>
      <c r="T798" s="19">
        <v>20.172753906250023</v>
      </c>
      <c r="U798" s="19">
        <f t="shared" si="112"/>
        <v>24.588983789062524</v>
      </c>
      <c r="V798" s="19">
        <f>0.9534*U798-0.7929</f>
        <v>22.650237144492213</v>
      </c>
      <c r="W798" s="19">
        <f t="shared" si="116"/>
        <v>1.9387466445703119</v>
      </c>
      <c r="X798" s="19">
        <f t="shared" si="113"/>
        <v>7632.4429785836255</v>
      </c>
    </row>
    <row r="799" spans="1:26">
      <c r="A799">
        <v>2072</v>
      </c>
      <c r="B799">
        <v>5</v>
      </c>
      <c r="C799" s="15">
        <v>28.160119628906251</v>
      </c>
      <c r="D799" s="15">
        <f t="shared" si="108"/>
        <v>34.233470810546876</v>
      </c>
      <c r="E799" s="15">
        <f>0.9534*D799-0.7929</f>
        <v>31.845291070775392</v>
      </c>
      <c r="F799" s="15">
        <f t="shared" si="114"/>
        <v>2.3881797397714841</v>
      </c>
      <c r="G799" s="15">
        <f t="shared" si="109"/>
        <v>13763.159830222816</v>
      </c>
      <c r="L799" s="17">
        <v>23.007623291015626</v>
      </c>
      <c r="M799" s="17">
        <f t="shared" si="110"/>
        <v>27.662603288574218</v>
      </c>
      <c r="N799" s="17">
        <f>0.9534*M799-0.7929</f>
        <v>25.580625975326662</v>
      </c>
      <c r="O799" s="17">
        <f t="shared" si="115"/>
        <v>2.0819773132475561</v>
      </c>
      <c r="P799" s="17">
        <f t="shared" si="111"/>
        <v>9586.2525300099114</v>
      </c>
      <c r="T799" s="19">
        <v>23.302636718750023</v>
      </c>
      <c r="U799" s="19">
        <f t="shared" si="112"/>
        <v>28.025595117187525</v>
      </c>
      <c r="V799" s="19">
        <f>0.9534*U799-0.7929</f>
        <v>25.926702384726589</v>
      </c>
      <c r="W799" s="19">
        <f t="shared" si="116"/>
        <v>2.0988927324609357</v>
      </c>
      <c r="X799" s="19">
        <f t="shared" si="113"/>
        <v>9816.9957634996244</v>
      </c>
    </row>
    <row r="800" spans="1:26">
      <c r="A800">
        <v>2072</v>
      </c>
      <c r="B800">
        <v>6</v>
      </c>
      <c r="C800" s="15">
        <v>30.067285156250001</v>
      </c>
      <c r="D800" s="15">
        <f t="shared" si="108"/>
        <v>36.892822421875003</v>
      </c>
      <c r="E800" s="15">
        <f>0.814*D800+4.4613</f>
        <v>34.492057451406254</v>
      </c>
      <c r="F800" s="15">
        <f t="shared" si="114"/>
        <v>2.4007649704687495</v>
      </c>
      <c r="G800" s="15">
        <f t="shared" si="109"/>
        <v>13934.834962164212</v>
      </c>
      <c r="L800" s="17">
        <v>31.483514404296876</v>
      </c>
      <c r="M800" s="17">
        <f t="shared" si="110"/>
        <v>36.894543889160154</v>
      </c>
      <c r="N800" s="17">
        <f>0.814*M800+4.4613</f>
        <v>34.493458725776364</v>
      </c>
      <c r="O800" s="17">
        <f t="shared" si="115"/>
        <v>2.4010851633837902</v>
      </c>
      <c r="P800" s="17">
        <f t="shared" si="111"/>
        <v>13939.202713718281</v>
      </c>
      <c r="T800" s="19">
        <v>31.539544677734</v>
      </c>
      <c r="U800" s="19">
        <f t="shared" si="112"/>
        <v>37.069720056151937</v>
      </c>
      <c r="V800" s="19">
        <f>0.814*U800+4.4613</f>
        <v>34.636052125707671</v>
      </c>
      <c r="W800" s="19">
        <f t="shared" si="116"/>
        <v>2.4336679304442654</v>
      </c>
      <c r="X800" s="19">
        <f t="shared" si="113"/>
        <v>14383.664239190228</v>
      </c>
    </row>
    <row r="801" spans="1:26">
      <c r="A801">
        <v>2072</v>
      </c>
      <c r="B801">
        <v>7</v>
      </c>
      <c r="C801" s="15">
        <v>33.599603271484376</v>
      </c>
      <c r="D801" s="15">
        <f t="shared" si="108"/>
        <v>41.818286801757814</v>
      </c>
      <c r="E801" s="15">
        <f>0.814*D801+4.4613</f>
        <v>38.501385456630857</v>
      </c>
      <c r="F801" s="15">
        <f t="shared" si="114"/>
        <v>3.3169013451269578</v>
      </c>
      <c r="G801" s="15">
        <f t="shared" si="109"/>
        <v>26431.851248876832</v>
      </c>
      <c r="L801" s="17">
        <v>33.725030517578126</v>
      </c>
      <c r="M801" s="17">
        <f t="shared" si="110"/>
        <v>39.336003239746091</v>
      </c>
      <c r="N801" s="17">
        <f>0.814*M801+4.4613</f>
        <v>36.480806637153314</v>
      </c>
      <c r="O801" s="17">
        <f t="shared" si="115"/>
        <v>2.8551966025927769</v>
      </c>
      <c r="P801" s="17">
        <f t="shared" si="111"/>
        <v>20133.736855968069</v>
      </c>
      <c r="T801" s="19">
        <v>33.699121093750023</v>
      </c>
      <c r="U801" s="19">
        <f t="shared" si="112"/>
        <v>39.440934960937533</v>
      </c>
      <c r="V801" s="19">
        <f>0.814*U801+4.4613</f>
        <v>36.566221058203148</v>
      </c>
      <c r="W801" s="19">
        <f t="shared" si="116"/>
        <v>2.8747139027343849</v>
      </c>
      <c r="X801" s="19">
        <f t="shared" si="113"/>
        <v>20399.972347199742</v>
      </c>
    </row>
    <row r="802" spans="1:26">
      <c r="A802">
        <v>2072</v>
      </c>
      <c r="B802">
        <v>8</v>
      </c>
      <c r="C802" s="15">
        <v>30.933740234375001</v>
      </c>
      <c r="D802" s="15">
        <f t="shared" si="108"/>
        <v>38.101007382812504</v>
      </c>
      <c r="E802" s="15">
        <f>0.814*D802+4.4613</f>
        <v>35.475520009609376</v>
      </c>
      <c r="F802" s="15">
        <f t="shared" si="114"/>
        <v>2.6254873732031285</v>
      </c>
      <c r="G802" s="15">
        <f t="shared" si="109"/>
        <v>17000.273257863875</v>
      </c>
      <c r="L802" s="17">
        <v>32.350335693359376</v>
      </c>
      <c r="M802" s="17">
        <f t="shared" si="110"/>
        <v>37.838685637207028</v>
      </c>
      <c r="N802" s="17">
        <f>0.814*M802+4.4613</f>
        <v>35.261990108686518</v>
      </c>
      <c r="O802" s="17">
        <f t="shared" si="115"/>
        <v>2.57669552852051</v>
      </c>
      <c r="P802" s="17">
        <f t="shared" si="111"/>
        <v>16334.703704548279</v>
      </c>
      <c r="T802" s="19">
        <v>32.155053710938034</v>
      </c>
      <c r="U802" s="19">
        <f t="shared" si="112"/>
        <v>37.745548974609967</v>
      </c>
      <c r="V802" s="19">
        <f>0.814*U802+4.4613</f>
        <v>35.186176865332513</v>
      </c>
      <c r="W802" s="19">
        <f t="shared" si="116"/>
        <v>2.5593721092774544</v>
      </c>
      <c r="X802" s="19">
        <f t="shared" si="113"/>
        <v>16098.394942653758</v>
      </c>
    </row>
    <row r="803" spans="1:26">
      <c r="A803">
        <v>2072</v>
      </c>
      <c r="B803">
        <v>9</v>
      </c>
      <c r="C803" s="15">
        <v>26.670159912109376</v>
      </c>
      <c r="D803" s="15">
        <f t="shared" si="108"/>
        <v>32.155870981445318</v>
      </c>
      <c r="E803" s="15">
        <f>0.9014*D803+2.3973</f>
        <v>31.382602102674809</v>
      </c>
      <c r="F803" s="15">
        <f t="shared" si="114"/>
        <v>0.77326887877050865</v>
      </c>
      <c r="G803" s="15">
        <f t="shared" si="109"/>
        <v>-8265.8392246914918</v>
      </c>
      <c r="L803" s="17">
        <v>21.045098876953126</v>
      </c>
      <c r="M803" s="17">
        <f t="shared" si="110"/>
        <v>25.525021696777344</v>
      </c>
      <c r="N803" s="17">
        <f>0.9014*M803+2.3973</f>
        <v>25.405554557475099</v>
      </c>
      <c r="O803" s="17">
        <f t="shared" si="115"/>
        <v>0.11946713930224462</v>
      </c>
      <c r="P803" s="17">
        <f t="shared" si="111"/>
        <v>-17184.348752778082</v>
      </c>
      <c r="T803" s="19">
        <v>21.301049804688034</v>
      </c>
      <c r="U803" s="19">
        <f t="shared" si="112"/>
        <v>25.827852685547462</v>
      </c>
      <c r="V803" s="19">
        <f>0.9014*U803+2.3973</f>
        <v>25.678526410752482</v>
      </c>
      <c r="W803" s="19">
        <f t="shared" si="116"/>
        <v>0.14932627479497995</v>
      </c>
      <c r="X803" s="19">
        <f t="shared" si="113"/>
        <v>-16777.040285521678</v>
      </c>
    </row>
    <row r="804" spans="1:26">
      <c r="A804">
        <v>2072</v>
      </c>
      <c r="B804">
        <v>10</v>
      </c>
      <c r="C804" s="15">
        <v>16.921441650390626</v>
      </c>
      <c r="D804" s="15">
        <f t="shared" si="108"/>
        <v>18.56225823730469</v>
      </c>
      <c r="E804" s="15">
        <f>0.9014*D804+2.3973</f>
        <v>19.129319575106447</v>
      </c>
      <c r="F804" s="15">
        <f t="shared" si="114"/>
        <v>-0.56706133780175705</v>
      </c>
      <c r="G804" s="15">
        <f t="shared" si="109"/>
        <v>-26549.283708953768</v>
      </c>
      <c r="L804" s="17">
        <v>11.3994384765625</v>
      </c>
      <c r="M804" s="17">
        <f t="shared" si="110"/>
        <v>15.018968388671874</v>
      </c>
      <c r="N804" s="17">
        <f>0.9014*M804+2.3973</f>
        <v>15.935398105548828</v>
      </c>
      <c r="O804" s="17">
        <f t="shared" si="115"/>
        <v>-0.91642971687695329</v>
      </c>
      <c r="P804" s="17">
        <f t="shared" si="111"/>
        <v>-31315.017767918522</v>
      </c>
      <c r="T804" s="19">
        <v>11.574060058594</v>
      </c>
      <c r="U804" s="19">
        <f t="shared" si="112"/>
        <v>15.147617944336213</v>
      </c>
      <c r="V804" s="19">
        <f>0.9014*U804+2.3973</f>
        <v>16.051362815024664</v>
      </c>
      <c r="W804" s="19">
        <f t="shared" si="116"/>
        <v>-0.90374487068845077</v>
      </c>
      <c r="X804" s="19">
        <f t="shared" si="113"/>
        <v>-31141.983781061157</v>
      </c>
    </row>
    <row r="805" spans="1:26">
      <c r="A805">
        <v>2072</v>
      </c>
      <c r="B805">
        <v>11</v>
      </c>
      <c r="C805" s="15">
        <v>6.1964050292968746</v>
      </c>
      <c r="D805" s="15">
        <f t="shared" si="108"/>
        <v>3.6072671728515617</v>
      </c>
      <c r="E805" s="15">
        <f>0.9014*D805+2.3973</f>
        <v>5.6488906296083972</v>
      </c>
      <c r="F805" s="15">
        <f t="shared" si="114"/>
        <v>-2.0416234567568354</v>
      </c>
      <c r="G805" s="15">
        <f t="shared" si="109"/>
        <v>-46663.785573619993</v>
      </c>
      <c r="L805" s="17">
        <v>3.8431030273437501</v>
      </c>
      <c r="M805" s="17">
        <f t="shared" si="110"/>
        <v>6.7886078173828128</v>
      </c>
      <c r="N805" s="17">
        <f>0.9014*M805+2.3973</f>
        <v>8.5165510865888674</v>
      </c>
      <c r="O805" s="17">
        <f t="shared" si="115"/>
        <v>-1.7279432692060546</v>
      </c>
      <c r="P805" s="17">
        <f t="shared" si="111"/>
        <v>-42384.874135239792</v>
      </c>
      <c r="T805" s="19">
        <v>4.0375610351560454</v>
      </c>
      <c r="U805" s="19">
        <f t="shared" si="112"/>
        <v>6.8725420166013382</v>
      </c>
      <c r="V805" s="19">
        <f>0.9014*U805+2.3973</f>
        <v>8.5922093737644456</v>
      </c>
      <c r="W805" s="19">
        <f t="shared" si="116"/>
        <v>-1.7196673571631074</v>
      </c>
      <c r="X805" s="19">
        <f t="shared" si="113"/>
        <v>-42271.982419061947</v>
      </c>
    </row>
    <row r="806" spans="1:26">
      <c r="A806">
        <v>2072</v>
      </c>
      <c r="B806">
        <v>12</v>
      </c>
      <c r="C806" s="15">
        <v>0.63399658203124998</v>
      </c>
      <c r="D806" s="15">
        <f t="shared" si="108"/>
        <v>-4.1489551660156252</v>
      </c>
      <c r="E806" s="15">
        <f>0.7817*D806+0.2163</f>
        <v>-3.0269382532744142</v>
      </c>
      <c r="F806" s="15">
        <f t="shared" si="114"/>
        <v>-1.122016912741211</v>
      </c>
      <c r="G806" s="15">
        <f t="shared" si="109"/>
        <v>-34119.432706702857</v>
      </c>
      <c r="L806" s="17">
        <v>-5.3945373535156254</v>
      </c>
      <c r="M806" s="17">
        <f t="shared" si="110"/>
        <v>-3.2730300854492191</v>
      </c>
      <c r="N806" s="17">
        <f>0.7817*M806+0.2163</f>
        <v>-2.3422276177956545</v>
      </c>
      <c r="O806" s="17">
        <f t="shared" si="115"/>
        <v>-0.93080246765356467</v>
      </c>
      <c r="P806" s="17">
        <f t="shared" si="111"/>
        <v>-31511.076461262273</v>
      </c>
      <c r="T806" s="19">
        <v>-5.3065856933589544</v>
      </c>
      <c r="U806" s="19">
        <f t="shared" si="112"/>
        <v>-3.3873310913081327</v>
      </c>
      <c r="V806" s="19">
        <f>0.7817*U806+0.2163</f>
        <v>-2.4315767140755673</v>
      </c>
      <c r="W806" s="19">
        <f t="shared" si="116"/>
        <v>-0.9557543772325654</v>
      </c>
      <c r="X806" s="19">
        <f t="shared" si="113"/>
        <v>-31851.445459829425</v>
      </c>
    </row>
    <row r="807" spans="1:26">
      <c r="A807">
        <v>2073</v>
      </c>
      <c r="B807">
        <v>1</v>
      </c>
      <c r="C807" s="15">
        <v>0.57430419921874998</v>
      </c>
      <c r="D807" s="15">
        <f t="shared" si="108"/>
        <v>-4.2321902246093757</v>
      </c>
      <c r="E807" s="15">
        <f>0.7817*D807+0.2163</f>
        <v>-3.0920030985771487</v>
      </c>
      <c r="F807" s="15">
        <f t="shared" si="114"/>
        <v>-1.1401871260322269</v>
      </c>
      <c r="G807" s="15">
        <f t="shared" si="109"/>
        <v>-34367.292586205607</v>
      </c>
      <c r="H807" s="15">
        <f>SUM(G807:G818)</f>
        <v>-121181.13643682019</v>
      </c>
      <c r="I807" s="15">
        <f>H807*2.36386*4.4</f>
        <v>-1260403.0611811839</v>
      </c>
      <c r="L807" s="17">
        <v>-5.1527770996093754</v>
      </c>
      <c r="M807" s="17">
        <f t="shared" si="110"/>
        <v>-3.0097048168945313</v>
      </c>
      <c r="N807" s="17">
        <f>0.7817*M807+0.2163</f>
        <v>-2.136386255366455</v>
      </c>
      <c r="O807" s="17">
        <f t="shared" si="115"/>
        <v>-0.8733185615280763</v>
      </c>
      <c r="P807" s="17">
        <f t="shared" si="111"/>
        <v>-30726.938497804491</v>
      </c>
      <c r="Q807" s="17">
        <f>SUM(P807:P818)</f>
        <v>-92375.2238711799</v>
      </c>
      <c r="R807" s="17">
        <f>Q807*2.36386*4.4</f>
        <v>-960793.22548056021</v>
      </c>
      <c r="T807" s="19">
        <v>-5.0595458984369657</v>
      </c>
      <c r="U807" s="19">
        <f t="shared" si="112"/>
        <v>-3.1160813964837888</v>
      </c>
      <c r="V807" s="19">
        <f>0.7817*U807+0.2163</f>
        <v>-2.2195408276313775</v>
      </c>
      <c r="W807" s="19">
        <f t="shared" si="116"/>
        <v>-0.89654056885241129</v>
      </c>
      <c r="X807" s="19">
        <f t="shared" si="113"/>
        <v>-31043.709899715745</v>
      </c>
      <c r="Y807" s="19">
        <f>SUM(X807:X818)</f>
        <v>-93370.872845862716</v>
      </c>
      <c r="Z807" s="19">
        <f>Y807*2.36386*4.4</f>
        <v>-971148.95453585254</v>
      </c>
    </row>
    <row r="808" spans="1:26">
      <c r="A808">
        <v>2073</v>
      </c>
      <c r="B808">
        <v>2</v>
      </c>
      <c r="C808" s="15">
        <v>4.3694396972656246</v>
      </c>
      <c r="D808" s="15">
        <f t="shared" si="108"/>
        <v>1.0597467138671872</v>
      </c>
      <c r="E808" s="15">
        <f>0.7817*D808+0.2163</f>
        <v>1.0447040062299802</v>
      </c>
      <c r="F808" s="15">
        <f t="shared" si="114"/>
        <v>1.5042707637207053E-2</v>
      </c>
      <c r="G808" s="15">
        <f t="shared" si="109"/>
        <v>-18608.802425120859</v>
      </c>
      <c r="L808" s="17">
        <v>-2.5395874023437499</v>
      </c>
      <c r="M808" s="17">
        <f t="shared" si="110"/>
        <v>-0.16341859863281227</v>
      </c>
      <c r="N808" s="17">
        <f>0.7817*M808+0.2163</f>
        <v>8.8555681448730633E-2</v>
      </c>
      <c r="O808" s="17">
        <f t="shared" si="115"/>
        <v>-0.25197428008154288</v>
      </c>
      <c r="P808" s="17">
        <f t="shared" si="111"/>
        <v>-22251.181154592326</v>
      </c>
      <c r="T808" s="19">
        <v>-2.6739257812499773</v>
      </c>
      <c r="U808" s="19">
        <f t="shared" si="112"/>
        <v>-0.49667050781247557</v>
      </c>
      <c r="V808" s="19">
        <f>0.7817*U808+0.2163</f>
        <v>-0.17194733595701212</v>
      </c>
      <c r="W808" s="19">
        <f t="shared" si="116"/>
        <v>-0.32472317185546345</v>
      </c>
      <c r="X808" s="19">
        <f t="shared" si="113"/>
        <v>-23243.548787280379</v>
      </c>
    </row>
    <row r="809" spans="1:26">
      <c r="A809">
        <v>2073</v>
      </c>
      <c r="B809">
        <v>3</v>
      </c>
      <c r="C809" s="15">
        <v>12.5969482421875</v>
      </c>
      <c r="D809" s="15">
        <f t="shared" si="108"/>
        <v>12.532184628906251</v>
      </c>
      <c r="E809" s="15">
        <f>0.9534*D809-0.7929</f>
        <v>11.155284825199221</v>
      </c>
      <c r="F809" s="15">
        <f t="shared" si="114"/>
        <v>1.3768998037070297</v>
      </c>
      <c r="G809" s="15">
        <f t="shared" si="109"/>
        <v>-31.709777632408077</v>
      </c>
      <c r="L809" s="17">
        <v>10.684320068359375</v>
      </c>
      <c r="M809" s="17">
        <f t="shared" si="110"/>
        <v>14.240061418457032</v>
      </c>
      <c r="N809" s="17">
        <f>0.9534*M809-0.7929</f>
        <v>12.783574556356935</v>
      </c>
      <c r="O809" s="17">
        <f t="shared" si="115"/>
        <v>1.4564868621000961</v>
      </c>
      <c r="P809" s="17">
        <f t="shared" si="111"/>
        <v>1053.9372859074101</v>
      </c>
      <c r="T809" s="19">
        <v>10.723748779297011</v>
      </c>
      <c r="U809" s="19">
        <f t="shared" si="112"/>
        <v>14.213976159668119</v>
      </c>
      <c r="V809" s="19">
        <f>0.9534*U809-0.7929</f>
        <v>12.758704870627586</v>
      </c>
      <c r="W809" s="19">
        <f t="shared" si="116"/>
        <v>1.4552712890405335</v>
      </c>
      <c r="X809" s="19">
        <f t="shared" si="113"/>
        <v>1037.3556538019184</v>
      </c>
    </row>
    <row r="810" spans="1:26">
      <c r="A810">
        <v>2073</v>
      </c>
      <c r="B810">
        <v>4</v>
      </c>
      <c r="C810" s="15">
        <v>18.736657714843751</v>
      </c>
      <c r="D810" s="15">
        <f t="shared" si="108"/>
        <v>21.093395517578127</v>
      </c>
      <c r="E810" s="15">
        <f>0.9534*D810-0.7929</f>
        <v>19.317543286458989</v>
      </c>
      <c r="F810" s="15">
        <f t="shared" si="114"/>
        <v>1.7758522311191385</v>
      </c>
      <c r="G810" s="15">
        <f t="shared" si="109"/>
        <v>5410.4002846961666</v>
      </c>
      <c r="L810" s="17">
        <v>16.123223876953126</v>
      </c>
      <c r="M810" s="17">
        <f t="shared" si="110"/>
        <v>20.164115446777345</v>
      </c>
      <c r="N810" s="17">
        <f>0.9534*M810-0.7929</f>
        <v>18.43156766695752</v>
      </c>
      <c r="O810" s="17">
        <f t="shared" si="115"/>
        <v>1.732547779819825</v>
      </c>
      <c r="P810" s="17">
        <f t="shared" si="111"/>
        <v>4819.6842645222314</v>
      </c>
      <c r="T810" s="19">
        <v>16.243157958984</v>
      </c>
      <c r="U810" s="19">
        <f t="shared" si="112"/>
        <v>20.274287438964432</v>
      </c>
      <c r="V810" s="19">
        <f>0.9534*U810-0.7929</f>
        <v>18.53660564430869</v>
      </c>
      <c r="W810" s="19">
        <f t="shared" si="116"/>
        <v>1.7376817946557424</v>
      </c>
      <c r="X810" s="19">
        <f t="shared" si="113"/>
        <v>4889.7173608989797</v>
      </c>
    </row>
    <row r="811" spans="1:26">
      <c r="A811">
        <v>2073</v>
      </c>
      <c r="B811">
        <v>5</v>
      </c>
      <c r="C811" s="15">
        <v>24.554406738281251</v>
      </c>
      <c r="D811" s="15">
        <f t="shared" si="108"/>
        <v>29.205664755859381</v>
      </c>
      <c r="E811" s="15">
        <f>0.9534*D811-0.7929</f>
        <v>27.051780778236335</v>
      </c>
      <c r="F811" s="15">
        <f t="shared" si="114"/>
        <v>2.1538839776230461</v>
      </c>
      <c r="G811" s="15">
        <f t="shared" si="109"/>
        <v>10567.131338755971</v>
      </c>
      <c r="L811" s="17">
        <v>27.381463623046876</v>
      </c>
      <c r="M811" s="17">
        <f t="shared" si="110"/>
        <v>32.426590178222654</v>
      </c>
      <c r="N811" s="17">
        <f>0.9534*M811-0.7929</f>
        <v>30.122611075917479</v>
      </c>
      <c r="O811" s="17">
        <f t="shared" si="115"/>
        <v>2.3039791023051741</v>
      </c>
      <c r="P811" s="17">
        <f t="shared" si="111"/>
        <v>12614.578934544879</v>
      </c>
      <c r="T811" s="19">
        <v>27.307702636719</v>
      </c>
      <c r="U811" s="19">
        <f t="shared" si="112"/>
        <v>32.423157495117465</v>
      </c>
      <c r="V811" s="19">
        <f>0.9534*U811-0.7929</f>
        <v>30.119338355844992</v>
      </c>
      <c r="W811" s="19">
        <f t="shared" si="116"/>
        <v>2.3038191392724734</v>
      </c>
      <c r="X811" s="19">
        <f t="shared" si="113"/>
        <v>12612.396878815809</v>
      </c>
    </row>
    <row r="812" spans="1:26">
      <c r="A812">
        <v>2073</v>
      </c>
      <c r="B812">
        <v>6</v>
      </c>
      <c r="C812" s="15">
        <v>28.751733398437501</v>
      </c>
      <c r="D812" s="15">
        <f t="shared" si="108"/>
        <v>35.058417050781252</v>
      </c>
      <c r="E812" s="15">
        <f>0.814*D812+4.4613</f>
        <v>32.99885147933594</v>
      </c>
      <c r="F812" s="15">
        <f t="shared" si="114"/>
        <v>2.0595655714453116</v>
      </c>
      <c r="G812" s="15">
        <f t="shared" si="109"/>
        <v>9280.5339600854968</v>
      </c>
      <c r="L812" s="17">
        <v>32.454064941406251</v>
      </c>
      <c r="M812" s="17">
        <f t="shared" si="110"/>
        <v>37.951667534179684</v>
      </c>
      <c r="N812" s="17">
        <f>0.814*M812+4.4613</f>
        <v>35.353957372822258</v>
      </c>
      <c r="O812" s="17">
        <f t="shared" si="115"/>
        <v>2.5977101613574263</v>
      </c>
      <c r="P812" s="17">
        <f t="shared" si="111"/>
        <v>16621.36431107665</v>
      </c>
      <c r="T812" s="19">
        <v>32.343713378906045</v>
      </c>
      <c r="U812" s="19">
        <f t="shared" si="112"/>
        <v>37.952697290038842</v>
      </c>
      <c r="V812" s="19">
        <f>0.814*U812+4.4613</f>
        <v>35.354795594091613</v>
      </c>
      <c r="W812" s="19">
        <f t="shared" si="116"/>
        <v>2.597901695947229</v>
      </c>
      <c r="X812" s="19">
        <f t="shared" si="113"/>
        <v>16623.977034416152</v>
      </c>
    </row>
    <row r="813" spans="1:26">
      <c r="A813">
        <v>2073</v>
      </c>
      <c r="B813">
        <v>7</v>
      </c>
      <c r="C813" s="15">
        <v>30.954156494140626</v>
      </c>
      <c r="D813" s="15">
        <f t="shared" si="108"/>
        <v>38.129475815429693</v>
      </c>
      <c r="E813" s="15">
        <f>0.814*D813+4.4613</f>
        <v>35.498693313759766</v>
      </c>
      <c r="F813" s="15">
        <f t="shared" si="114"/>
        <v>2.6307825016699269</v>
      </c>
      <c r="G813" s="15">
        <f t="shared" si="109"/>
        <v>17072.50410527947</v>
      </c>
      <c r="L813" s="17">
        <v>35.361260986328126</v>
      </c>
      <c r="M813" s="17">
        <f t="shared" si="110"/>
        <v>41.118185466308589</v>
      </c>
      <c r="N813" s="17">
        <f>0.814*M813+4.4613</f>
        <v>37.931502969575192</v>
      </c>
      <c r="O813" s="17">
        <f t="shared" si="115"/>
        <v>3.1866824967333969</v>
      </c>
      <c r="P813" s="17">
        <f t="shared" si="111"/>
        <v>24655.535937940265</v>
      </c>
      <c r="T813" s="19">
        <v>35.276361083984</v>
      </c>
      <c r="U813" s="19">
        <f t="shared" si="112"/>
        <v>41.17274447021444</v>
      </c>
      <c r="V813" s="19">
        <f>0.814*U813+4.4613</f>
        <v>37.97591399875455</v>
      </c>
      <c r="W813" s="19">
        <f t="shared" si="116"/>
        <v>3.1968304714598901</v>
      </c>
      <c r="X813" s="19">
        <f t="shared" si="113"/>
        <v>24793.964461184361</v>
      </c>
    </row>
    <row r="814" spans="1:26">
      <c r="A814">
        <v>2073</v>
      </c>
      <c r="B814">
        <v>8</v>
      </c>
      <c r="C814" s="15">
        <v>31.282006835937501</v>
      </c>
      <c r="D814" s="15">
        <f t="shared" si="108"/>
        <v>38.586630332031255</v>
      </c>
      <c r="E814" s="15">
        <f>0.814*D814+4.4613</f>
        <v>35.870817090273441</v>
      </c>
      <c r="F814" s="15">
        <f t="shared" si="114"/>
        <v>2.7158132417578145</v>
      </c>
      <c r="G814" s="15">
        <f t="shared" si="109"/>
        <v>18232.408430818345</v>
      </c>
      <c r="L814" s="17">
        <v>31.056176757812501</v>
      </c>
      <c r="M814" s="17">
        <f t="shared" si="110"/>
        <v>36.429087724609374</v>
      </c>
      <c r="N814" s="17">
        <f>0.814*M814+4.4613</f>
        <v>34.11457740783203</v>
      </c>
      <c r="O814" s="17">
        <f t="shared" si="115"/>
        <v>2.3145103167773442</v>
      </c>
      <c r="P814" s="17">
        <f t="shared" si="111"/>
        <v>12758.235231159753</v>
      </c>
      <c r="T814" s="19">
        <v>30.874536132813034</v>
      </c>
      <c r="U814" s="19">
        <f t="shared" si="112"/>
        <v>36.339540673828715</v>
      </c>
      <c r="V814" s="19">
        <f>0.814*U814+4.4613</f>
        <v>34.04168610849657</v>
      </c>
      <c r="W814" s="19">
        <f t="shared" si="116"/>
        <v>2.2978545653321447</v>
      </c>
      <c r="X814" s="19">
        <f t="shared" si="113"/>
        <v>12531.034125695787</v>
      </c>
    </row>
    <row r="815" spans="1:26">
      <c r="A815">
        <v>2073</v>
      </c>
      <c r="B815">
        <v>9</v>
      </c>
      <c r="C815" s="15">
        <v>23.978326416015626</v>
      </c>
      <c r="D815" s="15">
        <f t="shared" si="108"/>
        <v>28.402378354492193</v>
      </c>
      <c r="E815" s="15">
        <f>0.9014*D815+2.3973</f>
        <v>27.999203848739263</v>
      </c>
      <c r="F815" s="15">
        <f t="shared" si="114"/>
        <v>0.40317450575292924</v>
      </c>
      <c r="G815" s="15">
        <f t="shared" si="109"/>
        <v>-13314.296567024292</v>
      </c>
      <c r="L815" s="17">
        <v>21.114923095703126</v>
      </c>
      <c r="M815" s="17">
        <f t="shared" si="110"/>
        <v>25.601074235839842</v>
      </c>
      <c r="N815" s="17">
        <f>0.9014*M815+2.3973</f>
        <v>25.474108316186033</v>
      </c>
      <c r="O815" s="17">
        <f t="shared" si="115"/>
        <v>0.12696591965380932</v>
      </c>
      <c r="P815" s="17">
        <f t="shared" si="111"/>
        <v>-17082.057890002387</v>
      </c>
      <c r="T815" s="19">
        <v>21.147821044922011</v>
      </c>
      <c r="U815" s="19">
        <f t="shared" si="112"/>
        <v>25.65960750732437</v>
      </c>
      <c r="V815" s="19">
        <f>0.9014*U815+2.3973</f>
        <v>25.526870207102188</v>
      </c>
      <c r="W815" s="19">
        <f t="shared" si="116"/>
        <v>0.13273730022218189</v>
      </c>
      <c r="X815" s="19">
        <f t="shared" si="113"/>
        <v>-17003.330487669216</v>
      </c>
    </row>
    <row r="816" spans="1:26">
      <c r="A816">
        <v>2073</v>
      </c>
      <c r="B816">
        <v>10</v>
      </c>
      <c r="C816" s="15">
        <v>14.556207275390625</v>
      </c>
      <c r="D816" s="15">
        <f t="shared" si="108"/>
        <v>15.264175424804687</v>
      </c>
      <c r="E816" s="15">
        <f>0.9014*D816+2.3973</f>
        <v>16.156427727918945</v>
      </c>
      <c r="F816" s="15">
        <f t="shared" si="114"/>
        <v>-0.89225230311425818</v>
      </c>
      <c r="G816" s="15">
        <f t="shared" si="109"/>
        <v>-30985.213666781594</v>
      </c>
      <c r="L816" s="17">
        <v>12.540399169921875</v>
      </c>
      <c r="M816" s="17">
        <f t="shared" si="110"/>
        <v>16.261702775878906</v>
      </c>
      <c r="N816" s="17">
        <f>0.9014*M816+2.3973</f>
        <v>17.055598882177247</v>
      </c>
      <c r="O816" s="17">
        <f t="shared" si="115"/>
        <v>-0.79389610629834095</v>
      </c>
      <c r="P816" s="17">
        <f t="shared" si="111"/>
        <v>-29643.536786015669</v>
      </c>
      <c r="T816" s="19">
        <v>12.543420410156045</v>
      </c>
      <c r="U816" s="19">
        <f t="shared" si="112"/>
        <v>16.211975610351338</v>
      </c>
      <c r="V816" s="19">
        <f>0.9014*U816+2.3973</f>
        <v>17.010774815170695</v>
      </c>
      <c r="W816" s="19">
        <f t="shared" si="116"/>
        <v>-0.79879920481935685</v>
      </c>
      <c r="X816" s="19">
        <f t="shared" si="113"/>
        <v>-29710.419952940847</v>
      </c>
    </row>
    <row r="817" spans="1:26">
      <c r="A817">
        <v>2073</v>
      </c>
      <c r="B817">
        <v>11</v>
      </c>
      <c r="C817" s="15">
        <v>5.6864562988281246</v>
      </c>
      <c r="D817" s="15">
        <f t="shared" si="108"/>
        <v>2.8961946630859368</v>
      </c>
      <c r="E817" s="15">
        <f>0.9014*D817+2.3973</f>
        <v>5.0079298693056629</v>
      </c>
      <c r="F817" s="15">
        <f t="shared" si="114"/>
        <v>-2.1117352062197261</v>
      </c>
      <c r="G817" s="15">
        <f t="shared" si="109"/>
        <v>-47620.179948043282</v>
      </c>
      <c r="L817" s="17">
        <v>4.9262939453124996</v>
      </c>
      <c r="M817" s="17">
        <f t="shared" si="110"/>
        <v>7.9684193652343751</v>
      </c>
      <c r="N817" s="17">
        <f>0.9014*M817+2.3973</f>
        <v>9.5800332158222652</v>
      </c>
      <c r="O817" s="17">
        <f t="shared" si="115"/>
        <v>-1.6116138505878901</v>
      </c>
      <c r="P817" s="17">
        <f t="shared" si="111"/>
        <v>-40798.024535869408</v>
      </c>
      <c r="T817" s="19">
        <v>5.0346008300780341</v>
      </c>
      <c r="U817" s="19">
        <f t="shared" si="112"/>
        <v>7.9672917114256823</v>
      </c>
      <c r="V817" s="19">
        <f>0.9014*U817+2.3973</f>
        <v>9.5790167486791091</v>
      </c>
      <c r="W817" s="19">
        <f t="shared" si="116"/>
        <v>-1.6117250372534269</v>
      </c>
      <c r="X817" s="19">
        <f t="shared" si="113"/>
        <v>-40799.541233173994</v>
      </c>
    </row>
    <row r="818" spans="1:26">
      <c r="A818">
        <v>2073</v>
      </c>
      <c r="B818">
        <v>12</v>
      </c>
      <c r="C818" s="15">
        <v>-1.5570068359374994E-2</v>
      </c>
      <c r="D818" s="15">
        <f t="shared" si="108"/>
        <v>-5.0547109033203128</v>
      </c>
      <c r="E818" s="15">
        <f>0.7817*D818+0.2163</f>
        <v>-3.7349675131254885</v>
      </c>
      <c r="F818" s="15">
        <f t="shared" si="114"/>
        <v>-1.3197433901948243</v>
      </c>
      <c r="G818" s="15">
        <f t="shared" si="109"/>
        <v>-36816.619585647597</v>
      </c>
      <c r="L818" s="17">
        <v>-3.2011169433593749</v>
      </c>
      <c r="M818" s="17">
        <f t="shared" si="110"/>
        <v>-0.88395657470703082</v>
      </c>
      <c r="N818" s="17">
        <f>0.7817*M818+0.2163</f>
        <v>-0.47468885444848591</v>
      </c>
      <c r="O818" s="17">
        <f t="shared" si="115"/>
        <v>-0.40926772025854491</v>
      </c>
      <c r="P818" s="17">
        <f t="shared" si="111"/>
        <v>-24396.820972046811</v>
      </c>
      <c r="T818" s="19">
        <v>-2.9232543945309999</v>
      </c>
      <c r="U818" s="19">
        <f t="shared" si="112"/>
        <v>-0.77043332519503815</v>
      </c>
      <c r="V818" s="19">
        <f>0.7817*U818+0.2163</f>
        <v>-0.38594773030496127</v>
      </c>
      <c r="W818" s="19">
        <f t="shared" si="116"/>
        <v>-0.38448559489007689</v>
      </c>
      <c r="X818" s="19">
        <f t="shared" si="113"/>
        <v>-24058.767999895539</v>
      </c>
    </row>
    <row r="819" spans="1:26">
      <c r="A819">
        <v>2074</v>
      </c>
      <c r="B819">
        <v>1</v>
      </c>
      <c r="C819" s="15">
        <v>0.88778076171874998</v>
      </c>
      <c r="D819" s="15">
        <f t="shared" si="108"/>
        <v>-3.795078505859375</v>
      </c>
      <c r="E819" s="15">
        <f>0.7817*D819+0.2163</f>
        <v>-2.7503128680302735</v>
      </c>
      <c r="F819" s="15">
        <f t="shared" si="114"/>
        <v>-1.0447656378291015</v>
      </c>
      <c r="G819" s="15">
        <f t="shared" si="109"/>
        <v>-33065.648065626774</v>
      </c>
      <c r="H819" s="15">
        <f>SUM(G819:G830)</f>
        <v>-68425.660440417982</v>
      </c>
      <c r="I819" s="15">
        <f>H819*2.36386*4.4</f>
        <v>-711694.19943022029</v>
      </c>
      <c r="L819" s="17">
        <v>-5.7143920898437504</v>
      </c>
      <c r="M819" s="17">
        <f t="shared" si="110"/>
        <v>-3.6214158642578123</v>
      </c>
      <c r="N819" s="17">
        <f>0.7817*M819+0.2163</f>
        <v>-2.6145607810903315</v>
      </c>
      <c r="O819" s="17">
        <f t="shared" si="115"/>
        <v>-1.0068550831674807</v>
      </c>
      <c r="P819" s="17">
        <f t="shared" si="111"/>
        <v>-32548.510189487606</v>
      </c>
      <c r="Q819" s="17">
        <f>SUM(P819:P830)</f>
        <v>-85665.392787963341</v>
      </c>
      <c r="R819" s="17">
        <f>Q819*2.36386*4.4</f>
        <v>-891004.37974132213</v>
      </c>
      <c r="T819" s="19">
        <v>-5.4978698730469659</v>
      </c>
      <c r="U819" s="19">
        <f t="shared" si="112"/>
        <v>-3.5973611206055689</v>
      </c>
      <c r="V819" s="19">
        <f>0.7817*U819+0.2163</f>
        <v>-2.5957571879773731</v>
      </c>
      <c r="W819" s="19">
        <f t="shared" si="116"/>
        <v>-1.0016039326281958</v>
      </c>
      <c r="X819" s="19">
        <f t="shared" si="113"/>
        <v>-32476.879244981217</v>
      </c>
      <c r="Y819" s="19">
        <f>SUM(X819:X830)</f>
        <v>-83940.15876226066</v>
      </c>
      <c r="Z819" s="19">
        <f>Y819*2.36386*4.4</f>
        <v>-873060.24824373296</v>
      </c>
    </row>
    <row r="820" spans="1:26">
      <c r="A820">
        <v>2074</v>
      </c>
      <c r="B820">
        <v>2</v>
      </c>
      <c r="C820" s="15">
        <v>8.1291137695312496</v>
      </c>
      <c r="D820" s="15">
        <f t="shared" si="108"/>
        <v>6.3022362402343743</v>
      </c>
      <c r="E820" s="15">
        <f>0.7817*D820+0.2163</f>
        <v>5.1427580689912107</v>
      </c>
      <c r="F820" s="15">
        <f t="shared" si="114"/>
        <v>1.1594781712431637</v>
      </c>
      <c r="G820" s="15">
        <f t="shared" si="109"/>
        <v>-2997.5582660720047</v>
      </c>
      <c r="L820" s="17">
        <v>0.42760620117187498</v>
      </c>
      <c r="M820" s="17">
        <f t="shared" si="110"/>
        <v>3.0684486743164063</v>
      </c>
      <c r="N820" s="17">
        <f>0.7817*M820+0.2163</f>
        <v>2.6149063287131344</v>
      </c>
      <c r="O820" s="17">
        <f t="shared" si="115"/>
        <v>0.45354234560327189</v>
      </c>
      <c r="P820" s="17">
        <f t="shared" si="111"/>
        <v>-12627.228863625769</v>
      </c>
      <c r="T820" s="19">
        <v>0.80983886718803433</v>
      </c>
      <c r="U820" s="19">
        <f t="shared" si="112"/>
        <v>3.3285030761724617</v>
      </c>
      <c r="V820" s="19">
        <f>0.7817*U820+0.2163</f>
        <v>2.8181908546440129</v>
      </c>
      <c r="W820" s="19">
        <f t="shared" si="116"/>
        <v>0.5103122215284488</v>
      </c>
      <c r="X820" s="19">
        <f t="shared" si="113"/>
        <v>-11852.83098613043</v>
      </c>
    </row>
    <row r="821" spans="1:26">
      <c r="A821">
        <v>2074</v>
      </c>
      <c r="B821">
        <v>3</v>
      </c>
      <c r="C821" s="15">
        <v>12.157037353515625</v>
      </c>
      <c r="D821" s="15">
        <f t="shared" si="108"/>
        <v>11.918772885742186</v>
      </c>
      <c r="E821" s="15">
        <f>0.9534*D821-0.7929</f>
        <v>10.570458069266602</v>
      </c>
      <c r="F821" s="15">
        <f t="shared" si="114"/>
        <v>1.3483148164755843</v>
      </c>
      <c r="G821" s="15">
        <f t="shared" si="109"/>
        <v>-421.63758845655684</v>
      </c>
      <c r="L821" s="17">
        <v>11.83736572265625</v>
      </c>
      <c r="M821" s="17">
        <f t="shared" si="110"/>
        <v>15.495958745117187</v>
      </c>
      <c r="N821" s="17">
        <f>0.9534*M821-0.7929</f>
        <v>13.980947067594727</v>
      </c>
      <c r="O821" s="17">
        <f t="shared" si="115"/>
        <v>1.5150116775224607</v>
      </c>
      <c r="P821" s="17">
        <f t="shared" si="111"/>
        <v>1852.2742930838867</v>
      </c>
      <c r="T821" s="19">
        <v>11.854455566406045</v>
      </c>
      <c r="U821" s="19">
        <f t="shared" si="112"/>
        <v>15.455492211913839</v>
      </c>
      <c r="V821" s="19">
        <f>0.9534*U821-0.7929</f>
        <v>13.942366274838655</v>
      </c>
      <c r="W821" s="19">
        <f t="shared" si="116"/>
        <v>1.5131259370751842</v>
      </c>
      <c r="X821" s="19">
        <f t="shared" si="113"/>
        <v>1826.5509076425878</v>
      </c>
    </row>
    <row r="822" spans="1:26">
      <c r="A822">
        <v>2074</v>
      </c>
      <c r="B822">
        <v>4</v>
      </c>
      <c r="C822" s="15">
        <v>21.410028076171876</v>
      </c>
      <c r="D822" s="15">
        <f t="shared" si="108"/>
        <v>24.821143149414066</v>
      </c>
      <c r="E822" s="15">
        <f>0.9534*D822-0.7929</f>
        <v>22.871577878651372</v>
      </c>
      <c r="F822" s="15">
        <f t="shared" si="114"/>
        <v>1.9495652707626938</v>
      </c>
      <c r="G822" s="15">
        <f t="shared" si="109"/>
        <v>7780.0198584739046</v>
      </c>
      <c r="L822" s="17">
        <v>16.264001464843751</v>
      </c>
      <c r="M822" s="17">
        <f t="shared" si="110"/>
        <v>20.317450395507812</v>
      </c>
      <c r="N822" s="17">
        <f>0.9534*M822-0.7929</f>
        <v>18.577757207077148</v>
      </c>
      <c r="O822" s="17">
        <f t="shared" si="115"/>
        <v>1.7396931884306639</v>
      </c>
      <c r="P822" s="17">
        <f t="shared" si="111"/>
        <v>4917.1547833826844</v>
      </c>
      <c r="T822" s="19">
        <v>16.508691406250023</v>
      </c>
      <c r="U822" s="19">
        <f t="shared" si="112"/>
        <v>20.565843164062525</v>
      </c>
      <c r="V822" s="19">
        <f>0.9534*U822-0.7929</f>
        <v>18.814574872617211</v>
      </c>
      <c r="W822" s="19">
        <f t="shared" si="116"/>
        <v>1.7512682914453137</v>
      </c>
      <c r="X822" s="19">
        <f t="shared" si="113"/>
        <v>5075.0507636055227</v>
      </c>
    </row>
    <row r="823" spans="1:26">
      <c r="A823">
        <v>2074</v>
      </c>
      <c r="B823">
        <v>5</v>
      </c>
      <c r="C823" s="15">
        <v>27.877252197265626</v>
      </c>
      <c r="D823" s="15">
        <f t="shared" si="108"/>
        <v>33.839040463867192</v>
      </c>
      <c r="E823" s="15">
        <f>0.9534*D823-0.7929</f>
        <v>31.469241178250986</v>
      </c>
      <c r="F823" s="15">
        <f t="shared" si="114"/>
        <v>2.3697992856162067</v>
      </c>
      <c r="G823" s="15">
        <f t="shared" si="109"/>
        <v>13512.432055090674</v>
      </c>
      <c r="L823" s="17">
        <v>26.545465087890626</v>
      </c>
      <c r="M823" s="17">
        <f t="shared" si="110"/>
        <v>31.516020573730469</v>
      </c>
      <c r="N823" s="17">
        <f>0.9534*M823-0.7929</f>
        <v>29.254474014994631</v>
      </c>
      <c r="O823" s="17">
        <f t="shared" si="115"/>
        <v>2.2615465587358372</v>
      </c>
      <c r="P823" s="17">
        <f t="shared" si="111"/>
        <v>12035.756607715557</v>
      </c>
      <c r="T823" s="19">
        <v>26.477044677734</v>
      </c>
      <c r="U823" s="19">
        <f t="shared" si="112"/>
        <v>31.511095056151934</v>
      </c>
      <c r="V823" s="19">
        <f>0.9534*U823-0.7929</f>
        <v>29.249778026535257</v>
      </c>
      <c r="W823" s="19">
        <f t="shared" si="116"/>
        <v>2.2613170296166771</v>
      </c>
      <c r="X823" s="19">
        <f t="shared" si="113"/>
        <v>12032.625601001091</v>
      </c>
    </row>
    <row r="824" spans="1:26">
      <c r="A824">
        <v>2074</v>
      </c>
      <c r="B824">
        <v>6</v>
      </c>
      <c r="C824" s="15">
        <v>30.201867675781251</v>
      </c>
      <c r="D824" s="15">
        <f t="shared" si="108"/>
        <v>37.080484287109378</v>
      </c>
      <c r="E824" s="15">
        <f>0.814*D824+4.4613</f>
        <v>34.644814209707029</v>
      </c>
      <c r="F824" s="15">
        <f t="shared" si="114"/>
        <v>2.4356700774023494</v>
      </c>
      <c r="G824" s="15">
        <f t="shared" si="109"/>
        <v>14410.975525845446</v>
      </c>
      <c r="L824" s="17">
        <v>30.588189697265626</v>
      </c>
      <c r="M824" s="17">
        <f t="shared" si="110"/>
        <v>35.919356218261719</v>
      </c>
      <c r="N824" s="17">
        <f>0.814*M824+4.4613</f>
        <v>33.699655961665037</v>
      </c>
      <c r="O824" s="17">
        <f t="shared" si="115"/>
        <v>2.2197002565966812</v>
      </c>
      <c r="P824" s="17">
        <f t="shared" si="111"/>
        <v>11464.931200235329</v>
      </c>
      <c r="T824" s="19">
        <v>30.635949707031045</v>
      </c>
      <c r="U824" s="19">
        <f t="shared" si="112"/>
        <v>36.077572778320096</v>
      </c>
      <c r="V824" s="19">
        <f>0.814*U824+4.4613</f>
        <v>33.828444241552553</v>
      </c>
      <c r="W824" s="19">
        <f t="shared" si="116"/>
        <v>2.2491285367675431</v>
      </c>
      <c r="X824" s="19">
        <f t="shared" si="113"/>
        <v>11866.362370046056</v>
      </c>
    </row>
    <row r="825" spans="1:26">
      <c r="A825">
        <v>2074</v>
      </c>
      <c r="B825">
        <v>7</v>
      </c>
      <c r="C825" s="15">
        <v>32.004144287109376</v>
      </c>
      <c r="D825" s="15">
        <f t="shared" si="108"/>
        <v>39.593578793945319</v>
      </c>
      <c r="E825" s="15">
        <f>0.814*D825+4.4613</f>
        <v>36.690473138271486</v>
      </c>
      <c r="F825" s="15">
        <f t="shared" si="114"/>
        <v>2.9031056556738335</v>
      </c>
      <c r="G825" s="15">
        <f t="shared" si="109"/>
        <v>20787.264249046762</v>
      </c>
      <c r="L825" s="17">
        <v>33.883721923828126</v>
      </c>
      <c r="M825" s="17">
        <f t="shared" si="110"/>
        <v>39.508849919433594</v>
      </c>
      <c r="N825" s="17">
        <f>0.814*M825+4.4613</f>
        <v>36.621503834418945</v>
      </c>
      <c r="O825" s="17">
        <f t="shared" si="115"/>
        <v>2.8873460850146486</v>
      </c>
      <c r="P825" s="17">
        <f t="shared" si="111"/>
        <v>20572.287945684824</v>
      </c>
      <c r="T825" s="19">
        <v>34.043756103516046</v>
      </c>
      <c r="U825" s="19">
        <f t="shared" si="112"/>
        <v>39.819344201660627</v>
      </c>
      <c r="V825" s="19">
        <f>0.814*U825+4.4613</f>
        <v>36.874246180151751</v>
      </c>
      <c r="W825" s="19">
        <f t="shared" si="116"/>
        <v>2.9450980215088762</v>
      </c>
      <c r="X825" s="19">
        <f t="shared" si="113"/>
        <v>21360.082111402582</v>
      </c>
    </row>
    <row r="826" spans="1:26">
      <c r="A826">
        <v>2074</v>
      </c>
      <c r="B826">
        <v>8</v>
      </c>
      <c r="C826" s="15">
        <v>31.583825683593751</v>
      </c>
      <c r="D826" s="15">
        <f t="shared" si="108"/>
        <v>39.007486533203128</v>
      </c>
      <c r="E826" s="15">
        <f>0.814*D826+4.4613</f>
        <v>36.213394038027346</v>
      </c>
      <c r="F826" s="15">
        <f t="shared" si="114"/>
        <v>2.7940924951757822</v>
      </c>
      <c r="G826" s="15">
        <f t="shared" si="109"/>
        <v>19300.215726692848</v>
      </c>
      <c r="L826" s="17">
        <v>31.352532958984376</v>
      </c>
      <c r="M826" s="17">
        <f t="shared" si="110"/>
        <v>36.751878898925781</v>
      </c>
      <c r="N826" s="17">
        <f>0.814*M826+4.4613</f>
        <v>34.377329423725584</v>
      </c>
      <c r="O826" s="17">
        <f t="shared" si="115"/>
        <v>2.3745494752001974</v>
      </c>
      <c r="P826" s="17">
        <f t="shared" si="111"/>
        <v>13577.229391205892</v>
      </c>
      <c r="T826" s="19">
        <v>31.206048583984</v>
      </c>
      <c r="U826" s="19">
        <f t="shared" si="112"/>
        <v>36.70354134521444</v>
      </c>
      <c r="V826" s="19">
        <f>0.814*U826+4.4613</f>
        <v>34.337982655004552</v>
      </c>
      <c r="W826" s="19">
        <f t="shared" si="116"/>
        <v>2.3655586902098875</v>
      </c>
      <c r="X826" s="19">
        <f t="shared" si="113"/>
        <v>13454.586093153077</v>
      </c>
    </row>
    <row r="827" spans="1:26">
      <c r="A827">
        <v>2074</v>
      </c>
      <c r="B827">
        <v>9</v>
      </c>
      <c r="C827" s="15">
        <v>22.263696289062501</v>
      </c>
      <c r="D827" s="15">
        <f t="shared" si="108"/>
        <v>26.011498105468753</v>
      </c>
      <c r="E827" s="15">
        <f>0.9014*D827+2.3973</f>
        <v>25.844064392269534</v>
      </c>
      <c r="F827" s="15">
        <f t="shared" si="114"/>
        <v>0.16743371319921962</v>
      </c>
      <c r="G827" s="15">
        <f t="shared" si="109"/>
        <v>-16530.036718249445</v>
      </c>
      <c r="L827" s="17">
        <v>22.476190185546876</v>
      </c>
      <c r="M827" s="17">
        <f t="shared" si="110"/>
        <v>27.083766350097655</v>
      </c>
      <c r="N827" s="17">
        <f>0.9014*M827+2.3973</f>
        <v>26.810606987978026</v>
      </c>
      <c r="O827" s="17">
        <f t="shared" si="115"/>
        <v>0.27315936211962821</v>
      </c>
      <c r="P827" s="17">
        <f t="shared" si="111"/>
        <v>-15087.833141326151</v>
      </c>
      <c r="T827" s="19">
        <v>22.454217529297011</v>
      </c>
      <c r="U827" s="19">
        <f t="shared" si="112"/>
        <v>27.094030847168121</v>
      </c>
      <c r="V827" s="19">
        <f>0.9014*U827+2.3973</f>
        <v>26.819859405637345</v>
      </c>
      <c r="W827" s="19">
        <f t="shared" si="116"/>
        <v>0.27417144153077544</v>
      </c>
      <c r="X827" s="19">
        <f t="shared" si="113"/>
        <v>-15074.027366078692</v>
      </c>
    </row>
    <row r="828" spans="1:26">
      <c r="A828">
        <v>2074</v>
      </c>
      <c r="B828">
        <v>10</v>
      </c>
      <c r="C828" s="15">
        <v>15.4826904296875</v>
      </c>
      <c r="D828" s="15">
        <f t="shared" si="108"/>
        <v>16.556063535156248</v>
      </c>
      <c r="E828" s="15">
        <f>0.9014*D828+2.3973</f>
        <v>17.320935670589844</v>
      </c>
      <c r="F828" s="15">
        <f t="shared" si="114"/>
        <v>-0.76487213543359545</v>
      </c>
      <c r="G828" s="15">
        <f t="shared" si="109"/>
        <v>-29247.620799449676</v>
      </c>
      <c r="L828" s="17">
        <v>14.47957763671875</v>
      </c>
      <c r="M828" s="17">
        <f t="shared" si="110"/>
        <v>18.37385596191406</v>
      </c>
      <c r="N828" s="17">
        <f>0.9014*M828+2.3973</f>
        <v>18.959493764069336</v>
      </c>
      <c r="O828" s="17">
        <f t="shared" si="115"/>
        <v>-0.58563780215527572</v>
      </c>
      <c r="P828" s="17">
        <f t="shared" si="111"/>
        <v>-26802.685259200116</v>
      </c>
      <c r="T828" s="19">
        <v>14.429895019531045</v>
      </c>
      <c r="U828" s="19">
        <f t="shared" si="112"/>
        <v>18.283324731445088</v>
      </c>
      <c r="V828" s="19">
        <f>0.9014*U828+2.3973</f>
        <v>18.877888912924604</v>
      </c>
      <c r="W828" s="19">
        <f t="shared" si="116"/>
        <v>-0.59456418147951595</v>
      </c>
      <c r="X828" s="19">
        <f t="shared" si="113"/>
        <v>-26924.449999562079</v>
      </c>
    </row>
    <row r="829" spans="1:26">
      <c r="A829">
        <v>2074</v>
      </c>
      <c r="B829">
        <v>11</v>
      </c>
      <c r="C829" s="15">
        <v>8.3984619140624996</v>
      </c>
      <c r="D829" s="15">
        <f t="shared" si="108"/>
        <v>6.6778152929687495</v>
      </c>
      <c r="E829" s="15">
        <f>0.9014*D829+2.3973</f>
        <v>8.4166827050820299</v>
      </c>
      <c r="F829" s="15">
        <f t="shared" si="114"/>
        <v>-1.7388674121132803</v>
      </c>
      <c r="G829" s="15">
        <f t="shared" si="109"/>
        <v>-42533.890368637258</v>
      </c>
      <c r="L829" s="17">
        <v>4.8631530761718746</v>
      </c>
      <c r="M829" s="17">
        <f t="shared" si="110"/>
        <v>7.8996463305664051</v>
      </c>
      <c r="N829" s="17">
        <f>0.9014*M829+2.3973</f>
        <v>9.518041202372558</v>
      </c>
      <c r="O829" s="17">
        <f t="shared" si="115"/>
        <v>-1.6183948718061529</v>
      </c>
      <c r="P829" s="17">
        <f t="shared" si="111"/>
        <v>-40890.524446307732</v>
      </c>
      <c r="T829" s="19">
        <v>4.8745666503910456</v>
      </c>
      <c r="U829" s="19">
        <f t="shared" si="112"/>
        <v>7.7915741821293683</v>
      </c>
      <c r="V829" s="19">
        <f>0.9014*U829+2.3973</f>
        <v>9.4206249677714116</v>
      </c>
      <c r="W829" s="19">
        <f t="shared" si="116"/>
        <v>-1.6290507856420433</v>
      </c>
      <c r="X829" s="19">
        <f t="shared" si="113"/>
        <v>-41035.881766943116</v>
      </c>
    </row>
    <row r="830" spans="1:26">
      <c r="A830">
        <v>2074</v>
      </c>
      <c r="B830">
        <v>12</v>
      </c>
      <c r="C830" s="15">
        <v>4.1740356445312496</v>
      </c>
      <c r="D830" s="15">
        <f t="shared" si="108"/>
        <v>0.78727530273437463</v>
      </c>
      <c r="E830" s="15">
        <f>0.7817*D830+0.2163</f>
        <v>0.83171310414746058</v>
      </c>
      <c r="F830" s="15">
        <f t="shared" si="114"/>
        <v>-4.4437801413085953E-2</v>
      </c>
      <c r="G830" s="15">
        <f t="shared" si="109"/>
        <v>-19420.176049075904</v>
      </c>
      <c r="L830" s="17">
        <v>-2.5016845703124999</v>
      </c>
      <c r="M830" s="17">
        <f t="shared" si="110"/>
        <v>-0.12213483398437486</v>
      </c>
      <c r="N830" s="17">
        <f>0.7817*M830+0.2163</f>
        <v>0.12082720027441417</v>
      </c>
      <c r="O830" s="17">
        <f t="shared" si="115"/>
        <v>-0.24296203425878904</v>
      </c>
      <c r="P830" s="17">
        <f t="shared" si="111"/>
        <v>-22128.24510932414</v>
      </c>
      <c r="T830" s="19">
        <v>-2.3521179199219659</v>
      </c>
      <c r="U830" s="19">
        <f t="shared" si="112"/>
        <v>-0.143325476074319</v>
      </c>
      <c r="V830" s="19">
        <f>0.7817*U830+0.2163</f>
        <v>0.10426247535270483</v>
      </c>
      <c r="W830" s="19">
        <f t="shared" si="116"/>
        <v>-0.24758795142702383</v>
      </c>
      <c r="X830" s="19">
        <f t="shared" si="113"/>
        <v>-22191.347245416033</v>
      </c>
    </row>
    <row r="831" spans="1:26">
      <c r="A831">
        <v>2075</v>
      </c>
      <c r="B831">
        <v>1</v>
      </c>
      <c r="C831" s="15">
        <v>2.3834777832031251</v>
      </c>
      <c r="D831" s="15">
        <f t="shared" si="108"/>
        <v>-1.7094785791015625</v>
      </c>
      <c r="E831" s="15">
        <f>0.7817*D831+0.2163</f>
        <v>-1.1199994052836915</v>
      </c>
      <c r="F831" s="15">
        <f t="shared" si="114"/>
        <v>-0.58947917381787107</v>
      </c>
      <c r="G831" s="15">
        <f t="shared" si="109"/>
        <v>-26855.085410049578</v>
      </c>
      <c r="H831" s="15">
        <f>SUM(G831:G842)</f>
        <v>-74117.508974044948</v>
      </c>
      <c r="I831" s="15">
        <f>H831*2.36386*4.4</f>
        <v>-770895.02495889785</v>
      </c>
      <c r="L831" s="17">
        <v>-6.8964599609375004</v>
      </c>
      <c r="M831" s="17">
        <f t="shared" si="110"/>
        <v>-4.9089241894531241</v>
      </c>
      <c r="N831" s="17">
        <f>0.7817*M831+0.2163</f>
        <v>-3.6210060388955068</v>
      </c>
      <c r="O831" s="17">
        <f t="shared" si="115"/>
        <v>-1.2879181505576174</v>
      </c>
      <c r="P831" s="17">
        <f t="shared" si="111"/>
        <v>-36382.49149175646</v>
      </c>
      <c r="Q831" s="17">
        <f>SUM(P831:P842)</f>
        <v>-102269.75284398012</v>
      </c>
      <c r="R831" s="17">
        <f>Q831*2.36386*4.4</f>
        <v>-1063706.0630141918</v>
      </c>
      <c r="T831" s="19">
        <v>-6.9720214843749773</v>
      </c>
      <c r="U831" s="19">
        <f t="shared" si="112"/>
        <v>-5.2159795898437267</v>
      </c>
      <c r="V831" s="19">
        <f>0.7817*U831+0.2163</f>
        <v>-3.8610312453808411</v>
      </c>
      <c r="W831" s="19">
        <f t="shared" si="116"/>
        <v>-1.3549483444628856</v>
      </c>
      <c r="X831" s="19">
        <f t="shared" si="113"/>
        <v>-37296.850366818224</v>
      </c>
      <c r="Y831" s="19">
        <f>SUM(X831:X842)</f>
        <v>-104837.76575053034</v>
      </c>
      <c r="Z831" s="19">
        <f>Y831*2.36386*4.4</f>
        <v>-1090415.924167014</v>
      </c>
    </row>
    <row r="832" spans="1:26">
      <c r="A832">
        <v>2075</v>
      </c>
      <c r="B832">
        <v>2</v>
      </c>
      <c r="C832" s="15">
        <v>5.3297058105468746</v>
      </c>
      <c r="D832" s="15">
        <f t="shared" si="108"/>
        <v>2.398741782226562</v>
      </c>
      <c r="E832" s="15">
        <f>0.7817*D832+0.2163</f>
        <v>2.0913964511665033</v>
      </c>
      <c r="F832" s="15">
        <f t="shared" si="114"/>
        <v>0.30734533106005868</v>
      </c>
      <c r="G832" s="15">
        <f t="shared" si="109"/>
        <v>-14621.502339009739</v>
      </c>
      <c r="L832" s="17">
        <v>-1.5856689453124999</v>
      </c>
      <c r="M832" s="17">
        <f t="shared" si="110"/>
        <v>0.87558938476562509</v>
      </c>
      <c r="N832" s="17">
        <f>0.7817*M832+0.2163</f>
        <v>0.90074822207128902</v>
      </c>
      <c r="O832" s="17">
        <f t="shared" si="115"/>
        <v>-2.5158837305663928E-2</v>
      </c>
      <c r="P832" s="17">
        <f t="shared" si="111"/>
        <v>-19157.191699686562</v>
      </c>
      <c r="T832" s="19">
        <v>-1.8197692871089544</v>
      </c>
      <c r="U832" s="19">
        <f t="shared" si="112"/>
        <v>0.44119332275436784</v>
      </c>
      <c r="V832" s="19">
        <f>0.7817*U832+0.2163</f>
        <v>0.56118082039708939</v>
      </c>
      <c r="W832" s="19">
        <f t="shared" si="116"/>
        <v>-0.11998749764272154</v>
      </c>
      <c r="X832" s="19">
        <f t="shared" si="113"/>
        <v>-20450.749455344365</v>
      </c>
    </row>
    <row r="833" spans="1:26">
      <c r="A833">
        <v>2075</v>
      </c>
      <c r="B833">
        <v>3</v>
      </c>
      <c r="C833" s="15">
        <v>14.576593017578125</v>
      </c>
      <c r="D833" s="15">
        <f t="shared" si="108"/>
        <v>15.292601303710939</v>
      </c>
      <c r="E833" s="15">
        <f>0.9534*D833-0.7929</f>
        <v>13.78706608295801</v>
      </c>
      <c r="F833" s="15">
        <f t="shared" si="114"/>
        <v>1.5055352207529289</v>
      </c>
      <c r="G833" s="15">
        <f t="shared" si="109"/>
        <v>1723.0059462907047</v>
      </c>
      <c r="L833" s="17">
        <v>9.2733093261718746</v>
      </c>
      <c r="M833" s="17">
        <f t="shared" si="110"/>
        <v>12.703188518066407</v>
      </c>
      <c r="N833" s="17">
        <f>0.9534*M833-0.7929</f>
        <v>11.318319933124513</v>
      </c>
      <c r="O833" s="17">
        <f t="shared" si="115"/>
        <v>1.3848685849418931</v>
      </c>
      <c r="P833" s="17">
        <f t="shared" si="111"/>
        <v>76.992367192364327</v>
      </c>
      <c r="T833" s="19">
        <v>9.3897644042970114</v>
      </c>
      <c r="U833" s="19">
        <f t="shared" si="112"/>
        <v>12.749261315918119</v>
      </c>
      <c r="V833" s="19">
        <f>0.9534*U833-0.7929</f>
        <v>11.362245738596336</v>
      </c>
      <c r="W833" s="19">
        <f t="shared" si="116"/>
        <v>1.3870155773217832</v>
      </c>
      <c r="X833" s="19">
        <f t="shared" si="113"/>
        <v>106.27949024644477</v>
      </c>
    </row>
    <row r="834" spans="1:26">
      <c r="A834">
        <v>2075</v>
      </c>
      <c r="B834">
        <v>4</v>
      </c>
      <c r="C834" s="15">
        <v>21.155023193359376</v>
      </c>
      <c r="D834" s="15">
        <f t="shared" si="108"/>
        <v>24.465564340820315</v>
      </c>
      <c r="E834" s="15">
        <f>0.9534*D834-0.7929</f>
        <v>22.532569042538089</v>
      </c>
      <c r="F834" s="15">
        <f t="shared" si="114"/>
        <v>1.9329952982822256</v>
      </c>
      <c r="G834" s="15">
        <f t="shared" si="109"/>
        <v>7553.9888638678385</v>
      </c>
      <c r="L834" s="17">
        <v>17.075646972656251</v>
      </c>
      <c r="M834" s="17">
        <f t="shared" si="110"/>
        <v>21.201494682617188</v>
      </c>
      <c r="N834" s="17">
        <f>0.9534*M834-0.7929</f>
        <v>19.420605030407227</v>
      </c>
      <c r="O834" s="17">
        <f t="shared" si="115"/>
        <v>1.7808896522099609</v>
      </c>
      <c r="P834" s="17">
        <f t="shared" si="111"/>
        <v>5479.1157457960762</v>
      </c>
      <c r="T834" s="19">
        <v>16.985528564453034</v>
      </c>
      <c r="U834" s="19">
        <f t="shared" si="112"/>
        <v>21.089410363769431</v>
      </c>
      <c r="V834" s="19">
        <f>0.9534*U834-0.7929</f>
        <v>19.313743840817779</v>
      </c>
      <c r="W834" s="19">
        <f t="shared" si="116"/>
        <v>1.7756665229516528</v>
      </c>
      <c r="X834" s="19">
        <f t="shared" si="113"/>
        <v>5407.8670395834961</v>
      </c>
    </row>
    <row r="835" spans="1:26">
      <c r="A835">
        <v>2075</v>
      </c>
      <c r="B835">
        <v>5</v>
      </c>
      <c r="C835" s="15">
        <v>26.075097656250001</v>
      </c>
      <c r="D835" s="15">
        <f t="shared" si="108"/>
        <v>31.326116171875</v>
      </c>
      <c r="E835" s="15">
        <f>0.9534*D835-0.7929</f>
        <v>29.073419158265626</v>
      </c>
      <c r="F835" s="15">
        <f t="shared" si="114"/>
        <v>2.2526970136093745</v>
      </c>
      <c r="G835" s="15">
        <f t="shared" si="109"/>
        <v>11915.039962645478</v>
      </c>
      <c r="L835" s="17">
        <v>27.645318603515626</v>
      </c>
      <c r="M835" s="17">
        <f t="shared" si="110"/>
        <v>32.71398102294922</v>
      </c>
      <c r="N835" s="17">
        <f>0.9534*M835-0.7929</f>
        <v>30.396609507279788</v>
      </c>
      <c r="O835" s="17">
        <f t="shared" si="115"/>
        <v>2.3173715156694321</v>
      </c>
      <c r="P835" s="17">
        <f t="shared" si="111"/>
        <v>12797.264845246722</v>
      </c>
      <c r="T835" s="19">
        <v>27.802758789063034</v>
      </c>
      <c r="U835" s="19">
        <f t="shared" si="112"/>
        <v>32.966729150391217</v>
      </c>
      <c r="V835" s="19">
        <f>0.9534*U835-0.7929</f>
        <v>30.637579571982986</v>
      </c>
      <c r="W835" s="19">
        <f t="shared" si="116"/>
        <v>2.3291495784082308</v>
      </c>
      <c r="X835" s="19">
        <f t="shared" si="113"/>
        <v>12957.929399066677</v>
      </c>
    </row>
    <row r="836" spans="1:26">
      <c r="A836">
        <v>2075</v>
      </c>
      <c r="B836">
        <v>6</v>
      </c>
      <c r="C836" s="15">
        <v>31.813989257812501</v>
      </c>
      <c r="D836" s="15">
        <f t="shared" ref="D836:D899" si="117">C836*1.3944-5.033</f>
        <v>39.328426621093755</v>
      </c>
      <c r="E836" s="15">
        <f>0.814*D836+4.4613</f>
        <v>36.474639269570318</v>
      </c>
      <c r="F836" s="15">
        <f t="shared" si="114"/>
        <v>2.8537873515234367</v>
      </c>
      <c r="G836" s="15">
        <f t="shared" ref="G836:G899" si="118">13641*F836-18814</f>
        <v>20114.5132621312</v>
      </c>
      <c r="L836" s="17">
        <v>32.243188476562501</v>
      </c>
      <c r="M836" s="17">
        <f t="shared" ref="M836:M899" si="119">L836*1.0892+2.6027</f>
        <v>37.721980888671872</v>
      </c>
      <c r="N836" s="17">
        <f>0.814*M836+4.4613</f>
        <v>35.166992443378902</v>
      </c>
      <c r="O836" s="17">
        <f t="shared" si="115"/>
        <v>2.5549884452929703</v>
      </c>
      <c r="P836" s="17">
        <f t="shared" ref="P836:P899" si="120">13641*O836-18814</f>
        <v>16038.597382241409</v>
      </c>
      <c r="T836" s="19">
        <v>32.083337402344</v>
      </c>
      <c r="U836" s="19">
        <f t="shared" ref="U836:U899" si="121">T836*1.098+2.4393</f>
        <v>37.666804467773716</v>
      </c>
      <c r="V836" s="19">
        <f>0.814*U836+4.4613</f>
        <v>35.122078836767805</v>
      </c>
      <c r="W836" s="19">
        <f t="shared" si="116"/>
        <v>2.5447256310059103</v>
      </c>
      <c r="X836" s="19">
        <f t="shared" ref="X836:X899" si="122">13641*W836-18814</f>
        <v>15898.602332551622</v>
      </c>
    </row>
    <row r="837" spans="1:26">
      <c r="A837">
        <v>2075</v>
      </c>
      <c r="B837">
        <v>7</v>
      </c>
      <c r="C837" s="15">
        <v>34.164361572265626</v>
      </c>
      <c r="D837" s="15">
        <f t="shared" si="117"/>
        <v>42.605785776367192</v>
      </c>
      <c r="E837" s="15">
        <f>0.814*D837+4.4613</f>
        <v>39.142409621962891</v>
      </c>
      <c r="F837" s="15">
        <f t="shared" ref="F837:F900" si="123">D837-E837</f>
        <v>3.4633761544043011</v>
      </c>
      <c r="G837" s="15">
        <f t="shared" si="118"/>
        <v>28429.914122229071</v>
      </c>
      <c r="L837" s="17">
        <v>34.901330566406251</v>
      </c>
      <c r="M837" s="17">
        <f t="shared" si="119"/>
        <v>40.617229252929683</v>
      </c>
      <c r="N837" s="17">
        <f>0.814*M837+4.4613</f>
        <v>37.523724611884759</v>
      </c>
      <c r="O837" s="17">
        <f t="shared" ref="O837:O900" si="124">M837-N837</f>
        <v>3.0935046410449232</v>
      </c>
      <c r="P837" s="17">
        <f t="shared" si="120"/>
        <v>23384.496808493794</v>
      </c>
      <c r="T837" s="19">
        <v>34.935754394531045</v>
      </c>
      <c r="U837" s="19">
        <f t="shared" si="121"/>
        <v>40.798758325195095</v>
      </c>
      <c r="V837" s="19">
        <f>0.814*U837+4.4613</f>
        <v>37.671489276708805</v>
      </c>
      <c r="W837" s="19">
        <f t="shared" ref="W837:W900" si="125">U837-V837</f>
        <v>3.1272690484862906</v>
      </c>
      <c r="X837" s="19">
        <f t="shared" si="122"/>
        <v>23845.077090401493</v>
      </c>
    </row>
    <row r="838" spans="1:26">
      <c r="A838">
        <v>2075</v>
      </c>
      <c r="B838">
        <v>8</v>
      </c>
      <c r="C838" s="15">
        <v>31.299584960937501</v>
      </c>
      <c r="D838" s="15">
        <f t="shared" si="117"/>
        <v>38.611141269531252</v>
      </c>
      <c r="E838" s="15">
        <f>0.814*D838+4.4613</f>
        <v>35.890768993398439</v>
      </c>
      <c r="F838" s="15">
        <f t="shared" si="123"/>
        <v>2.7203722761328137</v>
      </c>
      <c r="G838" s="15">
        <f t="shared" si="118"/>
        <v>18294.598218727711</v>
      </c>
      <c r="L838" s="17">
        <v>32.613244628906251</v>
      </c>
      <c r="M838" s="17">
        <f t="shared" si="119"/>
        <v>38.125046049804688</v>
      </c>
      <c r="N838" s="17">
        <f>0.814*M838+4.4613</f>
        <v>35.49508748454101</v>
      </c>
      <c r="O838" s="17">
        <f t="shared" si="124"/>
        <v>2.6299585652636779</v>
      </c>
      <c r="P838" s="17">
        <f t="shared" si="120"/>
        <v>17061.26478876183</v>
      </c>
      <c r="T838" s="19">
        <v>32.394006347656045</v>
      </c>
      <c r="U838" s="19">
        <f t="shared" si="121"/>
        <v>38.00791896972634</v>
      </c>
      <c r="V838" s="19">
        <f>0.814*U838+4.4613</f>
        <v>35.39974604135724</v>
      </c>
      <c r="W838" s="19">
        <f t="shared" si="125"/>
        <v>2.6081729283691004</v>
      </c>
      <c r="X838" s="19">
        <f t="shared" si="122"/>
        <v>16764.086915882901</v>
      </c>
    </row>
    <row r="839" spans="1:26">
      <c r="A839">
        <v>2075</v>
      </c>
      <c r="B839">
        <v>9</v>
      </c>
      <c r="C839" s="15">
        <v>24.077874755859376</v>
      </c>
      <c r="D839" s="15">
        <f t="shared" si="117"/>
        <v>28.541188559570315</v>
      </c>
      <c r="E839" s="15">
        <f>0.9014*D839+2.3973</f>
        <v>28.124327367596685</v>
      </c>
      <c r="F839" s="15">
        <f t="shared" si="123"/>
        <v>0.4168611919736307</v>
      </c>
      <c r="G839" s="15">
        <f t="shared" si="118"/>
        <v>-13127.596480287702</v>
      </c>
      <c r="L839" s="17">
        <v>20.157647705078126</v>
      </c>
      <c r="M839" s="17">
        <f t="shared" si="119"/>
        <v>24.558409880371094</v>
      </c>
      <c r="N839" s="17">
        <f>0.9014*M839+2.3973</f>
        <v>24.534250666166507</v>
      </c>
      <c r="O839" s="17">
        <f t="shared" si="124"/>
        <v>2.4159214204587443E-2</v>
      </c>
      <c r="P839" s="17">
        <f t="shared" si="120"/>
        <v>-18484.444159035222</v>
      </c>
      <c r="T839" s="19">
        <v>20.078607177734</v>
      </c>
      <c r="U839" s="19">
        <f t="shared" si="121"/>
        <v>24.485610681151933</v>
      </c>
      <c r="V839" s="19">
        <f>0.9014*U839+2.3973</f>
        <v>24.468629467990354</v>
      </c>
      <c r="W839" s="19">
        <f t="shared" si="125"/>
        <v>1.6981213161578523E-2</v>
      </c>
      <c r="X839" s="19">
        <f t="shared" si="122"/>
        <v>-18582.359271262907</v>
      </c>
    </row>
    <row r="840" spans="1:26">
      <c r="A840">
        <v>2075</v>
      </c>
      <c r="B840">
        <v>10</v>
      </c>
      <c r="C840" s="15">
        <v>14.488397216796875</v>
      </c>
      <c r="D840" s="15">
        <f t="shared" si="117"/>
        <v>15.16962107910156</v>
      </c>
      <c r="E840" s="15">
        <f>0.9014*D840+2.3973</f>
        <v>16.071196440702145</v>
      </c>
      <c r="F840" s="15">
        <f t="shared" si="123"/>
        <v>-0.90157536160058527</v>
      </c>
      <c r="G840" s="15">
        <f t="shared" si="118"/>
        <v>-31112.389507593583</v>
      </c>
      <c r="L840" s="17">
        <v>14.249139404296875</v>
      </c>
      <c r="M840" s="17">
        <f t="shared" si="119"/>
        <v>18.122862639160154</v>
      </c>
      <c r="N840" s="17">
        <f>0.9014*M840+2.3973</f>
        <v>18.733248382938964</v>
      </c>
      <c r="O840" s="17">
        <f t="shared" si="124"/>
        <v>-0.61038574377881005</v>
      </c>
      <c r="P840" s="17">
        <f t="shared" si="120"/>
        <v>-27140.271930886745</v>
      </c>
      <c r="T840" s="19">
        <v>14.353082275391046</v>
      </c>
      <c r="U840" s="19">
        <f t="shared" si="121"/>
        <v>18.198984338379368</v>
      </c>
      <c r="V840" s="19">
        <f>0.9014*U840+2.3973</f>
        <v>18.801864482615162</v>
      </c>
      <c r="W840" s="19">
        <f t="shared" si="125"/>
        <v>-0.60288014423579384</v>
      </c>
      <c r="X840" s="19">
        <f t="shared" si="122"/>
        <v>-27037.888047520464</v>
      </c>
    </row>
    <row r="841" spans="1:26">
      <c r="A841">
        <v>2075</v>
      </c>
      <c r="B841">
        <v>11</v>
      </c>
      <c r="C841" s="15">
        <v>7.0353637695312496</v>
      </c>
      <c r="D841" s="15">
        <f t="shared" si="117"/>
        <v>4.7771112402343752</v>
      </c>
      <c r="E841" s="15">
        <f>0.9014*D841+2.3973</f>
        <v>6.7033880719472663</v>
      </c>
      <c r="F841" s="15">
        <f t="shared" si="123"/>
        <v>-1.9262768317128911</v>
      </c>
      <c r="G841" s="15">
        <f t="shared" si="118"/>
        <v>-45090.342261395548</v>
      </c>
      <c r="L841" s="17">
        <v>0.70333251953124998</v>
      </c>
      <c r="M841" s="17">
        <f t="shared" si="119"/>
        <v>3.3687697802734373</v>
      </c>
      <c r="N841" s="17">
        <f>0.9014*M841+2.3973</f>
        <v>5.4339090799384762</v>
      </c>
      <c r="O841" s="17">
        <f t="shared" si="124"/>
        <v>-2.0651392996650388</v>
      </c>
      <c r="P841" s="17">
        <f t="shared" si="120"/>
        <v>-46984.56518673079</v>
      </c>
      <c r="T841" s="19">
        <v>0.98040161132803405</v>
      </c>
      <c r="U841" s="19">
        <f t="shared" si="121"/>
        <v>3.5157809692381812</v>
      </c>
      <c r="V841" s="19">
        <f>0.9014*U841+2.3973</f>
        <v>5.5664249656712963</v>
      </c>
      <c r="W841" s="19">
        <f t="shared" si="125"/>
        <v>-2.0506439964331151</v>
      </c>
      <c r="X841" s="19">
        <f t="shared" si="122"/>
        <v>-46786.834755344127</v>
      </c>
    </row>
    <row r="842" spans="1:26">
      <c r="A842">
        <v>2075</v>
      </c>
      <c r="B842">
        <v>12</v>
      </c>
      <c r="C842" s="15">
        <v>1.3029724121093751</v>
      </c>
      <c r="D842" s="15">
        <f t="shared" si="117"/>
        <v>-3.2161352685546873</v>
      </c>
      <c r="E842" s="15">
        <f>0.7817*D842+0.2163</f>
        <v>-2.2977529394291989</v>
      </c>
      <c r="F842" s="15">
        <f t="shared" si="123"/>
        <v>-0.91838232912548845</v>
      </c>
      <c r="G842" s="15">
        <f t="shared" si="118"/>
        <v>-31341.653351600788</v>
      </c>
      <c r="L842" s="17">
        <v>-4.6075500488281254</v>
      </c>
      <c r="M842" s="17">
        <f t="shared" si="119"/>
        <v>-2.4158435131835936</v>
      </c>
      <c r="N842" s="17">
        <f>0.7817*M842+0.2163</f>
        <v>-1.672164874255615</v>
      </c>
      <c r="O842" s="17">
        <f t="shared" si="124"/>
        <v>-0.74367863892797859</v>
      </c>
      <c r="P842" s="17">
        <f t="shared" si="120"/>
        <v>-28958.520313616558</v>
      </c>
      <c r="T842" s="19">
        <v>-4.6372436523439546</v>
      </c>
      <c r="U842" s="19">
        <f t="shared" si="121"/>
        <v>-2.6523935302736628</v>
      </c>
      <c r="V842" s="19">
        <f>0.7817*U842+0.2163</f>
        <v>-1.8570760226149221</v>
      </c>
      <c r="W842" s="19">
        <f t="shared" si="125"/>
        <v>-0.79531750765874065</v>
      </c>
      <c r="X842" s="19">
        <f t="shared" si="122"/>
        <v>-29662.92612197288</v>
      </c>
    </row>
    <row r="843" spans="1:26">
      <c r="A843">
        <v>2076</v>
      </c>
      <c r="B843">
        <v>1</v>
      </c>
      <c r="C843" s="15">
        <v>1.0982604980468751</v>
      </c>
      <c r="D843" s="15">
        <f t="shared" si="117"/>
        <v>-3.5015855615234379</v>
      </c>
      <c r="E843" s="15">
        <f>0.7817*D843+0.2163</f>
        <v>-2.5208894334428713</v>
      </c>
      <c r="F843" s="15">
        <f t="shared" si="123"/>
        <v>-0.98069612808056661</v>
      </c>
      <c r="G843" s="15">
        <f t="shared" si="118"/>
        <v>-32191.675883147007</v>
      </c>
      <c r="H843" s="15">
        <f>SUM(G843:G854)</f>
        <v>-91241.097196112401</v>
      </c>
      <c r="I843" s="15">
        <f>H843*2.36386*4.4</f>
        <v>-948997.19207920996</v>
      </c>
      <c r="L843" s="17">
        <v>-4.8696350097656254</v>
      </c>
      <c r="M843" s="17">
        <f t="shared" si="119"/>
        <v>-2.7013064526367185</v>
      </c>
      <c r="N843" s="17">
        <f>0.7817*M843+0.2163</f>
        <v>-1.8953112540261228</v>
      </c>
      <c r="O843" s="17">
        <f t="shared" si="124"/>
        <v>-0.80599519861059576</v>
      </c>
      <c r="P843" s="17">
        <f t="shared" si="120"/>
        <v>-29808.580504247137</v>
      </c>
      <c r="Q843" s="17">
        <f>SUM(P843:P854)</f>
        <v>-97134.132999677022</v>
      </c>
      <c r="R843" s="17">
        <f>Q843*2.36386*4.4</f>
        <v>-1010290.5631835127</v>
      </c>
      <c r="T843" s="19">
        <v>-4.7732910156249773</v>
      </c>
      <c r="U843" s="19">
        <f t="shared" si="121"/>
        <v>-2.8017735351562254</v>
      </c>
      <c r="V843" s="19">
        <f>0.7817*U843+0.2163</f>
        <v>-1.9738463724316215</v>
      </c>
      <c r="W843" s="19">
        <f t="shared" si="125"/>
        <v>-0.82792716272460387</v>
      </c>
      <c r="X843" s="19">
        <f t="shared" si="122"/>
        <v>-30107.754426726322</v>
      </c>
      <c r="Y843" s="19">
        <f>SUM(X843:X854)</f>
        <v>-97197.447502240393</v>
      </c>
      <c r="Z843" s="19">
        <f>Y843*2.36386*4.4</f>
        <v>-1010949.0963116423</v>
      </c>
    </row>
    <row r="844" spans="1:26">
      <c r="A844">
        <v>2076</v>
      </c>
      <c r="B844">
        <v>2</v>
      </c>
      <c r="C844" s="15">
        <v>3.4879394531250001</v>
      </c>
      <c r="D844" s="15">
        <f t="shared" si="117"/>
        <v>-0.16941722656249958</v>
      </c>
      <c r="E844" s="15">
        <f>0.7817*D844+0.2163</f>
        <v>8.3866553996094079E-2</v>
      </c>
      <c r="F844" s="15">
        <f t="shared" si="123"/>
        <v>-0.25328378055859369</v>
      </c>
      <c r="G844" s="15">
        <f t="shared" si="118"/>
        <v>-22269.044050599776</v>
      </c>
      <c r="L844" s="17">
        <v>-0.63483276367187502</v>
      </c>
      <c r="M844" s="17">
        <f t="shared" si="119"/>
        <v>1.9112401538085937</v>
      </c>
      <c r="N844" s="17">
        <f>0.7817*M844+0.2163</f>
        <v>1.7103164282321774</v>
      </c>
      <c r="O844" s="17">
        <f t="shared" si="124"/>
        <v>0.20092372557641625</v>
      </c>
      <c r="P844" s="17">
        <f t="shared" si="120"/>
        <v>-16073.199459412106</v>
      </c>
      <c r="T844" s="19">
        <v>-0.65701904296895464</v>
      </c>
      <c r="U844" s="19">
        <f t="shared" si="121"/>
        <v>1.7178930908200876</v>
      </c>
      <c r="V844" s="19">
        <f>0.7817*U844+0.2163</f>
        <v>1.5591770290940623</v>
      </c>
      <c r="W844" s="19">
        <f t="shared" si="125"/>
        <v>0.15871606172602526</v>
      </c>
      <c r="X844" s="19">
        <f t="shared" si="122"/>
        <v>-16648.95420199529</v>
      </c>
    </row>
    <row r="845" spans="1:26">
      <c r="A845">
        <v>2076</v>
      </c>
      <c r="B845">
        <v>3</v>
      </c>
      <c r="C845" s="15">
        <v>12.5827880859375</v>
      </c>
      <c r="D845" s="15">
        <f t="shared" si="117"/>
        <v>12.512439707031248</v>
      </c>
      <c r="E845" s="15">
        <f>0.9534*D845-0.7929</f>
        <v>11.136460016683593</v>
      </c>
      <c r="F845" s="15">
        <f t="shared" si="123"/>
        <v>1.3759796903476555</v>
      </c>
      <c r="G845" s="15">
        <f t="shared" si="118"/>
        <v>-44.261043967631849</v>
      </c>
      <c r="L845" s="17">
        <v>6.4877563476562496</v>
      </c>
      <c r="M845" s="17">
        <f t="shared" si="119"/>
        <v>9.6691642138671874</v>
      </c>
      <c r="N845" s="17">
        <f>0.9534*M845-0.7929</f>
        <v>8.425681161500977</v>
      </c>
      <c r="O845" s="17">
        <f t="shared" si="124"/>
        <v>1.2434830523662104</v>
      </c>
      <c r="P845" s="17">
        <f t="shared" si="120"/>
        <v>-1851.6476826725229</v>
      </c>
      <c r="T845" s="19">
        <v>6.5014587402339998</v>
      </c>
      <c r="U845" s="19">
        <f t="shared" si="121"/>
        <v>9.5779016967769319</v>
      </c>
      <c r="V845" s="19">
        <f>0.9534*U845-0.7929</f>
        <v>8.3386714777071269</v>
      </c>
      <c r="W845" s="19">
        <f t="shared" si="125"/>
        <v>1.239230219069805</v>
      </c>
      <c r="X845" s="19">
        <f t="shared" si="122"/>
        <v>-1909.6605816687916</v>
      </c>
    </row>
    <row r="846" spans="1:26">
      <c r="A846">
        <v>2076</v>
      </c>
      <c r="B846">
        <v>4</v>
      </c>
      <c r="C846" s="15">
        <v>23.086633300781251</v>
      </c>
      <c r="D846" s="15">
        <f t="shared" si="117"/>
        <v>27.159001474609376</v>
      </c>
      <c r="E846" s="15">
        <f>0.9534*D846-0.7929</f>
        <v>25.10049200589258</v>
      </c>
      <c r="F846" s="15">
        <f t="shared" si="123"/>
        <v>2.058509468716796</v>
      </c>
      <c r="G846" s="15">
        <f t="shared" si="118"/>
        <v>9266.1276627658153</v>
      </c>
      <c r="L846" s="17">
        <v>20.227136230468751</v>
      </c>
      <c r="M846" s="17">
        <f t="shared" si="119"/>
        <v>24.63409678222656</v>
      </c>
      <c r="N846" s="17">
        <f>0.9534*M846-0.7929</f>
        <v>22.693247872174805</v>
      </c>
      <c r="O846" s="17">
        <f t="shared" si="124"/>
        <v>1.9408489100517556</v>
      </c>
      <c r="P846" s="17">
        <f t="shared" si="120"/>
        <v>7661.119982016</v>
      </c>
      <c r="T846" s="19">
        <v>20.243310546875023</v>
      </c>
      <c r="U846" s="19">
        <f t="shared" si="121"/>
        <v>24.666454980468774</v>
      </c>
      <c r="V846" s="19">
        <f>0.9534*U846-0.7929</f>
        <v>22.724098178378931</v>
      </c>
      <c r="W846" s="19">
        <f t="shared" si="125"/>
        <v>1.9423568020898436</v>
      </c>
      <c r="X846" s="19">
        <f t="shared" si="122"/>
        <v>7681.6891373075559</v>
      </c>
    </row>
    <row r="847" spans="1:26">
      <c r="A847">
        <v>2076</v>
      </c>
      <c r="B847">
        <v>5</v>
      </c>
      <c r="C847" s="15">
        <v>25.222924804687501</v>
      </c>
      <c r="D847" s="15">
        <f t="shared" si="117"/>
        <v>30.13784634765625</v>
      </c>
      <c r="E847" s="15">
        <f>0.9534*D847-0.7929</f>
        <v>27.940522707855472</v>
      </c>
      <c r="F847" s="15">
        <f t="shared" si="123"/>
        <v>2.1973236398007785</v>
      </c>
      <c r="G847" s="15">
        <f t="shared" si="118"/>
        <v>11159.691770522419</v>
      </c>
      <c r="L847" s="17">
        <v>26.042230224609376</v>
      </c>
      <c r="M847" s="17">
        <f t="shared" si="119"/>
        <v>30.967897160644529</v>
      </c>
      <c r="N847" s="17">
        <f>0.9534*M847-0.7929</f>
        <v>28.731893152958495</v>
      </c>
      <c r="O847" s="17">
        <f t="shared" si="124"/>
        <v>2.2360040076860344</v>
      </c>
      <c r="P847" s="17">
        <f t="shared" si="120"/>
        <v>11687.330668845196</v>
      </c>
      <c r="T847" s="19">
        <v>26.219079589844</v>
      </c>
      <c r="U847" s="19">
        <f t="shared" si="121"/>
        <v>31.227849389648714</v>
      </c>
      <c r="V847" s="19">
        <f>0.9534*U847-0.7929</f>
        <v>28.979731608091086</v>
      </c>
      <c r="W847" s="19">
        <f t="shared" si="125"/>
        <v>2.2481177815576281</v>
      </c>
      <c r="X847" s="19">
        <f t="shared" si="122"/>
        <v>11852.574658227604</v>
      </c>
    </row>
    <row r="848" spans="1:26">
      <c r="A848">
        <v>2076</v>
      </c>
      <c r="B848">
        <v>6</v>
      </c>
      <c r="C848" s="15">
        <v>31.408349609375001</v>
      </c>
      <c r="D848" s="15">
        <f t="shared" si="117"/>
        <v>38.762802695312502</v>
      </c>
      <c r="E848" s="15">
        <f>0.814*D848+4.4613</f>
        <v>36.014221393984371</v>
      </c>
      <c r="F848" s="15">
        <f t="shared" si="123"/>
        <v>2.7485813013281302</v>
      </c>
      <c r="G848" s="15">
        <f t="shared" si="118"/>
        <v>18679.397531417024</v>
      </c>
      <c r="L848" s="17">
        <v>31.842523193359376</v>
      </c>
      <c r="M848" s="17">
        <f t="shared" si="119"/>
        <v>37.28557626220703</v>
      </c>
      <c r="N848" s="17">
        <f>0.814*M848+4.4613</f>
        <v>34.81175907743652</v>
      </c>
      <c r="O848" s="17">
        <f t="shared" si="124"/>
        <v>2.4738171847705104</v>
      </c>
      <c r="P848" s="17">
        <f t="shared" si="120"/>
        <v>14931.340217454534</v>
      </c>
      <c r="T848" s="19">
        <v>31.686547851563034</v>
      </c>
      <c r="U848" s="19">
        <f t="shared" si="121"/>
        <v>37.231129541016216</v>
      </c>
      <c r="V848" s="19">
        <f>0.814*U848+4.4613</f>
        <v>34.767439446387201</v>
      </c>
      <c r="W848" s="19">
        <f t="shared" si="125"/>
        <v>2.4636900946290154</v>
      </c>
      <c r="X848" s="19">
        <f t="shared" si="122"/>
        <v>14793.196580834403</v>
      </c>
    </row>
    <row r="849" spans="1:26">
      <c r="A849">
        <v>2076</v>
      </c>
      <c r="B849">
        <v>7</v>
      </c>
      <c r="C849" s="15">
        <v>33.903771972656251</v>
      </c>
      <c r="D849" s="15">
        <f t="shared" si="117"/>
        <v>42.242419638671876</v>
      </c>
      <c r="E849" s="15">
        <f>0.814*D849+4.4613</f>
        <v>38.846629585878908</v>
      </c>
      <c r="F849" s="15">
        <f t="shared" si="123"/>
        <v>3.3957900527929681</v>
      </c>
      <c r="G849" s="15">
        <f t="shared" si="118"/>
        <v>27507.972110148876</v>
      </c>
      <c r="L849" s="17">
        <v>36.671136474609376</v>
      </c>
      <c r="M849" s="17">
        <f t="shared" si="119"/>
        <v>42.544901848144526</v>
      </c>
      <c r="N849" s="17">
        <f>0.814*M849+4.4613</f>
        <v>39.09285010438964</v>
      </c>
      <c r="O849" s="17">
        <f t="shared" si="124"/>
        <v>3.4520517437548861</v>
      </c>
      <c r="P849" s="17">
        <f t="shared" si="120"/>
        <v>28275.437836560399</v>
      </c>
      <c r="T849" s="19">
        <v>36.703332519531045</v>
      </c>
      <c r="U849" s="19">
        <f t="shared" si="121"/>
        <v>42.739559106445093</v>
      </c>
      <c r="V849" s="19">
        <f>0.814*U849+4.4613</f>
        <v>39.251301112646303</v>
      </c>
      <c r="W849" s="19">
        <f t="shared" si="125"/>
        <v>3.4882579937987899</v>
      </c>
      <c r="X849" s="19">
        <f t="shared" si="122"/>
        <v>28769.327293409289</v>
      </c>
    </row>
    <row r="850" spans="1:26">
      <c r="A850">
        <v>2076</v>
      </c>
      <c r="B850">
        <v>8</v>
      </c>
      <c r="C850" s="15">
        <v>29.530145263671876</v>
      </c>
      <c r="D850" s="15">
        <f t="shared" si="117"/>
        <v>36.143834555664064</v>
      </c>
      <c r="E850" s="15">
        <f>0.814*D850+4.4613</f>
        <v>33.882381328310544</v>
      </c>
      <c r="F850" s="15">
        <f t="shared" si="123"/>
        <v>2.2614532273535204</v>
      </c>
      <c r="G850" s="15">
        <f t="shared" si="118"/>
        <v>12034.483474329372</v>
      </c>
      <c r="L850" s="17">
        <v>29.072961425781251</v>
      </c>
      <c r="M850" s="17">
        <f t="shared" si="119"/>
        <v>34.268969584960935</v>
      </c>
      <c r="N850" s="17">
        <f>0.814*M850+4.4613</f>
        <v>32.356241242158198</v>
      </c>
      <c r="O850" s="17">
        <f t="shared" si="124"/>
        <v>1.9127283428027368</v>
      </c>
      <c r="P850" s="17">
        <f t="shared" si="120"/>
        <v>7277.5273241721334</v>
      </c>
      <c r="T850" s="19">
        <v>29.051934814453034</v>
      </c>
      <c r="U850" s="19">
        <f t="shared" si="121"/>
        <v>34.338324426269438</v>
      </c>
      <c r="V850" s="19">
        <f>0.814*U850+4.4613</f>
        <v>32.412696082983317</v>
      </c>
      <c r="W850" s="19">
        <f t="shared" si="125"/>
        <v>1.925628343286121</v>
      </c>
      <c r="X850" s="19">
        <f t="shared" si="122"/>
        <v>7453.4962307659771</v>
      </c>
    </row>
    <row r="851" spans="1:26">
      <c r="A851">
        <v>2076</v>
      </c>
      <c r="B851">
        <v>9</v>
      </c>
      <c r="C851" s="15">
        <v>24.694268798828126</v>
      </c>
      <c r="D851" s="15">
        <f t="shared" si="117"/>
        <v>29.400688413085938</v>
      </c>
      <c r="E851" s="15">
        <f>0.9014*D851+2.3973</f>
        <v>28.899080535555665</v>
      </c>
      <c r="F851" s="15">
        <f t="shared" si="123"/>
        <v>0.50160787753027236</v>
      </c>
      <c r="G851" s="15">
        <f t="shared" si="118"/>
        <v>-11971.566942609556</v>
      </c>
      <c r="L851" s="17">
        <v>22.639947509765626</v>
      </c>
      <c r="M851" s="17">
        <f t="shared" si="119"/>
        <v>27.262130827636717</v>
      </c>
      <c r="N851" s="17">
        <f>0.9014*M851+2.3973</f>
        <v>26.971384728031737</v>
      </c>
      <c r="O851" s="17">
        <f t="shared" si="124"/>
        <v>0.29074609960498066</v>
      </c>
      <c r="P851" s="17">
        <f t="shared" si="120"/>
        <v>-14847.932455288459</v>
      </c>
      <c r="T851" s="19">
        <v>22.673333740234</v>
      </c>
      <c r="U851" s="19">
        <f t="shared" si="121"/>
        <v>27.334620446776935</v>
      </c>
      <c r="V851" s="19">
        <f>0.9014*U851+2.3973</f>
        <v>27.036726870724731</v>
      </c>
      <c r="W851" s="19">
        <f t="shared" si="125"/>
        <v>0.29789357605220346</v>
      </c>
      <c r="X851" s="19">
        <f t="shared" si="122"/>
        <v>-14750.433729071892</v>
      </c>
    </row>
    <row r="852" spans="1:26">
      <c r="A852">
        <v>2076</v>
      </c>
      <c r="B852">
        <v>10</v>
      </c>
      <c r="C852" s="15">
        <v>12.851617431640625</v>
      </c>
      <c r="D852" s="15">
        <f t="shared" si="117"/>
        <v>12.887295346679686</v>
      </c>
      <c r="E852" s="15">
        <f>0.9014*D852+2.3973</f>
        <v>14.013908025497068</v>
      </c>
      <c r="F852" s="15">
        <f t="shared" si="123"/>
        <v>-1.1266126788173825</v>
      </c>
      <c r="G852" s="15">
        <f t="shared" si="118"/>
        <v>-34182.123551747914</v>
      </c>
      <c r="L852" s="17">
        <v>11.54378662109375</v>
      </c>
      <c r="M852" s="17">
        <f t="shared" si="119"/>
        <v>15.176192387695313</v>
      </c>
      <c r="N852" s="17">
        <f>0.9014*M852+2.3973</f>
        <v>16.077119818268557</v>
      </c>
      <c r="O852" s="17">
        <f t="shared" si="124"/>
        <v>-0.90092743057324398</v>
      </c>
      <c r="P852" s="17">
        <f t="shared" si="120"/>
        <v>-31103.551080449623</v>
      </c>
      <c r="T852" s="19">
        <v>11.630639648438034</v>
      </c>
      <c r="U852" s="19">
        <f t="shared" si="121"/>
        <v>15.209742333984963</v>
      </c>
      <c r="V852" s="19">
        <f>0.9014*U852+2.3973</f>
        <v>16.107361739854046</v>
      </c>
      <c r="W852" s="19">
        <f t="shared" si="125"/>
        <v>-0.89761940586908295</v>
      </c>
      <c r="X852" s="19">
        <f t="shared" si="122"/>
        <v>-31058.426315460161</v>
      </c>
    </row>
    <row r="853" spans="1:26">
      <c r="A853">
        <v>2076</v>
      </c>
      <c r="B853">
        <v>11</v>
      </c>
      <c r="C853" s="15">
        <v>6.0419555664062496</v>
      </c>
      <c r="D853" s="15">
        <f t="shared" si="117"/>
        <v>3.3919028417968748</v>
      </c>
      <c r="E853" s="15">
        <f>0.9014*D853+2.3973</f>
        <v>5.4547612215957031</v>
      </c>
      <c r="F853" s="15">
        <f t="shared" si="123"/>
        <v>-2.0628583797988282</v>
      </c>
      <c r="G853" s="15">
        <f t="shared" si="118"/>
        <v>-46953.451158835815</v>
      </c>
      <c r="L853" s="17">
        <v>2.0015197753906251</v>
      </c>
      <c r="M853" s="17">
        <f t="shared" si="119"/>
        <v>4.7827553393554689</v>
      </c>
      <c r="N853" s="17">
        <f>0.9014*M853+2.3973</f>
        <v>6.7084756628950188</v>
      </c>
      <c r="O853" s="17">
        <f t="shared" si="124"/>
        <v>-1.9257203235395499</v>
      </c>
      <c r="P853" s="17">
        <f t="shared" si="120"/>
        <v>-45082.750933403004</v>
      </c>
      <c r="T853" s="19">
        <v>2.2588134765630343</v>
      </c>
      <c r="U853" s="19">
        <f t="shared" si="121"/>
        <v>4.9194771972662119</v>
      </c>
      <c r="V853" s="19">
        <f>0.9014*U853+2.3973</f>
        <v>6.831716745615763</v>
      </c>
      <c r="W853" s="19">
        <f t="shared" si="125"/>
        <v>-1.9122395483495511</v>
      </c>
      <c r="X853" s="19">
        <f t="shared" si="122"/>
        <v>-44898.859679036228</v>
      </c>
    </row>
    <row r="854" spans="1:26">
      <c r="A854">
        <v>2076</v>
      </c>
      <c r="B854">
        <v>12</v>
      </c>
      <c r="C854" s="15">
        <v>3.4861083984375001</v>
      </c>
      <c r="D854" s="15">
        <f t="shared" si="117"/>
        <v>-0.17197044921875015</v>
      </c>
      <c r="E854" s="15">
        <f>0.7817*D854+0.2163</f>
        <v>8.1870699845702999E-2</v>
      </c>
      <c r="F854" s="15">
        <f t="shared" si="123"/>
        <v>-0.25384114906445315</v>
      </c>
      <c r="G854" s="15">
        <f t="shared" si="118"/>
        <v>-22276.647114388204</v>
      </c>
      <c r="L854" s="17">
        <v>-4.3734497070312504</v>
      </c>
      <c r="M854" s="17">
        <f t="shared" si="119"/>
        <v>-2.160861420898438</v>
      </c>
      <c r="N854" s="17">
        <f>0.7817*M854+0.2163</f>
        <v>-1.4728453727163089</v>
      </c>
      <c r="O854" s="17">
        <f t="shared" si="124"/>
        <v>-0.68801604818212914</v>
      </c>
      <c r="P854" s="17">
        <f t="shared" si="120"/>
        <v>-28199.226913252423</v>
      </c>
      <c r="T854" s="19">
        <v>-4.2429260253910002</v>
      </c>
      <c r="U854" s="19">
        <f t="shared" si="121"/>
        <v>-2.2194327758793189</v>
      </c>
      <c r="V854" s="19">
        <f>0.7817*U854+0.2163</f>
        <v>-1.5186306009048636</v>
      </c>
      <c r="W854" s="19">
        <f t="shared" si="125"/>
        <v>-0.70080217497445529</v>
      </c>
      <c r="X854" s="19">
        <f t="shared" si="122"/>
        <v>-28373.642468826547</v>
      </c>
    </row>
    <row r="855" spans="1:26">
      <c r="A855">
        <v>2077</v>
      </c>
      <c r="B855">
        <v>1</v>
      </c>
      <c r="C855" s="15">
        <v>-1.6774658203124999</v>
      </c>
      <c r="D855" s="15">
        <f t="shared" si="117"/>
        <v>-7.3720583398437505</v>
      </c>
      <c r="E855" s="15">
        <f>0.7817*D855+0.2163</f>
        <v>-5.546438004255859</v>
      </c>
      <c r="F855" s="15">
        <f t="shared" si="123"/>
        <v>-1.8256203355878915</v>
      </c>
      <c r="G855" s="15">
        <f t="shared" si="118"/>
        <v>-43717.286997754432</v>
      </c>
      <c r="H855" s="15">
        <f>SUM(G855:G866)</f>
        <v>-91887.766272649082</v>
      </c>
      <c r="I855" s="15">
        <f>H855*2.36386*4.4</f>
        <v>-955723.18679756275</v>
      </c>
      <c r="L855" s="17">
        <v>-7.6767639160156254</v>
      </c>
      <c r="M855" s="17">
        <f t="shared" si="119"/>
        <v>-5.7588312573242177</v>
      </c>
      <c r="N855" s="17">
        <f>0.7817*M855+0.2163</f>
        <v>-4.2853783938503405</v>
      </c>
      <c r="O855" s="17">
        <f t="shared" si="124"/>
        <v>-1.4734528634738773</v>
      </c>
      <c r="P855" s="17">
        <f t="shared" si="120"/>
        <v>-38913.370510647161</v>
      </c>
      <c r="Q855" s="17">
        <f>SUM(P855:P866)</f>
        <v>-111706.95197121571</v>
      </c>
      <c r="R855" s="17">
        <f>Q855*2.36386*4.4</f>
        <v>-1161862.2201413831</v>
      </c>
      <c r="T855" s="19">
        <v>-7.3218139648439546</v>
      </c>
      <c r="U855" s="19">
        <f t="shared" si="121"/>
        <v>-5.6000517333986632</v>
      </c>
      <c r="V855" s="19">
        <f>0.7817*U855+0.2163</f>
        <v>-4.1612604399977347</v>
      </c>
      <c r="W855" s="19">
        <f t="shared" si="125"/>
        <v>-1.4387912934009286</v>
      </c>
      <c r="X855" s="19">
        <f t="shared" si="122"/>
        <v>-38440.552033282067</v>
      </c>
      <c r="Y855" s="19">
        <f>SUM(X855:X866)</f>
        <v>-110971.03531385394</v>
      </c>
      <c r="Z855" s="19">
        <f>Y855*2.36386*4.4</f>
        <v>-1154207.9627628298</v>
      </c>
    </row>
    <row r="856" spans="1:26">
      <c r="A856">
        <v>2077</v>
      </c>
      <c r="B856">
        <v>2</v>
      </c>
      <c r="C856" s="15">
        <v>7.1156860351562496</v>
      </c>
      <c r="D856" s="15">
        <f t="shared" si="117"/>
        <v>4.8891126074218745</v>
      </c>
      <c r="E856" s="15">
        <f>0.7817*D856+0.2163</f>
        <v>4.0381193252216789</v>
      </c>
      <c r="F856" s="15">
        <f t="shared" si="123"/>
        <v>0.85099328220019554</v>
      </c>
      <c r="G856" s="15">
        <f t="shared" si="118"/>
        <v>-7205.600637507132</v>
      </c>
      <c r="L856" s="17">
        <v>-3.6329711914062499</v>
      </c>
      <c r="M856" s="17">
        <f t="shared" si="119"/>
        <v>-1.3543322216796874</v>
      </c>
      <c r="N856" s="17">
        <f>0.7817*M856+0.2163</f>
        <v>-0.84238149768701165</v>
      </c>
      <c r="O856" s="17">
        <f t="shared" si="124"/>
        <v>-0.51195072399267572</v>
      </c>
      <c r="P856" s="17">
        <f t="shared" si="120"/>
        <v>-25797.519825984091</v>
      </c>
      <c r="T856" s="19">
        <v>-3.5670532226559999</v>
      </c>
      <c r="U856" s="19">
        <f t="shared" si="121"/>
        <v>-1.4773244384762885</v>
      </c>
      <c r="V856" s="19">
        <f>0.7817*U856+0.2163</f>
        <v>-0.93852451355691469</v>
      </c>
      <c r="W856" s="19">
        <f t="shared" si="125"/>
        <v>-0.53879992491937378</v>
      </c>
      <c r="X856" s="19">
        <f t="shared" si="122"/>
        <v>-26163.769775825178</v>
      </c>
    </row>
    <row r="857" spans="1:26">
      <c r="A857">
        <v>2077</v>
      </c>
      <c r="B857">
        <v>3</v>
      </c>
      <c r="C857" s="15">
        <v>11.54793701171875</v>
      </c>
      <c r="D857" s="15">
        <f t="shared" si="117"/>
        <v>11.069443369140625</v>
      </c>
      <c r="E857" s="15">
        <f>0.9534*D857-0.7929</f>
        <v>9.7607073081386737</v>
      </c>
      <c r="F857" s="15">
        <f t="shared" si="123"/>
        <v>1.3087360610019516</v>
      </c>
      <c r="G857" s="15">
        <f t="shared" si="118"/>
        <v>-961.53139187237684</v>
      </c>
      <c r="L857" s="17">
        <v>4.4901367187499996</v>
      </c>
      <c r="M857" s="17">
        <f t="shared" si="119"/>
        <v>7.4933569140624989</v>
      </c>
      <c r="N857" s="17">
        <f>0.9534*M857-0.7929</f>
        <v>6.351266481867186</v>
      </c>
      <c r="O857" s="17">
        <f t="shared" si="124"/>
        <v>1.1420904321953129</v>
      </c>
      <c r="P857" s="17">
        <f t="shared" si="120"/>
        <v>-3234.7444144237361</v>
      </c>
      <c r="T857" s="19">
        <v>4.7794738769530341</v>
      </c>
      <c r="U857" s="19">
        <f t="shared" si="121"/>
        <v>7.6871623168944314</v>
      </c>
      <c r="V857" s="19">
        <f>0.9534*U857-0.7929</f>
        <v>6.536040552927151</v>
      </c>
      <c r="W857" s="19">
        <f t="shared" si="125"/>
        <v>1.1511217639672804</v>
      </c>
      <c r="X857" s="19">
        <f t="shared" si="122"/>
        <v>-3111.548017722329</v>
      </c>
    </row>
    <row r="858" spans="1:26">
      <c r="A858">
        <v>2077</v>
      </c>
      <c r="B858">
        <v>4</v>
      </c>
      <c r="C858" s="15">
        <v>20.424188232421876</v>
      </c>
      <c r="D858" s="15">
        <f t="shared" si="117"/>
        <v>23.446488071289064</v>
      </c>
      <c r="E858" s="15">
        <f>0.9534*D858-0.7929</f>
        <v>21.560981727166993</v>
      </c>
      <c r="F858" s="15">
        <f t="shared" si="123"/>
        <v>1.8855063441220707</v>
      </c>
      <c r="G858" s="15">
        <f t="shared" si="118"/>
        <v>6906.1920401691677</v>
      </c>
      <c r="L858" s="17">
        <v>15.02462158203125</v>
      </c>
      <c r="M858" s="17">
        <f t="shared" si="119"/>
        <v>18.967517827148434</v>
      </c>
      <c r="N858" s="17">
        <f>0.9534*M858-0.7929</f>
        <v>17.290731496403318</v>
      </c>
      <c r="O858" s="17">
        <f t="shared" si="124"/>
        <v>1.6767863307451165</v>
      </c>
      <c r="P858" s="17">
        <f t="shared" si="120"/>
        <v>4059.0423376941326</v>
      </c>
      <c r="T858" s="19">
        <v>15.051477050781045</v>
      </c>
      <c r="U858" s="19">
        <f t="shared" si="121"/>
        <v>18.965821801757588</v>
      </c>
      <c r="V858" s="19">
        <f>0.9534*U858-0.7929</f>
        <v>17.289114505795684</v>
      </c>
      <c r="W858" s="19">
        <f t="shared" si="125"/>
        <v>1.6767072959619043</v>
      </c>
      <c r="X858" s="19">
        <f t="shared" si="122"/>
        <v>4057.9642242163354</v>
      </c>
    </row>
    <row r="859" spans="1:26">
      <c r="A859">
        <v>2077</v>
      </c>
      <c r="B859">
        <v>5</v>
      </c>
      <c r="C859" s="15">
        <v>30.567681884765626</v>
      </c>
      <c r="D859" s="15">
        <f t="shared" si="117"/>
        <v>37.590575620117193</v>
      </c>
      <c r="E859" s="15">
        <f>0.9534*D859-0.7929</f>
        <v>35.045954796219732</v>
      </c>
      <c r="F859" s="15">
        <f t="shared" si="123"/>
        <v>2.5446208238974606</v>
      </c>
      <c r="G859" s="15">
        <f t="shared" si="118"/>
        <v>15897.172658785261</v>
      </c>
      <c r="L859" s="17">
        <v>23.415185546875001</v>
      </c>
      <c r="M859" s="17">
        <f t="shared" si="119"/>
        <v>28.106520097656247</v>
      </c>
      <c r="N859" s="17">
        <f>0.9534*M859-0.7929</f>
        <v>26.003856261105469</v>
      </c>
      <c r="O859" s="17">
        <f t="shared" si="124"/>
        <v>2.1026638365507786</v>
      </c>
      <c r="P859" s="17">
        <f t="shared" si="120"/>
        <v>9868.4373943891696</v>
      </c>
      <c r="T859" s="19">
        <v>23.322045898438034</v>
      </c>
      <c r="U859" s="19">
        <f t="shared" si="121"/>
        <v>28.046906396484964</v>
      </c>
      <c r="V859" s="19">
        <f>0.9534*U859-0.7929</f>
        <v>25.947020558408767</v>
      </c>
      <c r="W859" s="19">
        <f t="shared" si="125"/>
        <v>2.0998858380761973</v>
      </c>
      <c r="X859" s="19">
        <f t="shared" si="122"/>
        <v>9830.5427171974079</v>
      </c>
    </row>
    <row r="860" spans="1:26">
      <c r="A860">
        <v>2077</v>
      </c>
      <c r="B860">
        <v>6</v>
      </c>
      <c r="C860" s="15">
        <v>29.506707763671876</v>
      </c>
      <c r="D860" s="15">
        <f t="shared" si="117"/>
        <v>36.111153305664068</v>
      </c>
      <c r="E860" s="15">
        <f>0.814*D860+4.4613</f>
        <v>33.855778790810547</v>
      </c>
      <c r="F860" s="15">
        <f t="shared" si="123"/>
        <v>2.2553745148535214</v>
      </c>
      <c r="G860" s="15">
        <f t="shared" si="118"/>
        <v>11951.563757116885</v>
      </c>
      <c r="L860" s="17">
        <v>33.607446289062501</v>
      </c>
      <c r="M860" s="17">
        <f t="shared" si="119"/>
        <v>39.207930498046871</v>
      </c>
      <c r="N860" s="17">
        <f>0.814*M860+4.4613</f>
        <v>36.376555425410153</v>
      </c>
      <c r="O860" s="17">
        <f t="shared" si="124"/>
        <v>2.8313750726367175</v>
      </c>
      <c r="P860" s="17">
        <f t="shared" si="120"/>
        <v>19808.787365837466</v>
      </c>
      <c r="T860" s="19">
        <v>33.558496093750023</v>
      </c>
      <c r="U860" s="19">
        <f t="shared" si="121"/>
        <v>39.286528710937532</v>
      </c>
      <c r="V860" s="19">
        <f>0.814*U860+4.4613</f>
        <v>36.440534370703148</v>
      </c>
      <c r="W860" s="19">
        <f t="shared" si="125"/>
        <v>2.8459943402343839</v>
      </c>
      <c r="X860" s="19">
        <f t="shared" si="122"/>
        <v>20008.20879513723</v>
      </c>
    </row>
    <row r="861" spans="1:26">
      <c r="A861">
        <v>2077</v>
      </c>
      <c r="B861">
        <v>7</v>
      </c>
      <c r="C861" s="15">
        <v>32.176843261718751</v>
      </c>
      <c r="D861" s="15">
        <f t="shared" si="117"/>
        <v>39.834390244140629</v>
      </c>
      <c r="E861" s="15">
        <f>0.814*D861+4.4613</f>
        <v>36.886493658730473</v>
      </c>
      <c r="F861" s="15">
        <f t="shared" si="123"/>
        <v>2.947896585410156</v>
      </c>
      <c r="G861" s="15">
        <f t="shared" si="118"/>
        <v>21398.257321579935</v>
      </c>
      <c r="L861" s="17">
        <v>35.309960937500001</v>
      </c>
      <c r="M861" s="17">
        <f t="shared" si="119"/>
        <v>41.062309453124996</v>
      </c>
      <c r="N861" s="17">
        <f>0.814*M861+4.4613</f>
        <v>37.886019894843749</v>
      </c>
      <c r="O861" s="17">
        <f t="shared" si="124"/>
        <v>3.1762895582812476</v>
      </c>
      <c r="P861" s="17">
        <f t="shared" si="120"/>
        <v>24513.765864514498</v>
      </c>
      <c r="T861" s="19">
        <v>35.330377197266046</v>
      </c>
      <c r="U861" s="19">
        <f t="shared" si="121"/>
        <v>41.232054162598125</v>
      </c>
      <c r="V861" s="19">
        <f>0.814*U861+4.4613</f>
        <v>38.024192088354873</v>
      </c>
      <c r="W861" s="19">
        <f t="shared" si="125"/>
        <v>3.207862074243252</v>
      </c>
      <c r="X861" s="19">
        <f t="shared" si="122"/>
        <v>24944.446554752198</v>
      </c>
    </row>
    <row r="862" spans="1:26">
      <c r="A862">
        <v>2077</v>
      </c>
      <c r="B862">
        <v>8</v>
      </c>
      <c r="C862" s="15">
        <v>30.480432128906251</v>
      </c>
      <c r="D862" s="15">
        <f t="shared" si="117"/>
        <v>37.468914560546878</v>
      </c>
      <c r="E862" s="15">
        <f>0.814*D862+4.4613</f>
        <v>34.960996452285158</v>
      </c>
      <c r="F862" s="15">
        <f t="shared" si="123"/>
        <v>2.5079181082617197</v>
      </c>
      <c r="G862" s="15">
        <f t="shared" si="118"/>
        <v>15396.51091479812</v>
      </c>
      <c r="L862" s="17">
        <v>33.166925048828126</v>
      </c>
      <c r="M862" s="17">
        <f t="shared" si="119"/>
        <v>38.728114763183591</v>
      </c>
      <c r="N862" s="17">
        <f>0.814*M862+4.4613</f>
        <v>35.98598541723144</v>
      </c>
      <c r="O862" s="17">
        <f t="shared" si="124"/>
        <v>2.7421293459521507</v>
      </c>
      <c r="P862" s="17">
        <f t="shared" si="120"/>
        <v>18591.386408133287</v>
      </c>
      <c r="T862" s="19">
        <v>33.043969726563034</v>
      </c>
      <c r="U862" s="19">
        <f t="shared" si="121"/>
        <v>38.721578759766217</v>
      </c>
      <c r="V862" s="19">
        <f>0.814*U862+4.4613</f>
        <v>35.980665110449699</v>
      </c>
      <c r="W862" s="19">
        <f t="shared" si="125"/>
        <v>2.7409136493165178</v>
      </c>
      <c r="X862" s="19">
        <f t="shared" si="122"/>
        <v>18574.803090326619</v>
      </c>
    </row>
    <row r="863" spans="1:26">
      <c r="A863">
        <v>2077</v>
      </c>
      <c r="B863">
        <v>9</v>
      </c>
      <c r="C863" s="15">
        <v>24.708428955078126</v>
      </c>
      <c r="D863" s="15">
        <f t="shared" si="117"/>
        <v>29.42043333496094</v>
      </c>
      <c r="E863" s="15">
        <f>0.9014*D863+2.3973</f>
        <v>28.916878608133793</v>
      </c>
      <c r="F863" s="15">
        <f t="shared" si="123"/>
        <v>0.50355472682714719</v>
      </c>
      <c r="G863" s="15">
        <f t="shared" si="118"/>
        <v>-11945.009971350886</v>
      </c>
      <c r="L863" s="17">
        <v>23.520104980468751</v>
      </c>
      <c r="M863" s="17">
        <f t="shared" si="119"/>
        <v>28.22079834472656</v>
      </c>
      <c r="N863" s="17">
        <f>0.9014*M863+2.3973</f>
        <v>27.835527627936521</v>
      </c>
      <c r="O863" s="17">
        <f t="shared" si="124"/>
        <v>0.3852707167900391</v>
      </c>
      <c r="P863" s="17">
        <f t="shared" si="120"/>
        <v>-13558.522152267076</v>
      </c>
      <c r="T863" s="19">
        <v>23.469110107422011</v>
      </c>
      <c r="U863" s="19">
        <f t="shared" si="121"/>
        <v>28.20838289794937</v>
      </c>
      <c r="V863" s="19">
        <f>0.9014*U863+2.3973</f>
        <v>27.824336344211563</v>
      </c>
      <c r="W863" s="19">
        <f t="shared" si="125"/>
        <v>0.38404655373780727</v>
      </c>
      <c r="X863" s="19">
        <f t="shared" si="122"/>
        <v>-13575.220960462571</v>
      </c>
    </row>
    <row r="864" spans="1:26">
      <c r="A864">
        <v>2077</v>
      </c>
      <c r="B864">
        <v>10</v>
      </c>
      <c r="C864" s="15">
        <v>15.04635009765625</v>
      </c>
      <c r="D864" s="15">
        <f t="shared" si="117"/>
        <v>15.947630576171875</v>
      </c>
      <c r="E864" s="15">
        <f>0.9014*D864+2.3973</f>
        <v>16.772494201361329</v>
      </c>
      <c r="F864" s="15">
        <f t="shared" si="123"/>
        <v>-0.82486362518945455</v>
      </c>
      <c r="G864" s="15">
        <f t="shared" si="118"/>
        <v>-30065.964711209352</v>
      </c>
      <c r="L864" s="17">
        <v>11.373895263671875</v>
      </c>
      <c r="M864" s="17">
        <f t="shared" si="119"/>
        <v>14.991146721191406</v>
      </c>
      <c r="N864" s="17">
        <f>0.9014*M864+2.3973</f>
        <v>15.910319654481933</v>
      </c>
      <c r="O864" s="17">
        <f t="shared" si="124"/>
        <v>-0.91917293329052718</v>
      </c>
      <c r="P864" s="17">
        <f t="shared" si="120"/>
        <v>-31352.437983016083</v>
      </c>
      <c r="T864" s="19">
        <v>11.485467529297011</v>
      </c>
      <c r="U864" s="19">
        <f t="shared" si="121"/>
        <v>15.050343347168118</v>
      </c>
      <c r="V864" s="19">
        <f>0.9014*U864+2.3973</f>
        <v>15.963679493137342</v>
      </c>
      <c r="W864" s="19">
        <f t="shared" si="125"/>
        <v>-0.91333614596922352</v>
      </c>
      <c r="X864" s="19">
        <f t="shared" si="122"/>
        <v>-31272.818367166175</v>
      </c>
    </row>
    <row r="865" spans="1:26">
      <c r="A865">
        <v>2077</v>
      </c>
      <c r="B865">
        <v>11</v>
      </c>
      <c r="C865" s="15">
        <v>7.2906433105468746</v>
      </c>
      <c r="D865" s="15">
        <f t="shared" si="117"/>
        <v>5.1330730322265614</v>
      </c>
      <c r="E865" s="15">
        <f>0.9014*D865+2.3973</f>
        <v>7.0242520312490218</v>
      </c>
      <c r="F865" s="15">
        <f t="shared" si="123"/>
        <v>-1.8911789990224603</v>
      </c>
      <c r="G865" s="15">
        <f t="shared" si="118"/>
        <v>-44611.572725665377</v>
      </c>
      <c r="L865" s="17">
        <v>5.1965881347656246</v>
      </c>
      <c r="M865" s="17">
        <f t="shared" si="119"/>
        <v>8.2628237963867175</v>
      </c>
      <c r="N865" s="17">
        <f>0.9014*M865+2.3973</f>
        <v>9.8454093700629866</v>
      </c>
      <c r="O865" s="17">
        <f t="shared" si="124"/>
        <v>-1.5825855736762691</v>
      </c>
      <c r="P865" s="17">
        <f t="shared" si="120"/>
        <v>-40402.049810517987</v>
      </c>
      <c r="T865" s="19">
        <v>5.3915954589839998</v>
      </c>
      <c r="U865" s="19">
        <f t="shared" si="121"/>
        <v>8.3592718139644315</v>
      </c>
      <c r="V865" s="19">
        <f>0.9014*U865+2.3973</f>
        <v>9.9323476131075381</v>
      </c>
      <c r="W865" s="19">
        <f t="shared" si="125"/>
        <v>-1.5730757991431066</v>
      </c>
      <c r="X865" s="19">
        <f t="shared" si="122"/>
        <v>-40272.326976111115</v>
      </c>
    </row>
    <row r="866" spans="1:26">
      <c r="A866">
        <v>2077</v>
      </c>
      <c r="B866">
        <v>12</v>
      </c>
      <c r="C866" s="15">
        <v>2.8469787597656251</v>
      </c>
      <c r="D866" s="15">
        <f t="shared" si="117"/>
        <v>-1.0631728173828123</v>
      </c>
      <c r="E866" s="15">
        <f>0.7817*D866+0.2163</f>
        <v>-0.61478219134814438</v>
      </c>
      <c r="F866" s="15">
        <f t="shared" si="123"/>
        <v>-0.44839062603466795</v>
      </c>
      <c r="G866" s="15">
        <f t="shared" si="118"/>
        <v>-24930.496529738906</v>
      </c>
      <c r="L866" s="17">
        <v>-6.5595458984375004</v>
      </c>
      <c r="M866" s="17">
        <f t="shared" si="119"/>
        <v>-4.5419573925781247</v>
      </c>
      <c r="N866" s="17">
        <f>0.7817*M866+0.2163</f>
        <v>-3.3341480937783201</v>
      </c>
      <c r="O866" s="17">
        <f t="shared" si="124"/>
        <v>-1.2078092987998046</v>
      </c>
      <c r="P866" s="17">
        <f t="shared" si="120"/>
        <v>-35289.726644928131</v>
      </c>
      <c r="T866" s="19">
        <v>-6.4379943847660002</v>
      </c>
      <c r="U866" s="19">
        <f t="shared" si="121"/>
        <v>-4.6296178344730681</v>
      </c>
      <c r="V866" s="19">
        <f>0.7817*U866+0.2163</f>
        <v>-3.4026722612075972</v>
      </c>
      <c r="W866" s="19">
        <f t="shared" si="125"/>
        <v>-1.2269455732654708</v>
      </c>
      <c r="X866" s="19">
        <f t="shared" si="122"/>
        <v>-35550.764564914287</v>
      </c>
    </row>
    <row r="867" spans="1:26">
      <c r="A867">
        <v>2078</v>
      </c>
      <c r="B867">
        <v>1</v>
      </c>
      <c r="C867" s="15">
        <v>2.2821899414062501</v>
      </c>
      <c r="D867" s="15">
        <f t="shared" si="117"/>
        <v>-1.8507143457031252</v>
      </c>
      <c r="E867" s="15">
        <f>0.7817*D867+0.2163</f>
        <v>-1.2304034040361329</v>
      </c>
      <c r="F867" s="15">
        <f t="shared" si="123"/>
        <v>-0.6203109416669923</v>
      </c>
      <c r="G867" s="15">
        <f t="shared" si="118"/>
        <v>-27275.661555279443</v>
      </c>
      <c r="H867" s="15">
        <f>SUM(G867:G878)</f>
        <v>-105208.53528071623</v>
      </c>
      <c r="I867" s="15">
        <f>H867*2.36386*4.4</f>
        <v>-1094272.2921181649</v>
      </c>
      <c r="L867" s="17">
        <v>-9.5707458496093754</v>
      </c>
      <c r="M867" s="17">
        <f t="shared" si="119"/>
        <v>-7.8217563793945306</v>
      </c>
      <c r="N867" s="17">
        <f>0.7817*M867+0.2163</f>
        <v>-5.8979669617727035</v>
      </c>
      <c r="O867" s="17">
        <f t="shared" si="124"/>
        <v>-1.9237894176218271</v>
      </c>
      <c r="P867" s="17">
        <f t="shared" si="120"/>
        <v>-45056.411445779348</v>
      </c>
      <c r="Q867" s="17">
        <f>SUM(P867:P878)</f>
        <v>-121687.34591018644</v>
      </c>
      <c r="R867" s="17">
        <f>Q867*2.36386*4.4</f>
        <v>-1265668.1378143146</v>
      </c>
      <c r="T867" s="19">
        <v>-9.4561218261719659</v>
      </c>
      <c r="U867" s="19">
        <f t="shared" si="121"/>
        <v>-7.9435217651368202</v>
      </c>
      <c r="V867" s="19">
        <f>0.7817*U867+0.2163</f>
        <v>-5.9931509638074516</v>
      </c>
      <c r="W867" s="19">
        <f t="shared" si="125"/>
        <v>-1.9503708013293686</v>
      </c>
      <c r="X867" s="19">
        <f t="shared" si="122"/>
        <v>-45419.008100933919</v>
      </c>
      <c r="Y867" s="19">
        <f>SUM(X867:X878)</f>
        <v>-121973.30106488938</v>
      </c>
      <c r="Z867" s="19">
        <f>Y867*2.36386*4.4</f>
        <v>-1268642.3528030976</v>
      </c>
    </row>
    <row r="868" spans="1:26">
      <c r="A868">
        <v>2078</v>
      </c>
      <c r="B868">
        <v>2</v>
      </c>
      <c r="C868" s="15">
        <v>1.9210449218750001</v>
      </c>
      <c r="D868" s="15">
        <f t="shared" si="117"/>
        <v>-2.3542949609375001</v>
      </c>
      <c r="E868" s="15">
        <f>0.7817*D868+0.2163</f>
        <v>-1.6240523709648438</v>
      </c>
      <c r="F868" s="15">
        <f t="shared" si="123"/>
        <v>-0.73024258997265634</v>
      </c>
      <c r="G868" s="15">
        <f t="shared" si="118"/>
        <v>-28775.239169817003</v>
      </c>
      <c r="L868" s="17">
        <v>-3.2262329101562499</v>
      </c>
      <c r="M868" s="17">
        <f t="shared" si="119"/>
        <v>-0.91131288574218727</v>
      </c>
      <c r="N868" s="17">
        <f>0.7817*M868+0.2163</f>
        <v>-0.49607328278466772</v>
      </c>
      <c r="O868" s="17">
        <f t="shared" si="124"/>
        <v>-0.41523960295751955</v>
      </c>
      <c r="P868" s="17">
        <f t="shared" si="120"/>
        <v>-24478.283423943525</v>
      </c>
      <c r="T868" s="19">
        <v>-3.2832092285160002</v>
      </c>
      <c r="U868" s="19">
        <f t="shared" si="121"/>
        <v>-1.1656637329105686</v>
      </c>
      <c r="V868" s="19">
        <f>0.7817*U868+0.2163</f>
        <v>-0.69489934001619136</v>
      </c>
      <c r="W868" s="19">
        <f t="shared" si="125"/>
        <v>-0.47076439289437721</v>
      </c>
      <c r="X868" s="19">
        <f t="shared" si="122"/>
        <v>-25235.697083472201</v>
      </c>
    </row>
    <row r="869" spans="1:26">
      <c r="A869">
        <v>2078</v>
      </c>
      <c r="B869">
        <v>3</v>
      </c>
      <c r="C869" s="15">
        <v>12.940667724609375</v>
      </c>
      <c r="D869" s="15">
        <f t="shared" si="117"/>
        <v>13.011467075195313</v>
      </c>
      <c r="E869" s="15">
        <f>0.9534*D869-0.7929</f>
        <v>11.612232709491211</v>
      </c>
      <c r="F869" s="15">
        <f t="shared" si="123"/>
        <v>1.3992343657041015</v>
      </c>
      <c r="G869" s="15">
        <f t="shared" si="118"/>
        <v>272.95598256964877</v>
      </c>
      <c r="L869" s="17">
        <v>9.0291381835937496</v>
      </c>
      <c r="M869" s="17">
        <f t="shared" si="119"/>
        <v>12.437237309570312</v>
      </c>
      <c r="N869" s="17">
        <f>0.9534*M869-0.7929</f>
        <v>11.064762050944337</v>
      </c>
      <c r="O869" s="17">
        <f t="shared" si="124"/>
        <v>1.3724752586259754</v>
      </c>
      <c r="P869" s="17">
        <f t="shared" si="120"/>
        <v>-92.064997083070921</v>
      </c>
      <c r="T869" s="19">
        <v>9.1291137695310454</v>
      </c>
      <c r="U869" s="19">
        <f t="shared" si="121"/>
        <v>12.463066918945088</v>
      </c>
      <c r="V869" s="19">
        <f>0.9534*U869-0.7929</f>
        <v>11.089388000522248</v>
      </c>
      <c r="W869" s="19">
        <f t="shared" si="125"/>
        <v>1.37367891842284</v>
      </c>
      <c r="X869" s="19">
        <f t="shared" si="122"/>
        <v>-75.645873794041108</v>
      </c>
    </row>
    <row r="870" spans="1:26">
      <c r="A870">
        <v>2078</v>
      </c>
      <c r="B870">
        <v>4</v>
      </c>
      <c r="C870" s="15">
        <v>22.610803222656251</v>
      </c>
      <c r="D870" s="15">
        <f t="shared" si="117"/>
        <v>26.495504013671876</v>
      </c>
      <c r="E870" s="15">
        <f>0.9534*D870-0.7929</f>
        <v>24.467913526634767</v>
      </c>
      <c r="F870" s="15">
        <f t="shared" si="123"/>
        <v>2.0275904870371093</v>
      </c>
      <c r="G870" s="15">
        <f t="shared" si="118"/>
        <v>8844.361833673207</v>
      </c>
      <c r="L870" s="17">
        <v>17.750573730468751</v>
      </c>
      <c r="M870" s="17">
        <f t="shared" si="119"/>
        <v>21.936624907226562</v>
      </c>
      <c r="N870" s="17">
        <f>0.9534*M870-0.7929</f>
        <v>20.121478186549805</v>
      </c>
      <c r="O870" s="17">
        <f t="shared" si="124"/>
        <v>1.8151467206767578</v>
      </c>
      <c r="P870" s="17">
        <f t="shared" si="120"/>
        <v>5946.4164167516537</v>
      </c>
      <c r="T870" s="19">
        <v>17.779809570313034</v>
      </c>
      <c r="U870" s="19">
        <f t="shared" si="121"/>
        <v>21.961530908203713</v>
      </c>
      <c r="V870" s="19">
        <f>0.9534*U870-0.7929</f>
        <v>20.14522356788142</v>
      </c>
      <c r="W870" s="19">
        <f t="shared" si="125"/>
        <v>1.8163073403222931</v>
      </c>
      <c r="X870" s="19">
        <f t="shared" si="122"/>
        <v>5962.2484293363996</v>
      </c>
    </row>
    <row r="871" spans="1:26">
      <c r="A871">
        <v>2078</v>
      </c>
      <c r="B871">
        <v>5</v>
      </c>
      <c r="C871" s="15">
        <v>27.397363281250001</v>
      </c>
      <c r="D871" s="15">
        <f t="shared" si="117"/>
        <v>33.169883359375</v>
      </c>
      <c r="E871" s="15">
        <f>0.9534*D871-0.7929</f>
        <v>30.831266794828124</v>
      </c>
      <c r="F871" s="15">
        <f t="shared" si="123"/>
        <v>2.3386165645468751</v>
      </c>
      <c r="G871" s="15">
        <f t="shared" si="118"/>
        <v>13087.068556983922</v>
      </c>
      <c r="L871" s="17">
        <v>26.340234375000001</v>
      </c>
      <c r="M871" s="17">
        <f t="shared" si="119"/>
        <v>31.29248328125</v>
      </c>
      <c r="N871" s="17">
        <f>0.9534*M871-0.7929</f>
        <v>29.041353560343751</v>
      </c>
      <c r="O871" s="17">
        <f t="shared" si="124"/>
        <v>2.2511297209062491</v>
      </c>
      <c r="P871" s="17">
        <f t="shared" si="120"/>
        <v>11893.660522882143</v>
      </c>
      <c r="T871" s="19">
        <v>26.287255859375023</v>
      </c>
      <c r="U871" s="19">
        <f t="shared" si="121"/>
        <v>31.302706933593775</v>
      </c>
      <c r="V871" s="19">
        <f>0.9534*U871-0.7929</f>
        <v>29.051100790488306</v>
      </c>
      <c r="W871" s="19">
        <f t="shared" si="125"/>
        <v>2.2516061431054695</v>
      </c>
      <c r="X871" s="19">
        <f t="shared" si="122"/>
        <v>11900.15939810171</v>
      </c>
    </row>
    <row r="872" spans="1:26">
      <c r="A872">
        <v>2078</v>
      </c>
      <c r="B872">
        <v>6</v>
      </c>
      <c r="C872" s="15">
        <v>29.732598876953126</v>
      </c>
      <c r="D872" s="15">
        <f t="shared" si="117"/>
        <v>36.426135874023444</v>
      </c>
      <c r="E872" s="15">
        <f>0.814*D872+4.4613</f>
        <v>34.112174601455081</v>
      </c>
      <c r="F872" s="15">
        <f t="shared" si="123"/>
        <v>2.3139612725683634</v>
      </c>
      <c r="G872" s="15">
        <f t="shared" si="118"/>
        <v>12750.745719105045</v>
      </c>
      <c r="L872" s="17">
        <v>31.801080322265626</v>
      </c>
      <c r="M872" s="17">
        <f t="shared" si="119"/>
        <v>37.240436687011716</v>
      </c>
      <c r="N872" s="17">
        <f>0.814*M872+4.4613</f>
        <v>34.775015463227533</v>
      </c>
      <c r="O872" s="17">
        <f t="shared" si="124"/>
        <v>2.4654212237841833</v>
      </c>
      <c r="P872" s="17">
        <f t="shared" si="120"/>
        <v>14816.810913640045</v>
      </c>
      <c r="T872" s="19">
        <v>31.933709716797011</v>
      </c>
      <c r="U872" s="19">
        <f t="shared" si="121"/>
        <v>37.502513269043128</v>
      </c>
      <c r="V872" s="19">
        <f>0.814*U872+4.4613</f>
        <v>34.988345801001103</v>
      </c>
      <c r="W872" s="19">
        <f t="shared" si="125"/>
        <v>2.5141674680420252</v>
      </c>
      <c r="X872" s="19">
        <f t="shared" si="122"/>
        <v>15481.758431561262</v>
      </c>
    </row>
    <row r="873" spans="1:26">
      <c r="A873">
        <v>2078</v>
      </c>
      <c r="B873">
        <v>7</v>
      </c>
      <c r="C873" s="15">
        <v>33.003564453125001</v>
      </c>
      <c r="D873" s="15">
        <f t="shared" si="117"/>
        <v>40.987170273437506</v>
      </c>
      <c r="E873" s="15">
        <f>0.814*D873+4.4613</f>
        <v>37.82485660257813</v>
      </c>
      <c r="F873" s="15">
        <f t="shared" si="123"/>
        <v>3.1623136708593762</v>
      </c>
      <c r="G873" s="15">
        <f t="shared" si="118"/>
        <v>24323.120784192753</v>
      </c>
      <c r="L873" s="17">
        <v>35.196771240234376</v>
      </c>
      <c r="M873" s="17">
        <f t="shared" si="119"/>
        <v>40.939023234863278</v>
      </c>
      <c r="N873" s="17">
        <f>0.814*M873+4.4613</f>
        <v>37.785664913178707</v>
      </c>
      <c r="O873" s="17">
        <f t="shared" si="124"/>
        <v>3.1533583216845713</v>
      </c>
      <c r="P873" s="17">
        <f t="shared" si="120"/>
        <v>24200.960866099238</v>
      </c>
      <c r="T873" s="19">
        <v>35.056970214844</v>
      </c>
      <c r="U873" s="19">
        <f t="shared" si="121"/>
        <v>40.931853295898719</v>
      </c>
      <c r="V873" s="19">
        <f>0.814*U873+4.4613</f>
        <v>37.779828582861555</v>
      </c>
      <c r="W873" s="19">
        <f t="shared" si="125"/>
        <v>3.1520247130371644</v>
      </c>
      <c r="X873" s="19">
        <f t="shared" si="122"/>
        <v>24182.769110539957</v>
      </c>
    </row>
    <row r="874" spans="1:26">
      <c r="A874">
        <v>2078</v>
      </c>
      <c r="B874">
        <v>8</v>
      </c>
      <c r="C874" s="15">
        <v>30.766748046875001</v>
      </c>
      <c r="D874" s="15">
        <f t="shared" si="117"/>
        <v>37.868153476562505</v>
      </c>
      <c r="E874" s="15">
        <f>0.814*D874+4.4613</f>
        <v>35.28597692992188</v>
      </c>
      <c r="F874" s="15">
        <f t="shared" si="123"/>
        <v>2.5821765466406248</v>
      </c>
      <c r="G874" s="15">
        <f t="shared" si="118"/>
        <v>16409.470272724764</v>
      </c>
      <c r="L874" s="17">
        <v>32.274896240234376</v>
      </c>
      <c r="M874" s="17">
        <f t="shared" si="119"/>
        <v>37.756516984863282</v>
      </c>
      <c r="N874" s="17">
        <f>0.814*M874+4.4613</f>
        <v>35.195104825678712</v>
      </c>
      <c r="O874" s="17">
        <f t="shared" si="124"/>
        <v>2.5614121591845702</v>
      </c>
      <c r="P874" s="17">
        <f t="shared" si="120"/>
        <v>16126.223263436725</v>
      </c>
      <c r="T874" s="19">
        <v>31.939080810547011</v>
      </c>
      <c r="U874" s="19">
        <f t="shared" si="121"/>
        <v>37.508410729980625</v>
      </c>
      <c r="V874" s="19">
        <f>0.814*U874+4.4613</f>
        <v>34.993146334204226</v>
      </c>
      <c r="W874" s="19">
        <f t="shared" si="125"/>
        <v>2.5152643957763985</v>
      </c>
      <c r="X874" s="19">
        <f t="shared" si="122"/>
        <v>15496.721622785852</v>
      </c>
    </row>
    <row r="875" spans="1:26">
      <c r="A875">
        <v>2078</v>
      </c>
      <c r="B875">
        <v>9</v>
      </c>
      <c r="C875" s="15">
        <v>24.720025634765626</v>
      </c>
      <c r="D875" s="15">
        <f t="shared" si="117"/>
        <v>29.436603745117189</v>
      </c>
      <c r="E875" s="15">
        <f>0.9014*D875+2.3973</f>
        <v>28.931454615848637</v>
      </c>
      <c r="F875" s="15">
        <f t="shared" si="123"/>
        <v>0.5051491292685526</v>
      </c>
      <c r="G875" s="15">
        <f t="shared" si="118"/>
        <v>-11923.260727647674</v>
      </c>
      <c r="L875" s="17">
        <v>24.324029541015626</v>
      </c>
      <c r="M875" s="17">
        <f t="shared" si="119"/>
        <v>29.096432976074219</v>
      </c>
      <c r="N875" s="17">
        <f>0.9014*M875+2.3973</f>
        <v>28.624824684633303</v>
      </c>
      <c r="O875" s="17">
        <f t="shared" si="124"/>
        <v>0.47160829144091565</v>
      </c>
      <c r="P875" s="17">
        <f t="shared" si="120"/>
        <v>-12380.79129645447</v>
      </c>
      <c r="T875" s="19">
        <v>24.570001220703034</v>
      </c>
      <c r="U875" s="19">
        <f t="shared" si="121"/>
        <v>29.417161340331933</v>
      </c>
      <c r="V875" s="19">
        <f>0.9014*U875+2.3973</f>
        <v>28.913929232175207</v>
      </c>
      <c r="W875" s="19">
        <f t="shared" si="125"/>
        <v>0.50323210815672681</v>
      </c>
      <c r="X875" s="19">
        <f t="shared" si="122"/>
        <v>-11949.410812634091</v>
      </c>
    </row>
    <row r="876" spans="1:26">
      <c r="A876">
        <v>2078</v>
      </c>
      <c r="B876">
        <v>10</v>
      </c>
      <c r="C876" s="15">
        <v>14.336297607421875</v>
      </c>
      <c r="D876" s="15">
        <f t="shared" si="117"/>
        <v>14.957533383789062</v>
      </c>
      <c r="E876" s="15">
        <f>0.9014*D876+2.3973</f>
        <v>15.88002059214746</v>
      </c>
      <c r="F876" s="15">
        <f t="shared" si="123"/>
        <v>-0.92248720835839748</v>
      </c>
      <c r="G876" s="15">
        <f t="shared" si="118"/>
        <v>-31397.6480092169</v>
      </c>
      <c r="L876" s="17">
        <v>10.40419921875</v>
      </c>
      <c r="M876" s="17">
        <f t="shared" si="119"/>
        <v>13.934953789062499</v>
      </c>
      <c r="N876" s="17">
        <f>0.9014*M876+2.3973</f>
        <v>14.958267345460936</v>
      </c>
      <c r="O876" s="17">
        <f t="shared" si="124"/>
        <v>-1.0233135563984366</v>
      </c>
      <c r="P876" s="17">
        <f t="shared" si="120"/>
        <v>-32773.020222831074</v>
      </c>
      <c r="T876" s="19">
        <v>10.430780029297011</v>
      </c>
      <c r="U876" s="19">
        <f t="shared" si="121"/>
        <v>13.89229647216812</v>
      </c>
      <c r="V876" s="19">
        <f>0.9014*U876+2.3973</f>
        <v>14.919816040012343</v>
      </c>
      <c r="W876" s="19">
        <f t="shared" si="125"/>
        <v>-1.027519567844223</v>
      </c>
      <c r="X876" s="19">
        <f t="shared" si="122"/>
        <v>-32830.394424963044</v>
      </c>
    </row>
    <row r="877" spans="1:26">
      <c r="A877">
        <v>2078</v>
      </c>
      <c r="B877">
        <v>11</v>
      </c>
      <c r="C877" s="15">
        <v>7.3396545410156246</v>
      </c>
      <c r="D877" s="15">
        <f t="shared" si="117"/>
        <v>5.2014142919921875</v>
      </c>
      <c r="E877" s="15">
        <f>0.9014*D877+2.3973</f>
        <v>7.0858548428017585</v>
      </c>
      <c r="F877" s="15">
        <f t="shared" si="123"/>
        <v>-1.884440550809571</v>
      </c>
      <c r="G877" s="15">
        <f t="shared" si="118"/>
        <v>-44519.653553593358</v>
      </c>
      <c r="L877" s="17">
        <v>2.4629150390625001</v>
      </c>
      <c r="M877" s="17">
        <f t="shared" si="119"/>
        <v>5.2853070605468755</v>
      </c>
      <c r="N877" s="17">
        <f>0.9014*M877+2.3973</f>
        <v>7.1614757843769539</v>
      </c>
      <c r="O877" s="17">
        <f t="shared" si="124"/>
        <v>-1.8761687238300784</v>
      </c>
      <c r="P877" s="17">
        <f t="shared" si="120"/>
        <v>-44406.817561766104</v>
      </c>
      <c r="T877" s="19">
        <v>2.6413208007810454</v>
      </c>
      <c r="U877" s="19">
        <f t="shared" si="121"/>
        <v>5.3394702392575883</v>
      </c>
      <c r="V877" s="19">
        <f>0.9014*U877+2.3973</f>
        <v>7.2102984736667892</v>
      </c>
      <c r="W877" s="19">
        <f t="shared" si="125"/>
        <v>-1.8708282344092009</v>
      </c>
      <c r="X877" s="19">
        <f t="shared" si="122"/>
        <v>-44333.967945575911</v>
      </c>
    </row>
    <row r="878" spans="1:26">
      <c r="A878">
        <v>2078</v>
      </c>
      <c r="B878">
        <v>12</v>
      </c>
      <c r="C878" s="15">
        <v>-6.0888671874999994E-2</v>
      </c>
      <c r="D878" s="15">
        <f t="shared" si="117"/>
        <v>-5.1179031640625006</v>
      </c>
      <c r="E878" s="15">
        <f>0.7817*D878+0.2163</f>
        <v>-3.7843649033476567</v>
      </c>
      <c r="F878" s="15">
        <f t="shared" si="123"/>
        <v>-1.3335382607148438</v>
      </c>
      <c r="G878" s="15">
        <f t="shared" si="118"/>
        <v>-37004.795414411186</v>
      </c>
      <c r="L878" s="17">
        <v>-6.6194519042968754</v>
      </c>
      <c r="M878" s="17">
        <f t="shared" si="119"/>
        <v>-4.6072070141601564</v>
      </c>
      <c r="N878" s="17">
        <f>0.7817*M878+0.2163</f>
        <v>-3.3851537229689943</v>
      </c>
      <c r="O878" s="17">
        <f t="shared" si="124"/>
        <v>-1.2220532911911621</v>
      </c>
      <c r="P878" s="17">
        <f t="shared" si="120"/>
        <v>-35484.028945138642</v>
      </c>
      <c r="T878" s="19">
        <v>-6.3162902832029886</v>
      </c>
      <c r="U878" s="19">
        <f t="shared" si="121"/>
        <v>-4.4959867309568828</v>
      </c>
      <c r="V878" s="19">
        <f>0.7817*U878+0.2163</f>
        <v>-3.298212827588995</v>
      </c>
      <c r="W878" s="19">
        <f t="shared" si="125"/>
        <v>-1.1977739033678878</v>
      </c>
      <c r="X878" s="19">
        <f t="shared" si="122"/>
        <v>-35152.833815841353</v>
      </c>
    </row>
    <row r="879" spans="1:26">
      <c r="A879">
        <v>2079</v>
      </c>
      <c r="B879">
        <v>1</v>
      </c>
      <c r="C879" s="15">
        <v>0.75493774414062498</v>
      </c>
      <c r="D879" s="15">
        <f t="shared" si="117"/>
        <v>-3.9803148095703129</v>
      </c>
      <c r="E879" s="15">
        <f>0.7817*D879+0.2163</f>
        <v>-2.8951120866411135</v>
      </c>
      <c r="F879" s="15">
        <f t="shared" si="123"/>
        <v>-1.0852027229291994</v>
      </c>
      <c r="G879" s="15">
        <f t="shared" si="118"/>
        <v>-33617.250343477208</v>
      </c>
      <c r="H879" s="15">
        <f>SUM(G879:G890)</f>
        <v>-94518.627478091788</v>
      </c>
      <c r="I879" s="15">
        <f>H879*2.36386*4.4</f>
        <v>-983086.73210159317</v>
      </c>
      <c r="L879" s="17">
        <v>-4.4439147949218754</v>
      </c>
      <c r="M879" s="17">
        <f t="shared" si="119"/>
        <v>-2.2376119946289061</v>
      </c>
      <c r="N879" s="17">
        <f>0.7817*M879+0.2163</f>
        <v>-1.532841296201416</v>
      </c>
      <c r="O879" s="17">
        <f t="shared" si="124"/>
        <v>-0.70477069842749018</v>
      </c>
      <c r="P879" s="17">
        <f t="shared" si="120"/>
        <v>-28427.777097249393</v>
      </c>
      <c r="Q879" s="17">
        <f>SUM(P879:P890)</f>
        <v>-79848.210819570217</v>
      </c>
      <c r="R879" s="17">
        <f>Q879*2.36386*4.4</f>
        <v>-830499.96316297667</v>
      </c>
      <c r="T879" s="19">
        <v>-4.3516906738279886</v>
      </c>
      <c r="U879" s="19">
        <f t="shared" si="121"/>
        <v>-2.3388563598631325</v>
      </c>
      <c r="V879" s="19">
        <f>0.7817*U879+0.2163</f>
        <v>-1.6119840165050106</v>
      </c>
      <c r="W879" s="19">
        <f t="shared" si="125"/>
        <v>-0.7268723433581219</v>
      </c>
      <c r="X879" s="19">
        <f t="shared" si="122"/>
        <v>-28729.265635748139</v>
      </c>
      <c r="Y879" s="19">
        <f>SUM(X879:X890)</f>
        <v>-81314.924591954565</v>
      </c>
      <c r="Z879" s="19">
        <f>Y879*2.36386*4.4</f>
        <v>-845755.22964212589</v>
      </c>
    </row>
    <row r="880" spans="1:26">
      <c r="A880">
        <v>2079</v>
      </c>
      <c r="B880">
        <v>2</v>
      </c>
      <c r="C880" s="15">
        <v>5.5978027343749996</v>
      </c>
      <c r="D880" s="15">
        <f t="shared" si="117"/>
        <v>2.7725761328124996</v>
      </c>
      <c r="E880" s="15">
        <f>0.7817*D880+0.2163</f>
        <v>2.3836227630195306</v>
      </c>
      <c r="F880" s="15">
        <f t="shared" si="123"/>
        <v>0.38895336979296902</v>
      </c>
      <c r="G880" s="15">
        <f t="shared" si="118"/>
        <v>-13508.287082654109</v>
      </c>
      <c r="L880" s="17">
        <v>1.1484008789062501</v>
      </c>
      <c r="M880" s="17">
        <f t="shared" si="119"/>
        <v>3.8535382373046874</v>
      </c>
      <c r="N880" s="17">
        <f>0.7817*M880+0.2163</f>
        <v>3.2286108401010738</v>
      </c>
      <c r="O880" s="17">
        <f t="shared" si="124"/>
        <v>0.62492739720361357</v>
      </c>
      <c r="P880" s="17">
        <f t="shared" si="120"/>
        <v>-10289.365374745508</v>
      </c>
      <c r="T880" s="19">
        <v>1.1327148437500227</v>
      </c>
      <c r="U880" s="19">
        <f t="shared" si="121"/>
        <v>3.6830208984375248</v>
      </c>
      <c r="V880" s="19">
        <f>0.7817*U880+0.2163</f>
        <v>3.0953174363086129</v>
      </c>
      <c r="W880" s="19">
        <f t="shared" si="125"/>
        <v>0.58770346212891189</v>
      </c>
      <c r="X880" s="19">
        <f t="shared" si="122"/>
        <v>-10797.137073099513</v>
      </c>
    </row>
    <row r="881" spans="1:26">
      <c r="A881">
        <v>2079</v>
      </c>
      <c r="B881">
        <v>3</v>
      </c>
      <c r="C881" s="15">
        <v>10.94521484375</v>
      </c>
      <c r="D881" s="15">
        <f t="shared" si="117"/>
        <v>10.229007578125</v>
      </c>
      <c r="E881" s="15">
        <f>0.9534*D881-0.7929</f>
        <v>8.9594358249843751</v>
      </c>
      <c r="F881" s="15">
        <f t="shared" si="123"/>
        <v>1.2695717531406245</v>
      </c>
      <c r="G881" s="15">
        <f t="shared" si="118"/>
        <v>-1495.7717154087404</v>
      </c>
      <c r="L881" s="17">
        <v>9.4671264648437496</v>
      </c>
      <c r="M881" s="17">
        <f t="shared" si="119"/>
        <v>12.914294145507812</v>
      </c>
      <c r="N881" s="17">
        <f>0.9534*M881-0.7929</f>
        <v>11.519588038327148</v>
      </c>
      <c r="O881" s="17">
        <f t="shared" si="124"/>
        <v>1.3947061071806637</v>
      </c>
      <c r="P881" s="17">
        <f t="shared" si="120"/>
        <v>211.18600805143433</v>
      </c>
      <c r="T881" s="19">
        <v>9.6357055664060454</v>
      </c>
      <c r="U881" s="19">
        <f t="shared" si="121"/>
        <v>13.019304711913838</v>
      </c>
      <c r="V881" s="19">
        <f>0.9534*U881-0.7929</f>
        <v>11.619705112338654</v>
      </c>
      <c r="W881" s="19">
        <f t="shared" si="125"/>
        <v>1.3995995995751844</v>
      </c>
      <c r="X881" s="19">
        <f t="shared" si="122"/>
        <v>277.93813780508935</v>
      </c>
    </row>
    <row r="882" spans="1:26">
      <c r="A882">
        <v>2079</v>
      </c>
      <c r="B882">
        <v>4</v>
      </c>
      <c r="C882" s="15">
        <v>20.664300537109376</v>
      </c>
      <c r="D882" s="15">
        <f t="shared" si="117"/>
        <v>23.781300668945313</v>
      </c>
      <c r="E882" s="15">
        <f>0.9534*D882-0.7929</f>
        <v>21.880192057772462</v>
      </c>
      <c r="F882" s="15">
        <f t="shared" si="123"/>
        <v>1.9011086111728517</v>
      </c>
      <c r="G882" s="15">
        <f t="shared" si="118"/>
        <v>7119.0225650088687</v>
      </c>
      <c r="L882" s="17">
        <v>14.819879150390625</v>
      </c>
      <c r="M882" s="17">
        <f t="shared" si="119"/>
        <v>18.744512370605467</v>
      </c>
      <c r="N882" s="17">
        <f>0.9534*M882-0.7929</f>
        <v>17.078118094135252</v>
      </c>
      <c r="O882" s="17">
        <f t="shared" si="124"/>
        <v>1.6663942764702142</v>
      </c>
      <c r="P882" s="17">
        <f t="shared" si="120"/>
        <v>3917.2843253301908</v>
      </c>
      <c r="T882" s="19">
        <v>15.104669189453034</v>
      </c>
      <c r="U882" s="19">
        <f t="shared" si="121"/>
        <v>19.024226770019432</v>
      </c>
      <c r="V882" s="19">
        <f>0.9534*U882-0.7929</f>
        <v>17.344797802536526</v>
      </c>
      <c r="W882" s="19">
        <f t="shared" si="125"/>
        <v>1.6794289674829059</v>
      </c>
      <c r="X882" s="19">
        <f t="shared" si="122"/>
        <v>4095.0905454343192</v>
      </c>
    </row>
    <row r="883" spans="1:26">
      <c r="A883">
        <v>2079</v>
      </c>
      <c r="B883">
        <v>5</v>
      </c>
      <c r="C883" s="15">
        <v>26.942102050781251</v>
      </c>
      <c r="D883" s="15">
        <f t="shared" si="117"/>
        <v>32.535067099609378</v>
      </c>
      <c r="E883" s="15">
        <f>0.9534*D883-0.7929</f>
        <v>30.226032972767584</v>
      </c>
      <c r="F883" s="15">
        <f t="shared" si="123"/>
        <v>2.3090341268417944</v>
      </c>
      <c r="G883" s="15">
        <f t="shared" si="118"/>
        <v>12683.534524248917</v>
      </c>
      <c r="L883" s="17">
        <v>23.034539794921876</v>
      </c>
      <c r="M883" s="17">
        <f t="shared" si="119"/>
        <v>27.691920744628906</v>
      </c>
      <c r="N883" s="17">
        <f>0.9534*M883-0.7929</f>
        <v>25.6085772379292</v>
      </c>
      <c r="O883" s="17">
        <f t="shared" si="124"/>
        <v>2.0833435066997055</v>
      </c>
      <c r="P883" s="17">
        <f t="shared" si="120"/>
        <v>9604.8887748906818</v>
      </c>
      <c r="T883" s="19">
        <v>22.921166992188034</v>
      </c>
      <c r="U883" s="19">
        <f t="shared" si="121"/>
        <v>27.606741357422464</v>
      </c>
      <c r="V883" s="19">
        <f>0.9534*U883-0.7929</f>
        <v>25.527367210166577</v>
      </c>
      <c r="W883" s="19">
        <f t="shared" si="125"/>
        <v>2.0793741472558871</v>
      </c>
      <c r="X883" s="19">
        <f t="shared" si="122"/>
        <v>9550.7427427175571</v>
      </c>
    </row>
    <row r="884" spans="1:26">
      <c r="A884">
        <v>2079</v>
      </c>
      <c r="B884">
        <v>6</v>
      </c>
      <c r="C884" s="15">
        <v>30.426660156250001</v>
      </c>
      <c r="D884" s="15">
        <f t="shared" si="117"/>
        <v>37.393934921875001</v>
      </c>
      <c r="E884" s="15">
        <f>0.814*D884+4.4613</f>
        <v>34.899963026406247</v>
      </c>
      <c r="F884" s="15">
        <f t="shared" si="123"/>
        <v>2.4939718954687535</v>
      </c>
      <c r="G884" s="15">
        <f t="shared" si="118"/>
        <v>15206.270626089266</v>
      </c>
      <c r="L884" s="17">
        <v>33.428399658203126</v>
      </c>
      <c r="M884" s="17">
        <f t="shared" si="119"/>
        <v>39.012912907714842</v>
      </c>
      <c r="N884" s="17">
        <f>0.814*M884+4.4613</f>
        <v>36.217811106879878</v>
      </c>
      <c r="O884" s="17">
        <f t="shared" si="124"/>
        <v>2.7951018008349635</v>
      </c>
      <c r="P884" s="17">
        <f t="shared" si="120"/>
        <v>19313.983665189735</v>
      </c>
      <c r="T884" s="19">
        <v>33.257745361328034</v>
      </c>
      <c r="U884" s="19">
        <f t="shared" si="121"/>
        <v>38.956304406738184</v>
      </c>
      <c r="V884" s="19">
        <f>0.814*U884+4.4613</f>
        <v>36.17173178708488</v>
      </c>
      <c r="W884" s="19">
        <f t="shared" si="125"/>
        <v>2.7845726196533036</v>
      </c>
      <c r="X884" s="19">
        <f t="shared" si="122"/>
        <v>19170.355104690716</v>
      </c>
    </row>
    <row r="885" spans="1:26">
      <c r="A885">
        <v>2079</v>
      </c>
      <c r="B885">
        <v>7</v>
      </c>
      <c r="C885" s="15">
        <v>34.042871093750001</v>
      </c>
      <c r="D885" s="15">
        <f t="shared" si="117"/>
        <v>42.436379453125006</v>
      </c>
      <c r="E885" s="15">
        <f>0.814*D885+4.4613</f>
        <v>39.004512874843755</v>
      </c>
      <c r="F885" s="15">
        <f t="shared" si="123"/>
        <v>3.4318665782812516</v>
      </c>
      <c r="G885" s="15">
        <f t="shared" si="118"/>
        <v>28000.091994334551</v>
      </c>
      <c r="L885" s="17">
        <v>35.536859130859376</v>
      </c>
      <c r="M885" s="17">
        <f t="shared" si="119"/>
        <v>41.309446965332029</v>
      </c>
      <c r="N885" s="17">
        <f>0.814*M885+4.4613</f>
        <v>38.087189829780272</v>
      </c>
      <c r="O885" s="17">
        <f t="shared" si="124"/>
        <v>3.2222571355517573</v>
      </c>
      <c r="P885" s="17">
        <f t="shared" si="120"/>
        <v>25140.809586061521</v>
      </c>
      <c r="T885" s="19">
        <v>35.261743164063034</v>
      </c>
      <c r="U885" s="19">
        <f t="shared" si="121"/>
        <v>41.156693994141214</v>
      </c>
      <c r="V885" s="19">
        <f>0.814*U885+4.4613</f>
        <v>37.96284891123095</v>
      </c>
      <c r="W885" s="19">
        <f t="shared" si="125"/>
        <v>3.1938450829102649</v>
      </c>
      <c r="X885" s="19">
        <f t="shared" si="122"/>
        <v>24753.24077597892</v>
      </c>
    </row>
    <row r="886" spans="1:26">
      <c r="A886">
        <v>2079</v>
      </c>
      <c r="B886">
        <v>8</v>
      </c>
      <c r="C886" s="15">
        <v>32.340905761718751</v>
      </c>
      <c r="D886" s="15">
        <f t="shared" si="117"/>
        <v>40.063158994140629</v>
      </c>
      <c r="E886" s="15">
        <f>0.814*D886+4.4613</f>
        <v>37.072711421230473</v>
      </c>
      <c r="F886" s="15">
        <f t="shared" si="123"/>
        <v>2.9904475729101563</v>
      </c>
      <c r="G886" s="15">
        <f t="shared" si="118"/>
        <v>21978.69534206744</v>
      </c>
      <c r="L886" s="17">
        <v>34.216668701171876</v>
      </c>
      <c r="M886" s="17">
        <f t="shared" si="119"/>
        <v>39.871495549316407</v>
      </c>
      <c r="N886" s="17">
        <f>0.814*M886+4.4613</f>
        <v>36.916697377143556</v>
      </c>
      <c r="O886" s="17">
        <f t="shared" si="124"/>
        <v>2.9547981721728505</v>
      </c>
      <c r="P886" s="17">
        <f t="shared" si="120"/>
        <v>21492.401866609856</v>
      </c>
      <c r="T886" s="19">
        <v>33.951623535156045</v>
      </c>
      <c r="U886" s="19">
        <f t="shared" si="121"/>
        <v>39.718182641601345</v>
      </c>
      <c r="V886" s="19">
        <f>0.814*U886+4.4613</f>
        <v>36.791900670263495</v>
      </c>
      <c r="W886" s="19">
        <f t="shared" si="125"/>
        <v>2.9262819713378505</v>
      </c>
      <c r="X886" s="19">
        <f t="shared" si="122"/>
        <v>21103.412371019622</v>
      </c>
    </row>
    <row r="887" spans="1:26">
      <c r="A887">
        <v>2079</v>
      </c>
      <c r="B887">
        <v>9</v>
      </c>
      <c r="C887" s="15">
        <v>23.938684082031251</v>
      </c>
      <c r="D887" s="15">
        <f t="shared" si="117"/>
        <v>28.347101083984377</v>
      </c>
      <c r="E887" s="15">
        <f>0.9014*D887+2.3973</f>
        <v>27.949376917103518</v>
      </c>
      <c r="F887" s="15">
        <f t="shared" si="123"/>
        <v>0.39772416688085954</v>
      </c>
      <c r="G887" s="15">
        <f t="shared" si="118"/>
        <v>-13388.644639578195</v>
      </c>
      <c r="L887" s="17">
        <v>21.738824462890626</v>
      </c>
      <c r="M887" s="17">
        <f t="shared" si="119"/>
        <v>26.280627604980467</v>
      </c>
      <c r="N887" s="17">
        <f>0.9014*M887+2.3973</f>
        <v>26.086657723129392</v>
      </c>
      <c r="O887" s="17">
        <f t="shared" si="124"/>
        <v>0.19396988185107489</v>
      </c>
      <c r="P887" s="17">
        <f t="shared" si="120"/>
        <v>-16168.056841669488</v>
      </c>
      <c r="T887" s="19">
        <v>21.716455078125023</v>
      </c>
      <c r="U887" s="19">
        <f t="shared" si="121"/>
        <v>26.283967675781277</v>
      </c>
      <c r="V887" s="19">
        <f>0.9014*U887+2.3973</f>
        <v>26.089668462949245</v>
      </c>
      <c r="W887" s="19">
        <f t="shared" si="125"/>
        <v>0.194299212832032</v>
      </c>
      <c r="X887" s="19">
        <f t="shared" si="122"/>
        <v>-16163.564437758252</v>
      </c>
    </row>
    <row r="888" spans="1:26">
      <c r="A888">
        <v>2079</v>
      </c>
      <c r="B888">
        <v>10</v>
      </c>
      <c r="C888" s="15">
        <v>12.64913330078125</v>
      </c>
      <c r="D888" s="15">
        <f t="shared" si="117"/>
        <v>12.604951474609376</v>
      </c>
      <c r="E888" s="15">
        <f>0.9014*D888+2.3973</f>
        <v>13.75940325921289</v>
      </c>
      <c r="F888" s="15">
        <f t="shared" si="123"/>
        <v>-1.1544517846035145</v>
      </c>
      <c r="G888" s="15">
        <f t="shared" si="118"/>
        <v>-34561.876793776537</v>
      </c>
      <c r="L888" s="17">
        <v>13.043359375</v>
      </c>
      <c r="M888" s="17">
        <f t="shared" si="119"/>
        <v>16.809527031249999</v>
      </c>
      <c r="N888" s="17">
        <f>0.9014*M888+2.3973</f>
        <v>17.549407665968751</v>
      </c>
      <c r="O888" s="17">
        <f t="shared" si="124"/>
        <v>-0.73988063471875165</v>
      </c>
      <c r="P888" s="17">
        <f t="shared" si="120"/>
        <v>-28906.711738198494</v>
      </c>
      <c r="T888" s="19">
        <v>13.065454101563034</v>
      </c>
      <c r="U888" s="19">
        <f t="shared" si="121"/>
        <v>16.785168603516212</v>
      </c>
      <c r="V888" s="19">
        <f>0.9014*U888+2.3973</f>
        <v>17.527450979209512</v>
      </c>
      <c r="W888" s="19">
        <f t="shared" si="125"/>
        <v>-0.74228237569329991</v>
      </c>
      <c r="X888" s="19">
        <f t="shared" si="122"/>
        <v>-28939.473886832304</v>
      </c>
    </row>
    <row r="889" spans="1:26">
      <c r="A889">
        <v>2079</v>
      </c>
      <c r="B889">
        <v>11</v>
      </c>
      <c r="C889" s="15">
        <v>5.6768737792968746</v>
      </c>
      <c r="D889" s="15">
        <f t="shared" si="117"/>
        <v>2.8828327978515622</v>
      </c>
      <c r="E889" s="15">
        <f>0.9014*D889+2.3973</f>
        <v>4.9958854839833986</v>
      </c>
      <c r="F889" s="15">
        <f t="shared" si="123"/>
        <v>-2.1130526861318364</v>
      </c>
      <c r="G889" s="15">
        <f t="shared" si="118"/>
        <v>-47638.151691524385</v>
      </c>
      <c r="L889" s="17">
        <v>3.7690979003906251</v>
      </c>
      <c r="M889" s="17">
        <f t="shared" si="119"/>
        <v>6.7080014331054691</v>
      </c>
      <c r="N889" s="17">
        <f>0.9014*M889+2.3973</f>
        <v>8.4438924918012699</v>
      </c>
      <c r="O889" s="17">
        <f t="shared" si="124"/>
        <v>-1.7358910586958007</v>
      </c>
      <c r="P889" s="17">
        <f t="shared" si="120"/>
        <v>-42493.289931669417</v>
      </c>
      <c r="T889" s="19">
        <v>3.9973999023440001</v>
      </c>
      <c r="U889" s="19">
        <f t="shared" si="121"/>
        <v>6.8284450927737126</v>
      </c>
      <c r="V889" s="19">
        <f>0.9014*U889+2.3973</f>
        <v>8.5524604066262242</v>
      </c>
      <c r="W889" s="19">
        <f t="shared" si="125"/>
        <v>-1.7240153138525116</v>
      </c>
      <c r="X889" s="19">
        <f t="shared" si="122"/>
        <v>-42331.292896262108</v>
      </c>
    </row>
    <row r="890" spans="1:26">
      <c r="A890">
        <v>2079</v>
      </c>
      <c r="B890">
        <v>12</v>
      </c>
      <c r="C890" s="15">
        <v>0.35057983398437498</v>
      </c>
      <c r="D890" s="15">
        <f t="shared" si="117"/>
        <v>-4.5441514794921876</v>
      </c>
      <c r="E890" s="15">
        <f>0.7817*D890+0.2163</f>
        <v>-3.335863211519043</v>
      </c>
      <c r="F890" s="15">
        <f t="shared" si="123"/>
        <v>-1.2082882679731446</v>
      </c>
      <c r="G890" s="15">
        <f t="shared" si="118"/>
        <v>-35296.26026342166</v>
      </c>
      <c r="L890" s="17">
        <v>-5.9286865234375004</v>
      </c>
      <c r="M890" s="17">
        <f t="shared" si="119"/>
        <v>-3.8548253613281251</v>
      </c>
      <c r="N890" s="17">
        <f>0.7817*M890+0.2163</f>
        <v>-2.7970169849501954</v>
      </c>
      <c r="O890" s="17">
        <f t="shared" si="124"/>
        <v>-1.0578083763779298</v>
      </c>
      <c r="P890" s="17">
        <f t="shared" si="120"/>
        <v>-33243.564062171339</v>
      </c>
      <c r="T890" s="19">
        <v>-5.7511352539059999</v>
      </c>
      <c r="U890" s="19">
        <f t="shared" si="121"/>
        <v>-3.8754465087887886</v>
      </c>
      <c r="V890" s="19">
        <f>0.7817*U890+0.2163</f>
        <v>-2.8131365359201959</v>
      </c>
      <c r="W890" s="19">
        <f t="shared" si="125"/>
        <v>-1.0623099728685927</v>
      </c>
      <c r="X890" s="19">
        <f t="shared" si="122"/>
        <v>-33304.970339900472</v>
      </c>
    </row>
    <row r="891" spans="1:26">
      <c r="A891">
        <v>2080</v>
      </c>
      <c r="B891">
        <v>1</v>
      </c>
      <c r="C891" s="15">
        <v>1.8984924316406251</v>
      </c>
      <c r="D891" s="15">
        <f t="shared" si="117"/>
        <v>-2.3857421533203125</v>
      </c>
      <c r="E891" s="15">
        <f>0.7817*D891+0.2163</f>
        <v>-1.6486346412504882</v>
      </c>
      <c r="F891" s="15">
        <f t="shared" si="123"/>
        <v>-0.73710751206982428</v>
      </c>
      <c r="G891" s="15">
        <f t="shared" si="118"/>
        <v>-28868.883572144474</v>
      </c>
      <c r="H891" s="15">
        <f>SUM(G891:G902)</f>
        <v>-83111.44786827451</v>
      </c>
      <c r="I891" s="15">
        <f>H891*2.36386*4.4</f>
        <v>-864440.83949475724</v>
      </c>
      <c r="L891" s="17">
        <v>-2.1684936523437499</v>
      </c>
      <c r="M891" s="17">
        <f t="shared" si="119"/>
        <v>0.24077671386718791</v>
      </c>
      <c r="N891" s="17">
        <f>0.7817*M891+0.2163</f>
        <v>0.40451515722998077</v>
      </c>
      <c r="O891" s="17">
        <f t="shared" si="124"/>
        <v>-0.16373844336279286</v>
      </c>
      <c r="P891" s="17">
        <f t="shared" si="120"/>
        <v>-21047.556105911855</v>
      </c>
      <c r="Q891" s="17">
        <f>SUM(P891:P902)</f>
        <v>-73386.211023957265</v>
      </c>
      <c r="R891" s="17">
        <f>Q891*2.36386*4.4</f>
        <v>-763288.80668080319</v>
      </c>
      <c r="T891" s="19">
        <v>-2.0488342285160002</v>
      </c>
      <c r="U891" s="19">
        <f t="shared" si="121"/>
        <v>0.18968001708943127</v>
      </c>
      <c r="V891" s="19">
        <f>0.7817*U891+0.2163</f>
        <v>0.36457286935880839</v>
      </c>
      <c r="W891" s="19">
        <f t="shared" si="125"/>
        <v>-0.17489285226937712</v>
      </c>
      <c r="X891" s="19">
        <f t="shared" si="122"/>
        <v>-21199.713397806572</v>
      </c>
      <c r="Y891" s="19">
        <f>SUM(X891:X902)</f>
        <v>-72755.890765201315</v>
      </c>
      <c r="Z891" s="19">
        <f>Y891*2.36386*4.4</f>
        <v>-756732.85575460654</v>
      </c>
    </row>
    <row r="892" spans="1:26">
      <c r="A892">
        <v>2080</v>
      </c>
      <c r="B892">
        <v>2</v>
      </c>
      <c r="C892" s="15">
        <v>5.7978759765624996</v>
      </c>
      <c r="D892" s="15">
        <f t="shared" si="117"/>
        <v>3.0515582617187489</v>
      </c>
      <c r="E892" s="15">
        <f>0.7817*D892+0.2163</f>
        <v>2.6017030931855456</v>
      </c>
      <c r="F892" s="15">
        <f t="shared" si="123"/>
        <v>0.44985516853320329</v>
      </c>
      <c r="G892" s="15">
        <f t="shared" si="118"/>
        <v>-12677.525646038574</v>
      </c>
      <c r="L892" s="17">
        <v>2.7116027832031251</v>
      </c>
      <c r="M892" s="17">
        <f t="shared" si="119"/>
        <v>5.5561777514648441</v>
      </c>
      <c r="N892" s="17">
        <f>0.7817*M892+0.2163</f>
        <v>4.5595641483200691</v>
      </c>
      <c r="O892" s="17">
        <f t="shared" si="124"/>
        <v>0.99661360314477498</v>
      </c>
      <c r="P892" s="17">
        <f t="shared" si="120"/>
        <v>-5219.1938395021243</v>
      </c>
      <c r="T892" s="19">
        <v>2.7390075683589998</v>
      </c>
      <c r="U892" s="19">
        <f t="shared" si="121"/>
        <v>5.4467303100581823</v>
      </c>
      <c r="V892" s="19">
        <f>0.7817*U892+0.2163</f>
        <v>4.474009083372481</v>
      </c>
      <c r="W892" s="19">
        <f t="shared" si="125"/>
        <v>0.97272122668570127</v>
      </c>
      <c r="X892" s="19">
        <f t="shared" si="122"/>
        <v>-5545.1097467803484</v>
      </c>
    </row>
    <row r="893" spans="1:26">
      <c r="A893">
        <v>2080</v>
      </c>
      <c r="B893">
        <v>3</v>
      </c>
      <c r="C893" s="15">
        <v>13.926507568359375</v>
      </c>
      <c r="D893" s="15">
        <f t="shared" si="117"/>
        <v>14.386122153320311</v>
      </c>
      <c r="E893" s="15">
        <f>0.9534*D893-0.7929</f>
        <v>12.922828860975585</v>
      </c>
      <c r="F893" s="15">
        <f t="shared" si="123"/>
        <v>1.4632932923447264</v>
      </c>
      <c r="G893" s="15">
        <f t="shared" si="118"/>
        <v>1146.7838008744111</v>
      </c>
      <c r="L893" s="17">
        <v>7.6193481445312496</v>
      </c>
      <c r="M893" s="17">
        <f t="shared" si="119"/>
        <v>10.901693999023436</v>
      </c>
      <c r="N893" s="17">
        <f>0.9534*M893-0.7929</f>
        <v>9.6007750586689458</v>
      </c>
      <c r="O893" s="17">
        <f t="shared" si="124"/>
        <v>1.3009189403544905</v>
      </c>
      <c r="P893" s="17">
        <f t="shared" si="120"/>
        <v>-1068.1647346243954</v>
      </c>
      <c r="T893" s="19">
        <v>7.6440063476560454</v>
      </c>
      <c r="U893" s="19">
        <f t="shared" si="121"/>
        <v>10.832418969726337</v>
      </c>
      <c r="V893" s="19">
        <f>0.9534*U893-0.7929</f>
        <v>9.5347282457370905</v>
      </c>
      <c r="W893" s="19">
        <f t="shared" si="125"/>
        <v>1.2976907239892466</v>
      </c>
      <c r="X893" s="19">
        <f t="shared" si="122"/>
        <v>-1112.200834062689</v>
      </c>
    </row>
    <row r="894" spans="1:26">
      <c r="A894">
        <v>2080</v>
      </c>
      <c r="B894">
        <v>4</v>
      </c>
      <c r="C894" s="15">
        <v>20.948175048828126</v>
      </c>
      <c r="D894" s="15">
        <f t="shared" si="117"/>
        <v>24.177135288085939</v>
      </c>
      <c r="E894" s="15">
        <f>0.9534*D894-0.7929</f>
        <v>22.257580783661137</v>
      </c>
      <c r="F894" s="15">
        <f t="shared" si="123"/>
        <v>1.9195545044248021</v>
      </c>
      <c r="G894" s="15">
        <f t="shared" si="118"/>
        <v>7370.6429948587247</v>
      </c>
      <c r="L894" s="17">
        <v>14.194818115234375</v>
      </c>
      <c r="M894" s="17">
        <f t="shared" si="119"/>
        <v>18.06369589111328</v>
      </c>
      <c r="N894" s="17">
        <f>0.9534*M894-0.7929</f>
        <v>16.429027662587401</v>
      </c>
      <c r="O894" s="17">
        <f t="shared" si="124"/>
        <v>1.6346682285258787</v>
      </c>
      <c r="P894" s="17">
        <f t="shared" si="120"/>
        <v>3484.5093053215096</v>
      </c>
      <c r="T894" s="19">
        <v>14.406060791016046</v>
      </c>
      <c r="U894" s="19">
        <f t="shared" si="121"/>
        <v>18.257154748535619</v>
      </c>
      <c r="V894" s="19">
        <f>0.9534*U894-0.7929</f>
        <v>16.613471337253859</v>
      </c>
      <c r="W894" s="19">
        <f t="shared" si="125"/>
        <v>1.64368341128176</v>
      </c>
      <c r="X894" s="19">
        <f t="shared" si="122"/>
        <v>3607.4854132944893</v>
      </c>
    </row>
    <row r="895" spans="1:26">
      <c r="A895">
        <v>2080</v>
      </c>
      <c r="B895">
        <v>5</v>
      </c>
      <c r="C895" s="15">
        <v>24.812463378906251</v>
      </c>
      <c r="D895" s="15">
        <f t="shared" si="117"/>
        <v>29.565498935546877</v>
      </c>
      <c r="E895" s="15">
        <f>0.9534*D895-0.7929</f>
        <v>27.394846685150394</v>
      </c>
      <c r="F895" s="15">
        <f t="shared" si="123"/>
        <v>2.1706522503964827</v>
      </c>
      <c r="G895" s="15">
        <f t="shared" si="118"/>
        <v>10795.867347658419</v>
      </c>
      <c r="L895" s="17">
        <v>26.022210693359376</v>
      </c>
      <c r="M895" s="17">
        <f t="shared" si="119"/>
        <v>30.946091887207029</v>
      </c>
      <c r="N895" s="17">
        <f>0.9534*M895-0.7929</f>
        <v>28.711104005263181</v>
      </c>
      <c r="O895" s="17">
        <f t="shared" si="124"/>
        <v>2.234987881943848</v>
      </c>
      <c r="P895" s="17">
        <f t="shared" si="120"/>
        <v>11673.469697596032</v>
      </c>
      <c r="T895" s="19">
        <v>26.143670654297011</v>
      </c>
      <c r="U895" s="19">
        <f t="shared" si="121"/>
        <v>31.145050378418119</v>
      </c>
      <c r="V895" s="19">
        <f>0.9534*U895-0.7929</f>
        <v>28.900791030783836</v>
      </c>
      <c r="W895" s="19">
        <f t="shared" si="125"/>
        <v>2.2442593476342836</v>
      </c>
      <c r="X895" s="19">
        <f t="shared" si="122"/>
        <v>11799.941761079263</v>
      </c>
    </row>
    <row r="896" spans="1:26">
      <c r="A896">
        <v>2080</v>
      </c>
      <c r="B896">
        <v>6</v>
      </c>
      <c r="C896" s="15">
        <v>30.649316406250001</v>
      </c>
      <c r="D896" s="15">
        <f t="shared" si="117"/>
        <v>37.704406796875006</v>
      </c>
      <c r="E896" s="15">
        <f>0.814*D896+4.4613</f>
        <v>35.152687132656254</v>
      </c>
      <c r="F896" s="15">
        <f t="shared" si="123"/>
        <v>2.5517196642187514</v>
      </c>
      <c r="G896" s="15">
        <f t="shared" si="118"/>
        <v>15994.007939607989</v>
      </c>
      <c r="L896" s="17">
        <v>30.630883789062501</v>
      </c>
      <c r="M896" s="17">
        <f t="shared" si="119"/>
        <v>35.965858623046877</v>
      </c>
      <c r="N896" s="17">
        <f>0.814*M896+4.4613</f>
        <v>33.737508919160156</v>
      </c>
      <c r="O896" s="17">
        <f t="shared" si="124"/>
        <v>2.228349703886721</v>
      </c>
      <c r="P896" s="17">
        <f t="shared" si="120"/>
        <v>11582.91831071876</v>
      </c>
      <c r="T896" s="19">
        <v>30.505303955078034</v>
      </c>
      <c r="U896" s="19">
        <f t="shared" si="121"/>
        <v>35.934123742675688</v>
      </c>
      <c r="V896" s="19">
        <f>0.814*U896+4.4613</f>
        <v>33.711676726538009</v>
      </c>
      <c r="W896" s="19">
        <f t="shared" si="125"/>
        <v>2.2224470161376786</v>
      </c>
      <c r="X896" s="19">
        <f t="shared" si="122"/>
        <v>11502.399747134074</v>
      </c>
    </row>
    <row r="897" spans="1:26">
      <c r="A897">
        <v>2080</v>
      </c>
      <c r="B897">
        <v>7</v>
      </c>
      <c r="C897" s="15">
        <v>34.705865478515626</v>
      </c>
      <c r="D897" s="15">
        <f t="shared" si="117"/>
        <v>43.360858823242189</v>
      </c>
      <c r="E897" s="15">
        <f>0.814*D897+4.4613</f>
        <v>39.757039082119142</v>
      </c>
      <c r="F897" s="15">
        <f t="shared" si="123"/>
        <v>3.603819741123047</v>
      </c>
      <c r="G897" s="15">
        <f t="shared" si="118"/>
        <v>30345.705088659488</v>
      </c>
      <c r="L897" s="17">
        <v>34.233056640625001</v>
      </c>
      <c r="M897" s="17">
        <f t="shared" si="119"/>
        <v>39.889345292968748</v>
      </c>
      <c r="N897" s="17">
        <f>0.814*M897+4.4613</f>
        <v>36.931227068476559</v>
      </c>
      <c r="O897" s="17">
        <f t="shared" si="124"/>
        <v>2.9581182244921891</v>
      </c>
      <c r="P897" s="17">
        <f t="shared" si="120"/>
        <v>21537.69070029795</v>
      </c>
      <c r="T897" s="19">
        <v>34.178155517578034</v>
      </c>
      <c r="U897" s="19">
        <f t="shared" si="121"/>
        <v>39.966914758300689</v>
      </c>
      <c r="V897" s="19">
        <f>0.814*U897+4.4613</f>
        <v>36.994368613256761</v>
      </c>
      <c r="W897" s="19">
        <f t="shared" si="125"/>
        <v>2.9725461450439283</v>
      </c>
      <c r="X897" s="19">
        <f t="shared" si="122"/>
        <v>21734.50196454423</v>
      </c>
    </row>
    <row r="898" spans="1:26">
      <c r="A898">
        <v>2080</v>
      </c>
      <c r="B898">
        <v>8</v>
      </c>
      <c r="C898" s="15">
        <v>30.156732177734376</v>
      </c>
      <c r="D898" s="15">
        <f t="shared" si="117"/>
        <v>37.017547348632817</v>
      </c>
      <c r="E898" s="15">
        <f>0.814*D898+4.4613</f>
        <v>34.593583541787112</v>
      </c>
      <c r="F898" s="15">
        <f t="shared" si="123"/>
        <v>2.4239638068457054</v>
      </c>
      <c r="G898" s="15">
        <f t="shared" si="118"/>
        <v>14251.290289182267</v>
      </c>
      <c r="L898" s="17">
        <v>32.681665039062501</v>
      </c>
      <c r="M898" s="17">
        <f t="shared" si="119"/>
        <v>38.199569560546877</v>
      </c>
      <c r="N898" s="17">
        <f>0.814*M898+4.4613</f>
        <v>35.555749622285155</v>
      </c>
      <c r="O898" s="17">
        <f t="shared" si="124"/>
        <v>2.6438199382617213</v>
      </c>
      <c r="P898" s="17">
        <f t="shared" si="120"/>
        <v>17250.347777828138</v>
      </c>
      <c r="T898" s="19">
        <v>32.546807861328034</v>
      </c>
      <c r="U898" s="19">
        <f t="shared" si="121"/>
        <v>38.175695031738186</v>
      </c>
      <c r="V898" s="19">
        <f>0.814*U898+4.4613</f>
        <v>35.536315755834885</v>
      </c>
      <c r="W898" s="19">
        <f t="shared" si="125"/>
        <v>2.6393792759033019</v>
      </c>
      <c r="X898" s="19">
        <f t="shared" si="122"/>
        <v>17189.772702596943</v>
      </c>
    </row>
    <row r="899" spans="1:26">
      <c r="A899">
        <v>2080</v>
      </c>
      <c r="B899">
        <v>9</v>
      </c>
      <c r="C899" s="15">
        <v>24.249139404296876</v>
      </c>
      <c r="D899" s="15">
        <f t="shared" si="117"/>
        <v>28.779999985351566</v>
      </c>
      <c r="E899" s="15">
        <f>0.9014*D899+2.3973</f>
        <v>28.339591986795902</v>
      </c>
      <c r="F899" s="15">
        <f t="shared" si="123"/>
        <v>0.44040799855566348</v>
      </c>
      <c r="G899" s="15">
        <f t="shared" si="118"/>
        <v>-12806.394491702195</v>
      </c>
      <c r="L899" s="17">
        <v>22.521020507812501</v>
      </c>
      <c r="M899" s="17">
        <f t="shared" si="119"/>
        <v>27.132595537109374</v>
      </c>
      <c r="N899" s="17">
        <f>0.9014*M899+2.3973</f>
        <v>26.854621617150389</v>
      </c>
      <c r="O899" s="17">
        <f t="shared" si="124"/>
        <v>0.27797391995898479</v>
      </c>
      <c r="P899" s="17">
        <f t="shared" si="120"/>
        <v>-15022.157757839488</v>
      </c>
      <c r="T899" s="19">
        <v>22.542932128906045</v>
      </c>
      <c r="U899" s="19">
        <f t="shared" si="121"/>
        <v>27.191439477538839</v>
      </c>
      <c r="V899" s="19">
        <f>0.9014*U899+2.3973</f>
        <v>26.907663545053509</v>
      </c>
      <c r="W899" s="19">
        <f t="shared" si="125"/>
        <v>0.28377593248533017</v>
      </c>
      <c r="X899" s="19">
        <f t="shared" si="122"/>
        <v>-14943.012504967612</v>
      </c>
    </row>
    <row r="900" spans="1:26">
      <c r="A900">
        <v>2080</v>
      </c>
      <c r="B900">
        <v>10</v>
      </c>
      <c r="C900" s="15">
        <v>13.67647705078125</v>
      </c>
      <c r="D900" s="15">
        <f t="shared" ref="D900:D963" si="126">C900*1.3944-5.033</f>
        <v>14.037479599609373</v>
      </c>
      <c r="E900" s="15">
        <f>0.9014*D900+2.3973</f>
        <v>15.050684111087888</v>
      </c>
      <c r="F900" s="15">
        <f t="shared" si="123"/>
        <v>-1.0132045114785146</v>
      </c>
      <c r="G900" s="15">
        <f t="shared" ref="G900:G963" si="127">13641*F900-18814</f>
        <v>-32635.122741078419</v>
      </c>
      <c r="L900" s="17">
        <v>14.56112060546875</v>
      </c>
      <c r="M900" s="17">
        <f t="shared" ref="M900:M963" si="128">L900*1.0892+2.6027</f>
        <v>18.462672563476559</v>
      </c>
      <c r="N900" s="17">
        <f>0.9014*M900+2.3973</f>
        <v>19.039553048717771</v>
      </c>
      <c r="O900" s="17">
        <f t="shared" si="124"/>
        <v>-0.57688048524121172</v>
      </c>
      <c r="P900" s="17">
        <f t="shared" ref="P900:P963" si="129">13641*O900-18814</f>
        <v>-26683.226699175368</v>
      </c>
      <c r="T900" s="19">
        <v>14.725274658203034</v>
      </c>
      <c r="U900" s="19">
        <f t="shared" ref="U900:U963" si="130">T900*1.098+2.4393</f>
        <v>18.607651574706932</v>
      </c>
      <c r="V900" s="19">
        <f>0.9014*U900+2.3973</f>
        <v>19.170237129440828</v>
      </c>
      <c r="W900" s="19">
        <f t="shared" si="125"/>
        <v>-0.56258555473389649</v>
      </c>
      <c r="X900" s="19">
        <f t="shared" ref="X900:X963" si="131">13641*W900-18814</f>
        <v>-26488.229552125082</v>
      </c>
    </row>
    <row r="901" spans="1:26">
      <c r="A901">
        <v>2080</v>
      </c>
      <c r="B901">
        <v>11</v>
      </c>
      <c r="C901" s="15">
        <v>6.6535888671874996</v>
      </c>
      <c r="D901" s="15">
        <f t="shared" si="126"/>
        <v>4.2447643164062496</v>
      </c>
      <c r="E901" s="15">
        <f>0.9014*D901+2.3973</f>
        <v>6.223530554808594</v>
      </c>
      <c r="F901" s="15">
        <f t="shared" ref="F901:F964" si="132">D901-E901</f>
        <v>-1.9787662384023443</v>
      </c>
      <c r="G901" s="15">
        <f t="shared" si="127"/>
        <v>-45806.350258046383</v>
      </c>
      <c r="L901" s="17">
        <v>3.1286254882812501</v>
      </c>
      <c r="M901" s="17">
        <f t="shared" si="128"/>
        <v>6.010398881835938</v>
      </c>
      <c r="N901" s="17">
        <f>0.9014*M901+2.3973</f>
        <v>7.8150735520869148</v>
      </c>
      <c r="O901" s="17">
        <f t="shared" ref="O901:O964" si="133">M901-N901</f>
        <v>-1.8046746702509768</v>
      </c>
      <c r="P901" s="17">
        <f t="shared" si="129"/>
        <v>-43431.567176893572</v>
      </c>
      <c r="T901" s="19">
        <v>3.2982116699220114</v>
      </c>
      <c r="U901" s="19">
        <f t="shared" si="130"/>
        <v>6.060736413574368</v>
      </c>
      <c r="V901" s="19">
        <f>0.9014*U901+2.3973</f>
        <v>7.8604478031959353</v>
      </c>
      <c r="W901" s="19">
        <f t="shared" ref="W901:W964" si="134">U901-V901</f>
        <v>-1.7997113896215673</v>
      </c>
      <c r="X901" s="19">
        <f t="shared" si="131"/>
        <v>-43363.863065827798</v>
      </c>
    </row>
    <row r="902" spans="1:26">
      <c r="A902">
        <v>2080</v>
      </c>
      <c r="B902">
        <v>12</v>
      </c>
      <c r="C902" s="15">
        <v>1.5727478027343751</v>
      </c>
      <c r="D902" s="15">
        <f t="shared" si="126"/>
        <v>-2.8399604638671878</v>
      </c>
      <c r="E902" s="15">
        <f>0.7817*D902+0.2163</f>
        <v>-2.0036970946049806</v>
      </c>
      <c r="F902" s="15">
        <f t="shared" si="132"/>
        <v>-0.83626336926220723</v>
      </c>
      <c r="G902" s="15">
        <f t="shared" si="127"/>
        <v>-30221.46862010577</v>
      </c>
      <c r="L902" s="17">
        <v>-3.8320678710937499</v>
      </c>
      <c r="M902" s="17">
        <f t="shared" si="128"/>
        <v>-1.5711883251953123</v>
      </c>
      <c r="N902" s="17">
        <f>0.7817*M902+0.2163</f>
        <v>-1.0118979138051756</v>
      </c>
      <c r="O902" s="17">
        <f t="shared" si="133"/>
        <v>-0.55929041139013669</v>
      </c>
      <c r="P902" s="17">
        <f t="shared" si="129"/>
        <v>-26443.280501772853</v>
      </c>
      <c r="T902" s="19">
        <v>-3.4979614257809999</v>
      </c>
      <c r="U902" s="19">
        <f t="shared" si="130"/>
        <v>-1.4014616455075384</v>
      </c>
      <c r="V902" s="19">
        <f>0.7817*U902+0.2163</f>
        <v>-0.87922256829324263</v>
      </c>
      <c r="W902" s="19">
        <f t="shared" si="134"/>
        <v>-0.52223907721429574</v>
      </c>
      <c r="X902" s="19">
        <f t="shared" si="131"/>
        <v>-25937.863252280207</v>
      </c>
    </row>
    <row r="903" spans="1:26">
      <c r="A903">
        <v>2081</v>
      </c>
      <c r="B903">
        <v>1</v>
      </c>
      <c r="C903" s="15">
        <v>1.0499206542968751</v>
      </c>
      <c r="D903" s="15">
        <f t="shared" si="126"/>
        <v>-3.5689906396484377</v>
      </c>
      <c r="E903" s="15">
        <f>0.7817*D903+0.2163</f>
        <v>-2.5735799830131838</v>
      </c>
      <c r="F903" s="15">
        <f t="shared" si="132"/>
        <v>-0.99541065663525385</v>
      </c>
      <c r="G903" s="15">
        <f t="shared" si="127"/>
        <v>-32392.396767161496</v>
      </c>
      <c r="H903" s="15">
        <f>SUM(G903:G914)</f>
        <v>-74259.698863199723</v>
      </c>
      <c r="I903" s="15">
        <f>H903*2.36386*4.4</f>
        <v>-772373.93972095847</v>
      </c>
      <c r="L903" s="17">
        <v>-9.6572937011718754</v>
      </c>
      <c r="M903" s="17">
        <f t="shared" si="128"/>
        <v>-7.9160242993164065</v>
      </c>
      <c r="N903" s="17">
        <f>0.7817*M903+0.2163</f>
        <v>-5.9716561947756341</v>
      </c>
      <c r="O903" s="17">
        <f t="shared" si="133"/>
        <v>-1.9443681045407724</v>
      </c>
      <c r="P903" s="17">
        <f t="shared" si="129"/>
        <v>-45337.125314040677</v>
      </c>
      <c r="Q903" s="17">
        <f>SUM(P903:P914)</f>
        <v>-114022.62365046624</v>
      </c>
      <c r="R903" s="17">
        <f>Q903*2.36386*4.4</f>
        <v>-1185947.4842265209</v>
      </c>
      <c r="T903" s="19">
        <v>-9.5051330566410002</v>
      </c>
      <c r="U903" s="19">
        <f t="shared" si="130"/>
        <v>-7.9973360961918196</v>
      </c>
      <c r="V903" s="19">
        <f>0.7817*U903+0.2163</f>
        <v>-6.0352176263931447</v>
      </c>
      <c r="W903" s="19">
        <f t="shared" si="134"/>
        <v>-1.9621184697986749</v>
      </c>
      <c r="X903" s="19">
        <f t="shared" si="131"/>
        <v>-45579.258046523726</v>
      </c>
      <c r="Y903" s="19">
        <f>SUM(X903:X914)</f>
        <v>-114917.64684219765</v>
      </c>
      <c r="Z903" s="19">
        <f>Y903*2.36386*4.4</f>
        <v>-1195256.6061233482</v>
      </c>
    </row>
    <row r="904" spans="1:26">
      <c r="A904">
        <v>2081</v>
      </c>
      <c r="B904">
        <v>2</v>
      </c>
      <c r="C904" s="15">
        <v>4.7907958984374996</v>
      </c>
      <c r="D904" s="15">
        <f t="shared" si="126"/>
        <v>1.6472858007812494</v>
      </c>
      <c r="E904" s="15">
        <f>0.7817*D904+0.2163</f>
        <v>1.5039833104707026</v>
      </c>
      <c r="F904" s="15">
        <f t="shared" si="132"/>
        <v>0.14330249031054687</v>
      </c>
      <c r="G904" s="15">
        <f t="shared" si="127"/>
        <v>-16859.210729673829</v>
      </c>
      <c r="L904" s="17">
        <v>-2.9503234863281249</v>
      </c>
      <c r="M904" s="17">
        <f t="shared" si="128"/>
        <v>-0.61079234130859339</v>
      </c>
      <c r="N904" s="17">
        <f>0.7817*M904+0.2163</f>
        <v>-0.26115637320092744</v>
      </c>
      <c r="O904" s="17">
        <f t="shared" si="133"/>
        <v>-0.34963596810766595</v>
      </c>
      <c r="P904" s="17">
        <f t="shared" si="129"/>
        <v>-23583.384240956671</v>
      </c>
      <c r="T904" s="19">
        <v>-2.7963623046869657</v>
      </c>
      <c r="U904" s="19">
        <f t="shared" si="130"/>
        <v>-0.63110581054628856</v>
      </c>
      <c r="V904" s="19">
        <f>0.7817*U904+0.2163</f>
        <v>-0.27703541210403376</v>
      </c>
      <c r="W904" s="19">
        <f t="shared" si="134"/>
        <v>-0.3540703984422548</v>
      </c>
      <c r="X904" s="19">
        <f t="shared" si="131"/>
        <v>-23643.874305150799</v>
      </c>
    </row>
    <row r="905" spans="1:26">
      <c r="A905">
        <v>2081</v>
      </c>
      <c r="B905">
        <v>3</v>
      </c>
      <c r="C905" s="15">
        <v>14.1621337890625</v>
      </c>
      <c r="D905" s="15">
        <f t="shared" si="126"/>
        <v>14.71467935546875</v>
      </c>
      <c r="E905" s="15">
        <f>0.9534*D905-0.7929</f>
        <v>13.236075297503907</v>
      </c>
      <c r="F905" s="15">
        <f t="shared" si="132"/>
        <v>1.4786040579648425</v>
      </c>
      <c r="G905" s="15">
        <f t="shared" si="127"/>
        <v>1355.6379546984172</v>
      </c>
      <c r="L905" s="17">
        <v>7.4287353515624996</v>
      </c>
      <c r="M905" s="17">
        <f t="shared" si="128"/>
        <v>10.694078544921874</v>
      </c>
      <c r="N905" s="17">
        <f>0.9534*M905-0.7929</f>
        <v>9.4028344847285155</v>
      </c>
      <c r="O905" s="17">
        <f t="shared" si="133"/>
        <v>1.2912440601933586</v>
      </c>
      <c r="P905" s="17">
        <f t="shared" si="129"/>
        <v>-1200.1397749023963</v>
      </c>
      <c r="T905" s="19">
        <v>7.5731140136720114</v>
      </c>
      <c r="U905" s="19">
        <f t="shared" si="130"/>
        <v>10.754579187011869</v>
      </c>
      <c r="V905" s="19">
        <f>0.9534*U905-0.7929</f>
        <v>9.4605157968971163</v>
      </c>
      <c r="W905" s="19">
        <f t="shared" si="134"/>
        <v>1.2940633901147525</v>
      </c>
      <c r="X905" s="19">
        <f t="shared" si="131"/>
        <v>-1161.6812954446614</v>
      </c>
    </row>
    <row r="906" spans="1:26">
      <c r="A906">
        <v>2081</v>
      </c>
      <c r="B906">
        <v>4</v>
      </c>
      <c r="C906" s="15">
        <v>21.505242919921876</v>
      </c>
      <c r="D906" s="15">
        <f t="shared" si="126"/>
        <v>24.953910727539064</v>
      </c>
      <c r="E906" s="15">
        <f>0.9534*D906-0.7929</f>
        <v>22.998158487635745</v>
      </c>
      <c r="F906" s="15">
        <f t="shared" si="132"/>
        <v>1.9557522399033189</v>
      </c>
      <c r="G906" s="15">
        <f t="shared" si="127"/>
        <v>7864.4163045211717</v>
      </c>
      <c r="L906" s="17">
        <v>16.279718017578126</v>
      </c>
      <c r="M906" s="17">
        <f t="shared" si="128"/>
        <v>20.334568864746092</v>
      </c>
      <c r="N906" s="17">
        <f>0.9534*M906-0.7929</f>
        <v>18.594077955648924</v>
      </c>
      <c r="O906" s="17">
        <f t="shared" si="133"/>
        <v>1.7404909090971685</v>
      </c>
      <c r="P906" s="17">
        <f t="shared" si="129"/>
        <v>4928.0364909944765</v>
      </c>
      <c r="T906" s="19">
        <v>16.190881347656045</v>
      </c>
      <c r="U906" s="19">
        <f t="shared" si="130"/>
        <v>20.216887719726337</v>
      </c>
      <c r="V906" s="19">
        <f>0.9534*U906-0.7929</f>
        <v>18.481880751987092</v>
      </c>
      <c r="W906" s="19">
        <f t="shared" si="134"/>
        <v>1.7350069677392455</v>
      </c>
      <c r="X906" s="19">
        <f t="shared" si="131"/>
        <v>4853.2300469310467</v>
      </c>
    </row>
    <row r="907" spans="1:26">
      <c r="A907">
        <v>2081</v>
      </c>
      <c r="B907">
        <v>5</v>
      </c>
      <c r="C907" s="15">
        <v>25.862420654296876</v>
      </c>
      <c r="D907" s="15">
        <f t="shared" si="126"/>
        <v>31.029559360351563</v>
      </c>
      <c r="E907" s="15">
        <f>0.9534*D907-0.7929</f>
        <v>28.790681894159182</v>
      </c>
      <c r="F907" s="15">
        <f t="shared" si="132"/>
        <v>2.2388774661923811</v>
      </c>
      <c r="G907" s="15">
        <f t="shared" si="127"/>
        <v>11726.527516330272</v>
      </c>
      <c r="L907" s="17">
        <v>27.043481445312501</v>
      </c>
      <c r="M907" s="17">
        <f t="shared" si="128"/>
        <v>32.058459990234375</v>
      </c>
      <c r="N907" s="17">
        <f>0.9534*M907-0.7929</f>
        <v>29.771635754689456</v>
      </c>
      <c r="O907" s="17">
        <f t="shared" si="133"/>
        <v>2.2868242355449198</v>
      </c>
      <c r="P907" s="17">
        <f t="shared" si="129"/>
        <v>12380.569397068251</v>
      </c>
      <c r="T907" s="19">
        <v>26.919671630859</v>
      </c>
      <c r="U907" s="19">
        <f t="shared" si="130"/>
        <v>31.997099450683184</v>
      </c>
      <c r="V907" s="19">
        <f>0.9534*U907-0.7929</f>
        <v>29.713134616281348</v>
      </c>
      <c r="W907" s="19">
        <f t="shared" si="134"/>
        <v>2.2839648344018357</v>
      </c>
      <c r="X907" s="19">
        <f t="shared" si="131"/>
        <v>12341.564306075441</v>
      </c>
    </row>
    <row r="908" spans="1:26">
      <c r="A908">
        <v>2081</v>
      </c>
      <c r="B908">
        <v>6</v>
      </c>
      <c r="C908" s="15">
        <v>31.062860107421876</v>
      </c>
      <c r="D908" s="15">
        <f t="shared" si="126"/>
        <v>38.281052133789068</v>
      </c>
      <c r="E908" s="15">
        <f>0.814*D908+4.4613</f>
        <v>35.622076436904301</v>
      </c>
      <c r="F908" s="15">
        <f t="shared" si="132"/>
        <v>2.6589756968847666</v>
      </c>
      <c r="G908" s="15">
        <f t="shared" si="127"/>
        <v>17457.087481205104</v>
      </c>
      <c r="L908" s="17">
        <v>31.782739257812501</v>
      </c>
      <c r="M908" s="17">
        <f t="shared" si="128"/>
        <v>37.22045959960937</v>
      </c>
      <c r="N908" s="17">
        <f>0.814*M908+4.4613</f>
        <v>34.758754114082024</v>
      </c>
      <c r="O908" s="17">
        <f t="shared" si="133"/>
        <v>2.4617054855273466</v>
      </c>
      <c r="P908" s="17">
        <f t="shared" si="129"/>
        <v>14766.124528078537</v>
      </c>
      <c r="T908" s="19">
        <v>31.390740966797011</v>
      </c>
      <c r="U908" s="19">
        <f t="shared" si="130"/>
        <v>36.906333581543123</v>
      </c>
      <c r="V908" s="19">
        <f>0.814*U908+4.4613</f>
        <v>34.503055535376099</v>
      </c>
      <c r="W908" s="19">
        <f t="shared" si="134"/>
        <v>2.4032780461670242</v>
      </c>
      <c r="X908" s="19">
        <f t="shared" si="131"/>
        <v>13969.115827764377</v>
      </c>
    </row>
    <row r="909" spans="1:26">
      <c r="A909">
        <v>2081</v>
      </c>
      <c r="B909">
        <v>7</v>
      </c>
      <c r="C909" s="15">
        <v>35.310357666015626</v>
      </c>
      <c r="D909" s="15">
        <f t="shared" si="126"/>
        <v>44.20376272949219</v>
      </c>
      <c r="E909" s="15">
        <f>0.814*D909+4.4613</f>
        <v>40.443162861806641</v>
      </c>
      <c r="F909" s="15">
        <f t="shared" si="132"/>
        <v>3.7605998676855492</v>
      </c>
      <c r="G909" s="15">
        <f t="shared" si="127"/>
        <v>32484.342795098579</v>
      </c>
      <c r="L909" s="17">
        <v>34.171624755859376</v>
      </c>
      <c r="M909" s="17">
        <f t="shared" si="128"/>
        <v>39.822433684082029</v>
      </c>
      <c r="N909" s="17">
        <f>0.814*M909+4.4613</f>
        <v>36.876761018842771</v>
      </c>
      <c r="O909" s="17">
        <f t="shared" si="133"/>
        <v>2.9456726652392575</v>
      </c>
      <c r="P909" s="17">
        <f t="shared" si="129"/>
        <v>21367.920826528709</v>
      </c>
      <c r="T909" s="19">
        <v>34.367028808594</v>
      </c>
      <c r="U909" s="19">
        <f t="shared" si="130"/>
        <v>40.174297631836218</v>
      </c>
      <c r="V909" s="19">
        <f>0.814*U909+4.4613</f>
        <v>37.163178272314681</v>
      </c>
      <c r="W909" s="19">
        <f t="shared" si="134"/>
        <v>3.0111193595215369</v>
      </c>
      <c r="X909" s="19">
        <f t="shared" si="131"/>
        <v>22260.679183233282</v>
      </c>
    </row>
    <row r="910" spans="1:26">
      <c r="A910">
        <v>2081</v>
      </c>
      <c r="B910">
        <v>8</v>
      </c>
      <c r="C910" s="15">
        <v>30.645593261718751</v>
      </c>
      <c r="D910" s="15">
        <f t="shared" si="126"/>
        <v>37.699215244140632</v>
      </c>
      <c r="E910" s="15">
        <f>0.814*D910+4.4613</f>
        <v>35.148461208730474</v>
      </c>
      <c r="F910" s="15">
        <f t="shared" si="132"/>
        <v>2.5507540354101579</v>
      </c>
      <c r="G910" s="15">
        <f t="shared" si="127"/>
        <v>15980.835797029962</v>
      </c>
      <c r="L910" s="17">
        <v>31.431634521484376</v>
      </c>
      <c r="M910" s="17">
        <f t="shared" si="128"/>
        <v>36.838036320800782</v>
      </c>
      <c r="N910" s="17">
        <f>0.814*M910+4.4613</f>
        <v>34.447461565131832</v>
      </c>
      <c r="O910" s="17">
        <f t="shared" si="133"/>
        <v>2.3905747556689505</v>
      </c>
      <c r="P910" s="17">
        <f t="shared" si="129"/>
        <v>13795.830242080156</v>
      </c>
      <c r="T910" s="19">
        <v>31.488519287109</v>
      </c>
      <c r="U910" s="19">
        <f t="shared" si="130"/>
        <v>37.013694177245689</v>
      </c>
      <c r="V910" s="19">
        <f>0.814*U910+4.4613</f>
        <v>34.590447060277988</v>
      </c>
      <c r="W910" s="19">
        <f t="shared" si="134"/>
        <v>2.4232471169677012</v>
      </c>
      <c r="X910" s="19">
        <f t="shared" si="131"/>
        <v>14241.513922556413</v>
      </c>
    </row>
    <row r="911" spans="1:26">
      <c r="A911">
        <v>2081</v>
      </c>
      <c r="B911">
        <v>9</v>
      </c>
      <c r="C911" s="15">
        <v>24.086602783203126</v>
      </c>
      <c r="D911" s="15">
        <f t="shared" si="126"/>
        <v>28.55335892089844</v>
      </c>
      <c r="E911" s="15">
        <f>0.9014*D911+2.3973</f>
        <v>28.135297731297854</v>
      </c>
      <c r="F911" s="15">
        <f t="shared" si="132"/>
        <v>0.41806118960058569</v>
      </c>
      <c r="G911" s="15">
        <f t="shared" si="127"/>
        <v>-13111.227312658411</v>
      </c>
      <c r="L911" s="17">
        <v>23.023980712890626</v>
      </c>
      <c r="M911" s="17">
        <f t="shared" si="128"/>
        <v>27.680419792480468</v>
      </c>
      <c r="N911" s="17">
        <f>0.9014*M911+2.3973</f>
        <v>27.348430400941893</v>
      </c>
      <c r="O911" s="17">
        <f t="shared" si="133"/>
        <v>0.3319893915385741</v>
      </c>
      <c r="P911" s="17">
        <f t="shared" si="129"/>
        <v>-14285.33271002231</v>
      </c>
      <c r="T911" s="19">
        <v>22.869989013672011</v>
      </c>
      <c r="U911" s="19">
        <f t="shared" si="130"/>
        <v>27.550547937011871</v>
      </c>
      <c r="V911" s="19">
        <f>0.9014*U911+2.3973</f>
        <v>27.231363910422502</v>
      </c>
      <c r="W911" s="19">
        <f t="shared" si="134"/>
        <v>0.31918402658936884</v>
      </c>
      <c r="X911" s="19">
        <f t="shared" si="131"/>
        <v>-14460.01069329442</v>
      </c>
    </row>
    <row r="912" spans="1:26">
      <c r="A912">
        <v>2081</v>
      </c>
      <c r="B912">
        <v>10</v>
      </c>
      <c r="C912" s="15">
        <v>13.5830322265625</v>
      </c>
      <c r="D912" s="15">
        <f t="shared" si="126"/>
        <v>13.90718013671875</v>
      </c>
      <c r="E912" s="15">
        <f>0.9014*D912+2.3973</f>
        <v>14.933232175238281</v>
      </c>
      <c r="F912" s="15">
        <f t="shared" si="132"/>
        <v>-1.0260520385195306</v>
      </c>
      <c r="G912" s="15">
        <f t="shared" si="127"/>
        <v>-32810.375857444917</v>
      </c>
      <c r="L912" s="17">
        <v>12.274835205078125</v>
      </c>
      <c r="M912" s="17">
        <f t="shared" si="128"/>
        <v>15.972450505371093</v>
      </c>
      <c r="N912" s="17">
        <f>0.9014*M912+2.3973</f>
        <v>16.794866885541502</v>
      </c>
      <c r="O912" s="17">
        <f t="shared" si="133"/>
        <v>-0.82241638017040941</v>
      </c>
      <c r="P912" s="17">
        <f t="shared" si="129"/>
        <v>-30032.581841904554</v>
      </c>
      <c r="T912" s="19">
        <v>12.416162109375023</v>
      </c>
      <c r="U912" s="19">
        <f t="shared" si="130"/>
        <v>16.072245996093777</v>
      </c>
      <c r="V912" s="19">
        <f>0.9014*U912+2.3973</f>
        <v>16.884822540878929</v>
      </c>
      <c r="W912" s="19">
        <f t="shared" si="134"/>
        <v>-0.81257654478515207</v>
      </c>
      <c r="X912" s="19">
        <f t="shared" si="131"/>
        <v>-29898.356647414257</v>
      </c>
    </row>
    <row r="913" spans="1:26">
      <c r="A913">
        <v>2081</v>
      </c>
      <c r="B913">
        <v>11</v>
      </c>
      <c r="C913" s="15">
        <v>8.3904052734374996</v>
      </c>
      <c r="D913" s="15">
        <f t="shared" si="126"/>
        <v>6.6665811132812491</v>
      </c>
      <c r="E913" s="15">
        <f>0.9014*D913+2.3973</f>
        <v>8.4065562155117171</v>
      </c>
      <c r="F913" s="15">
        <f t="shared" si="132"/>
        <v>-1.7399751022304679</v>
      </c>
      <c r="G913" s="15">
        <f t="shared" si="127"/>
        <v>-42549.000369525813</v>
      </c>
      <c r="L913" s="17">
        <v>4.6843200683593746</v>
      </c>
      <c r="M913" s="17">
        <f t="shared" si="128"/>
        <v>7.7048614184570301</v>
      </c>
      <c r="N913" s="17">
        <f>0.9014*M913+2.3973</f>
        <v>9.3424620825971676</v>
      </c>
      <c r="O913" s="17">
        <f t="shared" si="133"/>
        <v>-1.6376006641401375</v>
      </c>
      <c r="P913" s="17">
        <f t="shared" si="129"/>
        <v>-41152.510659535619</v>
      </c>
      <c r="T913" s="19">
        <v>4.9334045410160456</v>
      </c>
      <c r="U913" s="19">
        <f t="shared" si="130"/>
        <v>7.8561781860356188</v>
      </c>
      <c r="V913" s="19">
        <f>0.9014*U913+2.3973</f>
        <v>9.4788590168925069</v>
      </c>
      <c r="W913" s="19">
        <f t="shared" si="134"/>
        <v>-1.6226808308568881</v>
      </c>
      <c r="X913" s="19">
        <f t="shared" si="131"/>
        <v>-40948.989213718814</v>
      </c>
    </row>
    <row r="914" spans="1:26">
      <c r="A914">
        <v>2081</v>
      </c>
      <c r="B914">
        <v>12</v>
      </c>
      <c r="C914" s="15">
        <v>3.2140441894531251</v>
      </c>
      <c r="D914" s="15">
        <f t="shared" si="126"/>
        <v>-0.55133678222656268</v>
      </c>
      <c r="E914" s="15">
        <f>0.7817*D914+0.2163</f>
        <v>-0.21467996266650402</v>
      </c>
      <c r="F914" s="15">
        <f t="shared" si="132"/>
        <v>-0.33665681956005866</v>
      </c>
      <c r="G914" s="15">
        <f t="shared" si="127"/>
        <v>-23406.33567561876</v>
      </c>
      <c r="L914" s="17">
        <v>-3.5936645507812499</v>
      </c>
      <c r="M914" s="17">
        <f t="shared" si="128"/>
        <v>-1.3115194287109371</v>
      </c>
      <c r="N914" s="17">
        <f>0.7817*M914+0.2163</f>
        <v>-0.80891473742333941</v>
      </c>
      <c r="O914" s="17">
        <f t="shared" si="133"/>
        <v>-0.50260469128759766</v>
      </c>
      <c r="P914" s="17">
        <f t="shared" si="129"/>
        <v>-25670.030593854121</v>
      </c>
      <c r="T914" s="19">
        <v>-3.7896484374999773</v>
      </c>
      <c r="U914" s="19">
        <f t="shared" si="130"/>
        <v>-1.7217339843749753</v>
      </c>
      <c r="V914" s="19">
        <f>0.7817*U914+0.2163</f>
        <v>-1.1295794555859182</v>
      </c>
      <c r="W914" s="19">
        <f t="shared" si="134"/>
        <v>-0.59215452878905706</v>
      </c>
      <c r="X914" s="19">
        <f t="shared" si="131"/>
        <v>-26891.579927211526</v>
      </c>
    </row>
    <row r="915" spans="1:26">
      <c r="A915">
        <v>2082</v>
      </c>
      <c r="B915">
        <v>1</v>
      </c>
      <c r="C915" s="15">
        <v>-0.98880615234375002</v>
      </c>
      <c r="D915" s="15">
        <f t="shared" si="126"/>
        <v>-6.4117912988281258</v>
      </c>
      <c r="E915" s="15">
        <f>0.7817*D915+0.2163</f>
        <v>-4.7957972582939457</v>
      </c>
      <c r="F915" s="15">
        <f t="shared" si="132"/>
        <v>-1.6159940405341802</v>
      </c>
      <c r="G915" s="15">
        <f t="shared" si="127"/>
        <v>-40857.77470692675</v>
      </c>
      <c r="H915" s="15">
        <f>SUM(G915:G926)</f>
        <v>-109679.03381201637</v>
      </c>
      <c r="I915" s="15">
        <f>H915*2.36386*4.4</f>
        <v>-1140769.8758142414</v>
      </c>
      <c r="L915" s="17">
        <v>-4.3140930175781254</v>
      </c>
      <c r="M915" s="17">
        <f t="shared" si="128"/>
        <v>-2.0962101147460941</v>
      </c>
      <c r="N915" s="17">
        <f>0.7817*M915+0.2163</f>
        <v>-1.4223074466970218</v>
      </c>
      <c r="O915" s="17">
        <f t="shared" si="133"/>
        <v>-0.67390266804907228</v>
      </c>
      <c r="P915" s="17">
        <f t="shared" si="129"/>
        <v>-28006.706294857395</v>
      </c>
      <c r="Q915" s="17">
        <f>SUM(P915:P926)</f>
        <v>-106655.98667937952</v>
      </c>
      <c r="R915" s="17">
        <f>Q915*2.36386*4.4</f>
        <v>-1109327.2109564396</v>
      </c>
      <c r="T915" s="19">
        <v>-4.8587707519529886</v>
      </c>
      <c r="U915" s="19">
        <f t="shared" si="130"/>
        <v>-2.8956302856443821</v>
      </c>
      <c r="V915" s="19">
        <f>0.7817*U915+0.2163</f>
        <v>-2.0472141942882134</v>
      </c>
      <c r="W915" s="19">
        <f t="shared" si="134"/>
        <v>-0.84841609135616869</v>
      </c>
      <c r="X915" s="19">
        <f t="shared" si="131"/>
        <v>-30387.243902189497</v>
      </c>
      <c r="Y915" s="19">
        <f>SUM(X915:X926)</f>
        <v>-108155.61050869839</v>
      </c>
      <c r="Z915" s="19">
        <f>Y915*2.36386*4.4</f>
        <v>-1124924.7744112038</v>
      </c>
    </row>
    <row r="916" spans="1:26">
      <c r="A916">
        <v>2082</v>
      </c>
      <c r="B916">
        <v>2</v>
      </c>
      <c r="C916" s="15">
        <v>4.0511718749999996</v>
      </c>
      <c r="D916" s="15">
        <f t="shared" si="126"/>
        <v>0.61595406249999929</v>
      </c>
      <c r="E916" s="15">
        <f>0.7817*D916+0.2163</f>
        <v>0.69779129065624934</v>
      </c>
      <c r="F916" s="15">
        <f t="shared" si="132"/>
        <v>-8.1837228156250053E-2</v>
      </c>
      <c r="G916" s="15">
        <f t="shared" si="127"/>
        <v>-19930.341629279406</v>
      </c>
      <c r="L916" s="17">
        <v>1.7755126953125006E-2</v>
      </c>
      <c r="M916" s="17">
        <f t="shared" si="128"/>
        <v>2.6220388842773437</v>
      </c>
      <c r="N916" s="17">
        <f>0.7817*M916+0.2163</f>
        <v>2.2659477958395993</v>
      </c>
      <c r="O916" s="17">
        <f t="shared" si="133"/>
        <v>0.3560910884377444</v>
      </c>
      <c r="P916" s="17">
        <f t="shared" si="129"/>
        <v>-13956.561462620728</v>
      </c>
      <c r="T916" s="19">
        <v>-0.10846557617196595</v>
      </c>
      <c r="U916" s="19">
        <f t="shared" si="130"/>
        <v>2.3202047973631812</v>
      </c>
      <c r="V916" s="19">
        <f>0.7817*U916+0.2163</f>
        <v>2.0300040900987986</v>
      </c>
      <c r="W916" s="19">
        <f t="shared" si="134"/>
        <v>0.29020070726438263</v>
      </c>
      <c r="X916" s="19">
        <f t="shared" si="131"/>
        <v>-14855.372152206557</v>
      </c>
    </row>
    <row r="917" spans="1:26">
      <c r="A917">
        <v>2082</v>
      </c>
      <c r="B917">
        <v>3</v>
      </c>
      <c r="C917" s="15">
        <v>12.042962646484375</v>
      </c>
      <c r="D917" s="15">
        <f t="shared" si="126"/>
        <v>11.759707114257811</v>
      </c>
      <c r="E917" s="15">
        <f>0.9534*D917-0.7929</f>
        <v>10.418804762733398</v>
      </c>
      <c r="F917" s="15">
        <f t="shared" si="132"/>
        <v>1.3409023515244129</v>
      </c>
      <c r="G917" s="15">
        <f t="shared" si="127"/>
        <v>-522.75102285548201</v>
      </c>
      <c r="L917" s="17">
        <v>10.97615966796875</v>
      </c>
      <c r="M917" s="17">
        <f t="shared" si="128"/>
        <v>14.557933110351563</v>
      </c>
      <c r="N917" s="17">
        <f>0.9534*M917-0.7929</f>
        <v>13.086633427409181</v>
      </c>
      <c r="O917" s="17">
        <f t="shared" si="133"/>
        <v>1.4712996829423819</v>
      </c>
      <c r="P917" s="17">
        <f t="shared" si="129"/>
        <v>1255.9989750170316</v>
      </c>
      <c r="T917" s="19">
        <v>10.988671875000023</v>
      </c>
      <c r="U917" s="19">
        <f t="shared" si="130"/>
        <v>14.504861718750025</v>
      </c>
      <c r="V917" s="19">
        <f>0.9534*U917-0.7929</f>
        <v>13.036035162656274</v>
      </c>
      <c r="W917" s="19">
        <f t="shared" si="134"/>
        <v>1.4688265560937506</v>
      </c>
      <c r="X917" s="19">
        <f t="shared" si="131"/>
        <v>1222.2630516748504</v>
      </c>
    </row>
    <row r="918" spans="1:26">
      <c r="A918">
        <v>2082</v>
      </c>
      <c r="B918">
        <v>4</v>
      </c>
      <c r="C918" s="15">
        <v>20.788415527343751</v>
      </c>
      <c r="D918" s="15">
        <f t="shared" si="126"/>
        <v>23.954366611328126</v>
      </c>
      <c r="E918" s="15">
        <f>0.9534*D918-0.7929</f>
        <v>22.045193127240235</v>
      </c>
      <c r="F918" s="15">
        <f t="shared" si="132"/>
        <v>1.9091734840878907</v>
      </c>
      <c r="G918" s="15">
        <f t="shared" si="127"/>
        <v>7229.0354964429171</v>
      </c>
      <c r="L918" s="17">
        <v>19.707177734375001</v>
      </c>
      <c r="M918" s="17">
        <f t="shared" si="128"/>
        <v>24.067757988281251</v>
      </c>
      <c r="N918" s="17">
        <f>0.9534*M918-0.7929</f>
        <v>22.153300466027346</v>
      </c>
      <c r="O918" s="17">
        <f t="shared" si="133"/>
        <v>1.9144575222539046</v>
      </c>
      <c r="P918" s="17">
        <f t="shared" si="129"/>
        <v>7301.1150610655131</v>
      </c>
      <c r="T918" s="19">
        <v>19.730645751953034</v>
      </c>
      <c r="U918" s="19">
        <f t="shared" si="130"/>
        <v>24.103549035644434</v>
      </c>
      <c r="V918" s="19">
        <f>0.9534*U918-0.7929</f>
        <v>22.187423650583405</v>
      </c>
      <c r="W918" s="19">
        <f t="shared" si="134"/>
        <v>1.9161253850610294</v>
      </c>
      <c r="X918" s="19">
        <f t="shared" si="131"/>
        <v>7323.8663776175017</v>
      </c>
    </row>
    <row r="919" spans="1:26">
      <c r="A919">
        <v>2082</v>
      </c>
      <c r="B919">
        <v>5</v>
      </c>
      <c r="C919" s="15">
        <v>26.951715087890626</v>
      </c>
      <c r="D919" s="15">
        <f t="shared" si="126"/>
        <v>32.548471518554692</v>
      </c>
      <c r="E919" s="15">
        <f>0.9534*D919-0.7929</f>
        <v>30.238812745790046</v>
      </c>
      <c r="F919" s="15">
        <f t="shared" si="132"/>
        <v>2.3096587727646458</v>
      </c>
      <c r="G919" s="15">
        <f t="shared" si="127"/>
        <v>12692.055319282532</v>
      </c>
      <c r="L919" s="17">
        <v>26.443109130859376</v>
      </c>
      <c r="M919" s="17">
        <f t="shared" si="128"/>
        <v>31.404534465332031</v>
      </c>
      <c r="N919" s="17">
        <f>0.9534*M919-0.7929</f>
        <v>29.148183159247559</v>
      </c>
      <c r="O919" s="17">
        <f t="shared" si="133"/>
        <v>2.256351306084472</v>
      </c>
      <c r="P919" s="17">
        <f t="shared" si="129"/>
        <v>11964.888166298282</v>
      </c>
      <c r="T919" s="19">
        <v>26.391503906250023</v>
      </c>
      <c r="U919" s="19">
        <f t="shared" si="130"/>
        <v>31.417171289062527</v>
      </c>
      <c r="V919" s="19">
        <f>0.9534*U919-0.7929</f>
        <v>29.160231106992214</v>
      </c>
      <c r="W919" s="19">
        <f t="shared" si="134"/>
        <v>2.2569401820703128</v>
      </c>
      <c r="X919" s="19">
        <f t="shared" si="131"/>
        <v>11972.921023621137</v>
      </c>
    </row>
    <row r="920" spans="1:26">
      <c r="A920">
        <v>2082</v>
      </c>
      <c r="B920">
        <v>6</v>
      </c>
      <c r="C920" s="15">
        <v>30.616204833984376</v>
      </c>
      <c r="D920" s="15">
        <f t="shared" si="126"/>
        <v>37.658236020507815</v>
      </c>
      <c r="E920" s="15">
        <f>0.814*D920+4.4613</f>
        <v>35.11510412069336</v>
      </c>
      <c r="F920" s="15">
        <f t="shared" si="132"/>
        <v>2.5431318998144548</v>
      </c>
      <c r="G920" s="15">
        <f t="shared" si="127"/>
        <v>15876.862245368975</v>
      </c>
      <c r="L920" s="17">
        <v>30.738854980468751</v>
      </c>
      <c r="M920" s="17">
        <f t="shared" si="128"/>
        <v>36.083460844726559</v>
      </c>
      <c r="N920" s="17">
        <f>0.814*M920+4.4613</f>
        <v>33.833237127607418</v>
      </c>
      <c r="O920" s="17">
        <f t="shared" si="133"/>
        <v>2.250223717119141</v>
      </c>
      <c r="P920" s="17">
        <f t="shared" si="129"/>
        <v>11881.301725222202</v>
      </c>
      <c r="T920" s="19">
        <v>30.795434570313034</v>
      </c>
      <c r="U920" s="19">
        <f t="shared" si="130"/>
        <v>36.25268715820372</v>
      </c>
      <c r="V920" s="19">
        <f>0.814*U920+4.4613</f>
        <v>33.970987346777825</v>
      </c>
      <c r="W920" s="19">
        <f t="shared" si="134"/>
        <v>2.2816998114258951</v>
      </c>
      <c r="X920" s="19">
        <f t="shared" si="131"/>
        <v>12310.667127660636</v>
      </c>
    </row>
    <row r="921" spans="1:26">
      <c r="A921">
        <v>2082</v>
      </c>
      <c r="B921">
        <v>7</v>
      </c>
      <c r="C921" s="15">
        <v>32.799432373046876</v>
      </c>
      <c r="D921" s="15">
        <f t="shared" si="126"/>
        <v>40.702528500976562</v>
      </c>
      <c r="E921" s="15">
        <f>0.814*D921+4.4613</f>
        <v>37.593158199794921</v>
      </c>
      <c r="F921" s="15">
        <f t="shared" si="132"/>
        <v>3.1093703011816416</v>
      </c>
      <c r="G921" s="15">
        <f t="shared" si="127"/>
        <v>23600.920278418773</v>
      </c>
      <c r="L921" s="17">
        <v>32.381402587890626</v>
      </c>
      <c r="M921" s="17">
        <f t="shared" si="128"/>
        <v>37.872523698730468</v>
      </c>
      <c r="N921" s="17">
        <f>0.814*M921+4.4613</f>
        <v>35.289534290766596</v>
      </c>
      <c r="O921" s="17">
        <f t="shared" si="133"/>
        <v>2.582989407963872</v>
      </c>
      <c r="P921" s="17">
        <f t="shared" si="129"/>
        <v>16420.558514035176</v>
      </c>
      <c r="T921" s="19">
        <v>32.101281738281045</v>
      </c>
      <c r="U921" s="19">
        <f t="shared" si="130"/>
        <v>37.686507348632595</v>
      </c>
      <c r="V921" s="19">
        <f>0.814*U921+4.4613</f>
        <v>35.138116981786929</v>
      </c>
      <c r="W921" s="19">
        <f t="shared" si="134"/>
        <v>2.5483903668456662</v>
      </c>
      <c r="X921" s="19">
        <f t="shared" si="131"/>
        <v>15948.592994141734</v>
      </c>
    </row>
    <row r="922" spans="1:26">
      <c r="A922">
        <v>2082</v>
      </c>
      <c r="B922">
        <v>8</v>
      </c>
      <c r="C922" s="15">
        <v>30.780603027343751</v>
      </c>
      <c r="D922" s="15">
        <f t="shared" si="126"/>
        <v>37.887472861328128</v>
      </c>
      <c r="E922" s="15">
        <f>0.814*D922+4.4613</f>
        <v>35.30170290912109</v>
      </c>
      <c r="F922" s="15">
        <f t="shared" si="132"/>
        <v>2.5857699522070376</v>
      </c>
      <c r="G922" s="15">
        <f t="shared" si="127"/>
        <v>16458.487918056198</v>
      </c>
      <c r="L922" s="17">
        <v>30.693139648437501</v>
      </c>
      <c r="M922" s="17">
        <f t="shared" si="128"/>
        <v>36.033667705078123</v>
      </c>
      <c r="N922" s="17">
        <f>0.814*M922+4.4613</f>
        <v>33.79270551193359</v>
      </c>
      <c r="O922" s="17">
        <f t="shared" si="133"/>
        <v>2.2409621931445329</v>
      </c>
      <c r="P922" s="17">
        <f t="shared" si="129"/>
        <v>11754.965276684572</v>
      </c>
      <c r="T922" s="19">
        <v>30.922387695313034</v>
      </c>
      <c r="U922" s="19">
        <f t="shared" si="130"/>
        <v>36.392081689453718</v>
      </c>
      <c r="V922" s="19">
        <f>0.814*U922+4.4613</f>
        <v>34.084454495215326</v>
      </c>
      <c r="W922" s="19">
        <f t="shared" si="134"/>
        <v>2.3076271942383926</v>
      </c>
      <c r="X922" s="19">
        <f t="shared" si="131"/>
        <v>12664.342556605912</v>
      </c>
    </row>
    <row r="923" spans="1:26">
      <c r="A923">
        <v>2082</v>
      </c>
      <c r="B923">
        <v>9</v>
      </c>
      <c r="C923" s="15">
        <v>24.680505371093751</v>
      </c>
      <c r="D923" s="15">
        <f t="shared" si="126"/>
        <v>29.38149668945313</v>
      </c>
      <c r="E923" s="15">
        <f>0.9014*D923+2.3973</f>
        <v>28.88178111587305</v>
      </c>
      <c r="F923" s="15">
        <f t="shared" si="132"/>
        <v>0.49971557358007956</v>
      </c>
      <c r="G923" s="15">
        <f t="shared" si="127"/>
        <v>-11997.379860794135</v>
      </c>
      <c r="L923" s="17">
        <v>19.911706542968751</v>
      </c>
      <c r="M923" s="17">
        <f t="shared" si="128"/>
        <v>24.290530766601563</v>
      </c>
      <c r="N923" s="17">
        <f>0.9014*M923+2.3973</f>
        <v>24.292784433014649</v>
      </c>
      <c r="O923" s="17">
        <f t="shared" si="133"/>
        <v>-2.2536664130861084E-3</v>
      </c>
      <c r="P923" s="17">
        <f t="shared" si="129"/>
        <v>-18844.742263540909</v>
      </c>
      <c r="T923" s="19">
        <v>19.962030029297011</v>
      </c>
      <c r="U923" s="19">
        <f t="shared" si="130"/>
        <v>24.357608972168119</v>
      </c>
      <c r="V923" s="19">
        <f>0.9014*U923+2.3973</f>
        <v>24.353248727512344</v>
      </c>
      <c r="W923" s="19">
        <f t="shared" si="134"/>
        <v>4.360244655774892E-3</v>
      </c>
      <c r="X923" s="19">
        <f t="shared" si="131"/>
        <v>-18754.521902650573</v>
      </c>
    </row>
    <row r="924" spans="1:26">
      <c r="A924">
        <v>2082</v>
      </c>
      <c r="B924">
        <v>10</v>
      </c>
      <c r="C924" s="15">
        <v>13.831048583984375</v>
      </c>
      <c r="D924" s="15">
        <f t="shared" si="126"/>
        <v>14.253014145507812</v>
      </c>
      <c r="E924" s="15">
        <f>0.9014*D924+2.3973</f>
        <v>15.244966950760741</v>
      </c>
      <c r="F924" s="15">
        <f t="shared" si="132"/>
        <v>-0.99195280525292873</v>
      </c>
      <c r="G924" s="15">
        <f t="shared" si="127"/>
        <v>-32345.228216455202</v>
      </c>
      <c r="L924" s="17">
        <v>14.08297119140625</v>
      </c>
      <c r="M924" s="17">
        <f t="shared" si="128"/>
        <v>17.941872221679684</v>
      </c>
      <c r="N924" s="17">
        <f>0.9014*M924+2.3973</f>
        <v>18.570103620622067</v>
      </c>
      <c r="O924" s="17">
        <f t="shared" si="133"/>
        <v>-0.62823139894238267</v>
      </c>
      <c r="P924" s="17">
        <f t="shared" si="129"/>
        <v>-27383.70451297304</v>
      </c>
      <c r="T924" s="19">
        <v>14.149346923828034</v>
      </c>
      <c r="U924" s="19">
        <f t="shared" si="130"/>
        <v>17.975282922363181</v>
      </c>
      <c r="V924" s="19">
        <f>0.9014*U924+2.3973</f>
        <v>18.600220026218171</v>
      </c>
      <c r="W924" s="19">
        <f t="shared" si="134"/>
        <v>-0.62493710385498957</v>
      </c>
      <c r="X924" s="19">
        <f t="shared" si="131"/>
        <v>-27338.767033685912</v>
      </c>
    </row>
    <row r="925" spans="1:26">
      <c r="A925">
        <v>2082</v>
      </c>
      <c r="B925">
        <v>11</v>
      </c>
      <c r="C925" s="15">
        <v>6.6537414550781246</v>
      </c>
      <c r="D925" s="15">
        <f t="shared" si="126"/>
        <v>4.2449770849609374</v>
      </c>
      <c r="E925" s="15">
        <f>0.9014*D925+2.3973</f>
        <v>6.2237223443837895</v>
      </c>
      <c r="F925" s="15">
        <f t="shared" si="132"/>
        <v>-1.9787452594228521</v>
      </c>
      <c r="G925" s="15">
        <f t="shared" si="127"/>
        <v>-45806.064083787125</v>
      </c>
      <c r="L925" s="17">
        <v>5.4512573242187496</v>
      </c>
      <c r="M925" s="17">
        <f t="shared" si="128"/>
        <v>8.5402094775390616</v>
      </c>
      <c r="N925" s="17">
        <f>0.9014*M925+2.3973</f>
        <v>10.095444823053709</v>
      </c>
      <c r="O925" s="17">
        <f t="shared" si="133"/>
        <v>-1.5552353455146477</v>
      </c>
      <c r="P925" s="17">
        <f t="shared" si="129"/>
        <v>-40028.965348165308</v>
      </c>
      <c r="T925" s="19">
        <v>5.6479431152339998</v>
      </c>
      <c r="U925" s="19">
        <f t="shared" si="130"/>
        <v>8.6407415405269319</v>
      </c>
      <c r="V925" s="19">
        <f>0.9014*U925+2.3973</f>
        <v>10.186064424630976</v>
      </c>
      <c r="W925" s="19">
        <f t="shared" si="134"/>
        <v>-1.5453228841040438</v>
      </c>
      <c r="X925" s="19">
        <f t="shared" si="131"/>
        <v>-39893.749462063264</v>
      </c>
    </row>
    <row r="926" spans="1:26">
      <c r="A926">
        <v>2082</v>
      </c>
      <c r="B926">
        <v>12</v>
      </c>
      <c r="C926" s="15">
        <v>0.64425048828124998</v>
      </c>
      <c r="D926" s="15">
        <f t="shared" si="126"/>
        <v>-4.1346571191406252</v>
      </c>
      <c r="E926" s="15">
        <f>0.7817*D926+0.2163</f>
        <v>-3.0157614700322264</v>
      </c>
      <c r="F926" s="15">
        <f t="shared" si="132"/>
        <v>-1.1188956491083988</v>
      </c>
      <c r="G926" s="15">
        <f t="shared" si="127"/>
        <v>-34076.855549487664</v>
      </c>
      <c r="L926" s="17">
        <v>-7.7078308105468754</v>
      </c>
      <c r="M926" s="17">
        <f t="shared" si="128"/>
        <v>-5.7926693188476559</v>
      </c>
      <c r="N926" s="17">
        <f>0.7817*M926+0.2163</f>
        <v>-4.3118296065432116</v>
      </c>
      <c r="O926" s="17">
        <f t="shared" si="133"/>
        <v>-1.4808397123044443</v>
      </c>
      <c r="P926" s="17">
        <f t="shared" si="129"/>
        <v>-39014.134515544923</v>
      </c>
      <c r="T926" s="19">
        <v>-7.2998107910160002</v>
      </c>
      <c r="U926" s="19">
        <f t="shared" si="130"/>
        <v>-5.5758922485355686</v>
      </c>
      <c r="V926" s="19">
        <f>0.7817*U926+0.2163</f>
        <v>-4.1423749706802537</v>
      </c>
      <c r="W926" s="19">
        <f t="shared" si="134"/>
        <v>-1.4335172778553149</v>
      </c>
      <c r="X926" s="19">
        <f t="shared" si="131"/>
        <v>-38368.609187224356</v>
      </c>
    </row>
    <row r="927" spans="1:26">
      <c r="A927">
        <v>2083</v>
      </c>
      <c r="B927">
        <v>1</v>
      </c>
      <c r="C927" s="15">
        <v>-2.2794555664062499</v>
      </c>
      <c r="D927" s="15">
        <f t="shared" si="126"/>
        <v>-8.2114728417968763</v>
      </c>
      <c r="E927" s="15">
        <f>0.7817*D927+0.2163</f>
        <v>-6.202608320432617</v>
      </c>
      <c r="F927" s="15">
        <f t="shared" si="132"/>
        <v>-2.0088645213642593</v>
      </c>
      <c r="G927" s="15">
        <f t="shared" si="127"/>
        <v>-46216.920935929862</v>
      </c>
      <c r="H927" s="15">
        <f>SUM(G927:G938)</f>
        <v>-76256.046838754541</v>
      </c>
      <c r="I927" s="15">
        <f>H927*2.36386*4.4</f>
        <v>-793137.9230731366</v>
      </c>
      <c r="L927" s="17">
        <v>-9.8564819335937504</v>
      </c>
      <c r="M927" s="17">
        <f t="shared" si="128"/>
        <v>-8.1329801220703111</v>
      </c>
      <c r="N927" s="17">
        <f>0.7817*M927+0.2163</f>
        <v>-6.1412505614223614</v>
      </c>
      <c r="O927" s="17">
        <f t="shared" si="133"/>
        <v>-1.9917295606479497</v>
      </c>
      <c r="P927" s="17">
        <f t="shared" si="129"/>
        <v>-45983.182936798679</v>
      </c>
      <c r="Q927" s="17">
        <f>SUM(P927:P938)</f>
        <v>-102416.89929440778</v>
      </c>
      <c r="R927" s="17">
        <f>Q927*2.36386*4.4</f>
        <v>-1065236.5308907465</v>
      </c>
      <c r="T927" s="19">
        <v>-9.5269226074219659</v>
      </c>
      <c r="U927" s="19">
        <f t="shared" si="130"/>
        <v>-8.0212610229493198</v>
      </c>
      <c r="V927" s="19">
        <f>0.7817*U927+0.2163</f>
        <v>-6.0539197416394828</v>
      </c>
      <c r="W927" s="19">
        <f t="shared" si="134"/>
        <v>-1.967341281309837</v>
      </c>
      <c r="X927" s="19">
        <f t="shared" si="131"/>
        <v>-45650.502418347489</v>
      </c>
      <c r="Y927" s="19">
        <f>SUM(X927:X938)</f>
        <v>-102196.00583800787</v>
      </c>
      <c r="Z927" s="19">
        <f>Y927*2.36386*4.4</f>
        <v>-1062939.0215850265</v>
      </c>
    </row>
    <row r="928" spans="1:26">
      <c r="A928">
        <v>2083</v>
      </c>
      <c r="B928">
        <v>2</v>
      </c>
      <c r="C928" s="15">
        <v>4.7488647460937496</v>
      </c>
      <c r="D928" s="15">
        <f t="shared" si="126"/>
        <v>1.5888170019531245</v>
      </c>
      <c r="E928" s="15">
        <f>0.7817*D928+0.2163</f>
        <v>1.4582782504267573</v>
      </c>
      <c r="F928" s="15">
        <f t="shared" si="132"/>
        <v>0.13053875152636718</v>
      </c>
      <c r="G928" s="15">
        <f t="shared" si="127"/>
        <v>-17033.320890428826</v>
      </c>
      <c r="L928" s="17">
        <v>-3.2726196289062499</v>
      </c>
      <c r="M928" s="17">
        <f t="shared" si="128"/>
        <v>-0.96183729980468735</v>
      </c>
      <c r="N928" s="17">
        <f>0.7817*M928+0.2163</f>
        <v>-0.53556821725732395</v>
      </c>
      <c r="O928" s="17">
        <f t="shared" si="133"/>
        <v>-0.4262690825473634</v>
      </c>
      <c r="P928" s="17">
        <f t="shared" si="129"/>
        <v>-24628.736555028583</v>
      </c>
      <c r="T928" s="19">
        <v>-3.5287841796869657</v>
      </c>
      <c r="U928" s="19">
        <f t="shared" si="130"/>
        <v>-1.435305029296289</v>
      </c>
      <c r="V928" s="19">
        <f>0.7817*U928+0.2163</f>
        <v>-0.90567794140090907</v>
      </c>
      <c r="W928" s="19">
        <f t="shared" si="134"/>
        <v>-0.52962708789537993</v>
      </c>
      <c r="X928" s="19">
        <f t="shared" si="131"/>
        <v>-26038.643105980878</v>
      </c>
    </row>
    <row r="929" spans="1:26">
      <c r="A929">
        <v>2083</v>
      </c>
      <c r="B929">
        <v>3</v>
      </c>
      <c r="C929" s="15">
        <v>11.433953857421875</v>
      </c>
      <c r="D929" s="15">
        <f t="shared" si="126"/>
        <v>10.910505258789062</v>
      </c>
      <c r="E929" s="15">
        <f>0.9534*D929-0.7929</f>
        <v>9.609175713729492</v>
      </c>
      <c r="F929" s="15">
        <f t="shared" si="132"/>
        <v>1.3013295450595699</v>
      </c>
      <c r="G929" s="15">
        <f t="shared" si="127"/>
        <v>-1062.563675842408</v>
      </c>
      <c r="L929" s="17">
        <v>9.5850769042968746</v>
      </c>
      <c r="M929" s="17">
        <f t="shared" si="128"/>
        <v>13.042765764160157</v>
      </c>
      <c r="N929" s="17">
        <f>0.9534*M929-0.7929</f>
        <v>11.642072879550295</v>
      </c>
      <c r="O929" s="17">
        <f t="shared" si="133"/>
        <v>1.4006928846098621</v>
      </c>
      <c r="P929" s="17">
        <f t="shared" si="129"/>
        <v>292.85163896312952</v>
      </c>
      <c r="T929" s="19">
        <v>9.5401245117190001</v>
      </c>
      <c r="U929" s="19">
        <f t="shared" si="130"/>
        <v>12.914356713867463</v>
      </c>
      <c r="V929" s="19">
        <f>0.9534*U929-0.7929</f>
        <v>11.519647691001239</v>
      </c>
      <c r="W929" s="19">
        <f t="shared" si="134"/>
        <v>1.3947090228662233</v>
      </c>
      <c r="X929" s="19">
        <f t="shared" si="131"/>
        <v>211.22578091815376</v>
      </c>
    </row>
    <row r="930" spans="1:26">
      <c r="A930">
        <v>2083</v>
      </c>
      <c r="B930">
        <v>4</v>
      </c>
      <c r="C930" s="15">
        <v>18.105371093750001</v>
      </c>
      <c r="D930" s="15">
        <f t="shared" si="126"/>
        <v>20.213129453125003</v>
      </c>
      <c r="E930" s="15">
        <f>0.9534*D930-0.7929</f>
        <v>18.478297620609379</v>
      </c>
      <c r="F930" s="15">
        <f t="shared" si="132"/>
        <v>1.7348318325156242</v>
      </c>
      <c r="G930" s="15">
        <f t="shared" si="127"/>
        <v>4850.8410273456284</v>
      </c>
      <c r="L930" s="17">
        <v>15.578424072265625</v>
      </c>
      <c r="M930" s="17">
        <f t="shared" si="128"/>
        <v>19.570719499511718</v>
      </c>
      <c r="N930" s="17">
        <f>0.9534*M930-0.7929</f>
        <v>17.865823970834473</v>
      </c>
      <c r="O930" s="17">
        <f t="shared" si="133"/>
        <v>1.7048955286772447</v>
      </c>
      <c r="P930" s="17">
        <f t="shared" si="129"/>
        <v>4442.4799066862943</v>
      </c>
      <c r="T930" s="19">
        <v>15.416192626953034</v>
      </c>
      <c r="U930" s="19">
        <f t="shared" si="130"/>
        <v>19.366279504394431</v>
      </c>
      <c r="V930" s="19">
        <f>0.9534*U930-0.7929</f>
        <v>17.67091087948965</v>
      </c>
      <c r="W930" s="19">
        <f t="shared" si="134"/>
        <v>1.6953686249047806</v>
      </c>
      <c r="X930" s="19">
        <f t="shared" si="131"/>
        <v>4312.5234123261107</v>
      </c>
    </row>
    <row r="931" spans="1:26">
      <c r="A931">
        <v>2083</v>
      </c>
      <c r="B931">
        <v>5</v>
      </c>
      <c r="C931" s="15">
        <v>26.196710205078126</v>
      </c>
      <c r="D931" s="15">
        <f t="shared" si="126"/>
        <v>31.495692709960942</v>
      </c>
      <c r="E931" s="15">
        <f>0.9534*D931-0.7929</f>
        <v>29.235093429676763</v>
      </c>
      <c r="F931" s="15">
        <f t="shared" si="132"/>
        <v>2.260599280284179</v>
      </c>
      <c r="G931" s="15">
        <f t="shared" si="127"/>
        <v>12022.834782356487</v>
      </c>
      <c r="L931" s="17">
        <v>24.447167968750001</v>
      </c>
      <c r="M931" s="17">
        <f t="shared" si="128"/>
        <v>29.230555351562497</v>
      </c>
      <c r="N931" s="17">
        <f>0.9534*M931-0.7929</f>
        <v>27.075511472179684</v>
      </c>
      <c r="O931" s="17">
        <f t="shared" si="133"/>
        <v>2.1550438793828128</v>
      </c>
      <c r="P931" s="17">
        <f t="shared" si="129"/>
        <v>10582.953558660949</v>
      </c>
      <c r="T931" s="19">
        <v>24.404901123047011</v>
      </c>
      <c r="U931" s="19">
        <f t="shared" si="130"/>
        <v>29.235881433105622</v>
      </c>
      <c r="V931" s="19">
        <f>0.9534*U931-0.7929</f>
        <v>27.0805893583229</v>
      </c>
      <c r="W931" s="19">
        <f t="shared" si="134"/>
        <v>2.1552920747827216</v>
      </c>
      <c r="X931" s="19">
        <f t="shared" si="131"/>
        <v>10586.339192111103</v>
      </c>
    </row>
    <row r="932" spans="1:26">
      <c r="A932">
        <v>2083</v>
      </c>
      <c r="B932">
        <v>6</v>
      </c>
      <c r="C932" s="15">
        <v>33.457208251953126</v>
      </c>
      <c r="D932" s="15">
        <f t="shared" si="126"/>
        <v>41.619731186523438</v>
      </c>
      <c r="E932" s="15">
        <f>0.814*D932+4.4613</f>
        <v>38.339761185830078</v>
      </c>
      <c r="F932" s="15">
        <f t="shared" si="132"/>
        <v>3.2799700006933605</v>
      </c>
      <c r="G932" s="15">
        <f t="shared" si="127"/>
        <v>25928.070779458132</v>
      </c>
      <c r="L932" s="17">
        <v>33.055993652343751</v>
      </c>
      <c r="M932" s="17">
        <f t="shared" si="128"/>
        <v>38.607288286132814</v>
      </c>
      <c r="N932" s="17">
        <f>0.814*M932+4.4613</f>
        <v>35.887632664912111</v>
      </c>
      <c r="O932" s="17">
        <f t="shared" si="133"/>
        <v>2.7196556212207028</v>
      </c>
      <c r="P932" s="17">
        <f t="shared" si="129"/>
        <v>18284.822329071605</v>
      </c>
      <c r="T932" s="19">
        <v>33.273217773438034</v>
      </c>
      <c r="U932" s="19">
        <f t="shared" si="130"/>
        <v>38.973293115234966</v>
      </c>
      <c r="V932" s="19">
        <f>0.814*U932+4.4613</f>
        <v>36.185560595801263</v>
      </c>
      <c r="W932" s="19">
        <f t="shared" si="134"/>
        <v>2.7877325194337033</v>
      </c>
      <c r="X932" s="19">
        <f t="shared" si="131"/>
        <v>19213.459297595145</v>
      </c>
    </row>
    <row r="933" spans="1:26">
      <c r="A933">
        <v>2083</v>
      </c>
      <c r="B933">
        <v>7</v>
      </c>
      <c r="C933" s="15">
        <v>34.872827148437501</v>
      </c>
      <c r="D933" s="15">
        <f t="shared" si="126"/>
        <v>43.593670175781256</v>
      </c>
      <c r="E933" s="15">
        <f>0.814*D933+4.4613</f>
        <v>39.94654752308594</v>
      </c>
      <c r="F933" s="15">
        <f t="shared" si="132"/>
        <v>3.647122652695316</v>
      </c>
      <c r="G933" s="15">
        <f t="shared" si="127"/>
        <v>30936.400105416804</v>
      </c>
      <c r="L933" s="17">
        <v>34.533990478515626</v>
      </c>
      <c r="M933" s="17">
        <f t="shared" si="128"/>
        <v>40.217122429199215</v>
      </c>
      <c r="N933" s="17">
        <f>0.814*M933+4.4613</f>
        <v>37.198037657368161</v>
      </c>
      <c r="O933" s="17">
        <f t="shared" si="133"/>
        <v>3.0190847718310536</v>
      </c>
      <c r="P933" s="17">
        <f t="shared" si="129"/>
        <v>22369.335372547401</v>
      </c>
      <c r="T933" s="19">
        <v>34.497705078125023</v>
      </c>
      <c r="U933" s="19">
        <f t="shared" si="130"/>
        <v>40.31778017578128</v>
      </c>
      <c r="V933" s="19">
        <f>0.814*U933+4.4613</f>
        <v>37.279973063085961</v>
      </c>
      <c r="W933" s="19">
        <f t="shared" si="134"/>
        <v>3.0378071126953188</v>
      </c>
      <c r="X933" s="19">
        <f t="shared" si="131"/>
        <v>22624.72682427684</v>
      </c>
    </row>
    <row r="934" spans="1:26">
      <c r="A934">
        <v>2083</v>
      </c>
      <c r="B934">
        <v>8</v>
      </c>
      <c r="C934" s="15">
        <v>33.274133300781251</v>
      </c>
      <c r="D934" s="15">
        <f t="shared" si="126"/>
        <v>41.364451474609382</v>
      </c>
      <c r="E934" s="15">
        <f>0.814*D934+4.4613</f>
        <v>38.131963500332034</v>
      </c>
      <c r="F934" s="15">
        <f t="shared" si="132"/>
        <v>3.2324879742773476</v>
      </c>
      <c r="G934" s="15">
        <f t="shared" si="127"/>
        <v>25280.3684571173</v>
      </c>
      <c r="L934" s="17">
        <v>33.763421630859376</v>
      </c>
      <c r="M934" s="17">
        <f t="shared" si="128"/>
        <v>39.377818840332033</v>
      </c>
      <c r="N934" s="17">
        <f>0.814*M934+4.4613</f>
        <v>36.514844536030274</v>
      </c>
      <c r="O934" s="17">
        <f t="shared" si="133"/>
        <v>2.8629743043017584</v>
      </c>
      <c r="P934" s="17">
        <f t="shared" si="129"/>
        <v>20239.832484980288</v>
      </c>
      <c r="T934" s="19">
        <v>33.846032714844</v>
      </c>
      <c r="U934" s="19">
        <f t="shared" si="130"/>
        <v>39.602243920898715</v>
      </c>
      <c r="V934" s="19">
        <f>0.814*U934+4.4613</f>
        <v>36.697526551611553</v>
      </c>
      <c r="W934" s="19">
        <f t="shared" si="134"/>
        <v>2.9047173692871624</v>
      </c>
      <c r="X934" s="19">
        <f t="shared" si="131"/>
        <v>20809.249634446183</v>
      </c>
    </row>
    <row r="935" spans="1:26">
      <c r="A935">
        <v>2083</v>
      </c>
      <c r="B935">
        <v>9</v>
      </c>
      <c r="C935" s="15">
        <v>24.916345214843751</v>
      </c>
      <c r="D935" s="15">
        <f t="shared" si="126"/>
        <v>29.710351767578125</v>
      </c>
      <c r="E935" s="15">
        <f>0.9014*D935+2.3973</f>
        <v>29.178211083294922</v>
      </c>
      <c r="F935" s="15">
        <f t="shared" si="132"/>
        <v>0.5321406842832026</v>
      </c>
      <c r="G935" s="15">
        <f t="shared" si="127"/>
        <v>-11555.068925692834</v>
      </c>
      <c r="L935" s="17">
        <v>23.322839355468751</v>
      </c>
      <c r="M935" s="17">
        <f t="shared" si="128"/>
        <v>28.005936625976563</v>
      </c>
      <c r="N935" s="17">
        <f>0.9014*M935+2.3973</f>
        <v>27.641851274655274</v>
      </c>
      <c r="O935" s="17">
        <f t="shared" si="133"/>
        <v>0.36408535132128961</v>
      </c>
      <c r="P935" s="17">
        <f t="shared" si="129"/>
        <v>-13847.511722626288</v>
      </c>
      <c r="T935" s="19">
        <v>23.388421630859</v>
      </c>
      <c r="U935" s="19">
        <f t="shared" si="130"/>
        <v>28.119786950683181</v>
      </c>
      <c r="V935" s="19">
        <f>0.9014*U935+2.3973</f>
        <v>27.74447595734582</v>
      </c>
      <c r="W935" s="19">
        <f t="shared" si="134"/>
        <v>0.37531099333736151</v>
      </c>
      <c r="X935" s="19">
        <f t="shared" si="131"/>
        <v>-13694.382739885052</v>
      </c>
    </row>
    <row r="936" spans="1:26">
      <c r="A936">
        <v>2083</v>
      </c>
      <c r="B936">
        <v>10</v>
      </c>
      <c r="C936" s="15">
        <v>14.6821533203125</v>
      </c>
      <c r="D936" s="15">
        <f t="shared" si="126"/>
        <v>15.43979458984375</v>
      </c>
      <c r="E936" s="15">
        <f>0.9014*D936+2.3973</f>
        <v>16.314730843285155</v>
      </c>
      <c r="F936" s="15">
        <f t="shared" si="132"/>
        <v>-0.87493625344140469</v>
      </c>
      <c r="G936" s="15">
        <f t="shared" si="127"/>
        <v>-30749.005433194201</v>
      </c>
      <c r="L936" s="17">
        <v>14.17928466796875</v>
      </c>
      <c r="M936" s="17">
        <f t="shared" si="128"/>
        <v>18.04677686035156</v>
      </c>
      <c r="N936" s="17">
        <f>0.9014*M936+2.3973</f>
        <v>18.664664661920899</v>
      </c>
      <c r="O936" s="17">
        <f t="shared" si="133"/>
        <v>-0.61788780156933854</v>
      </c>
      <c r="P936" s="17">
        <f t="shared" si="129"/>
        <v>-27242.607501207349</v>
      </c>
      <c r="T936" s="19">
        <v>14.339898681641046</v>
      </c>
      <c r="U936" s="19">
        <f t="shared" si="130"/>
        <v>18.184508752441868</v>
      </c>
      <c r="V936" s="19">
        <f>0.9014*U936+2.3973</f>
        <v>18.788816189451101</v>
      </c>
      <c r="W936" s="19">
        <f t="shared" si="134"/>
        <v>-0.60430743700923273</v>
      </c>
      <c r="X936" s="19">
        <f t="shared" si="131"/>
        <v>-27057.357748242943</v>
      </c>
    </row>
    <row r="937" spans="1:26">
      <c r="A937">
        <v>2083</v>
      </c>
      <c r="B937">
        <v>11</v>
      </c>
      <c r="C937" s="15">
        <v>6.7392517089843746</v>
      </c>
      <c r="D937" s="15">
        <f t="shared" si="126"/>
        <v>4.364212583007812</v>
      </c>
      <c r="E937" s="15">
        <f>0.9014*D937+2.3973</f>
        <v>6.3312012223232417</v>
      </c>
      <c r="F937" s="15">
        <f t="shared" si="132"/>
        <v>-1.9669886393154297</v>
      </c>
      <c r="G937" s="15">
        <f t="shared" si="127"/>
        <v>-45645.692028901773</v>
      </c>
      <c r="L937" s="17">
        <v>2.3909545898437501</v>
      </c>
      <c r="M937" s="17">
        <f t="shared" si="128"/>
        <v>5.2069277392578126</v>
      </c>
      <c r="N937" s="17">
        <f>0.9014*M937+2.3973</f>
        <v>7.090824664166993</v>
      </c>
      <c r="O937" s="17">
        <f t="shared" si="133"/>
        <v>-1.8838969249091804</v>
      </c>
      <c r="P937" s="17">
        <f t="shared" si="129"/>
        <v>-44512.237952686133</v>
      </c>
      <c r="T937" s="19">
        <v>2.5161987304690001</v>
      </c>
      <c r="U937" s="19">
        <f t="shared" si="130"/>
        <v>5.202086206054962</v>
      </c>
      <c r="V937" s="19">
        <f>0.9014*U937+2.3973</f>
        <v>7.0864605061379429</v>
      </c>
      <c r="W937" s="19">
        <f t="shared" si="134"/>
        <v>-1.8843743000829809</v>
      </c>
      <c r="X937" s="19">
        <f t="shared" si="131"/>
        <v>-44518.749827431944</v>
      </c>
    </row>
    <row r="938" spans="1:26">
      <c r="A938">
        <v>2083</v>
      </c>
      <c r="B938">
        <v>12</v>
      </c>
      <c r="C938" s="15">
        <v>3.3090148925781251</v>
      </c>
      <c r="D938" s="15">
        <f t="shared" si="126"/>
        <v>-0.41890963378906232</v>
      </c>
      <c r="E938" s="15">
        <f>0.7817*D938+0.2163</f>
        <v>-0.11116166073291001</v>
      </c>
      <c r="F938" s="15">
        <f t="shared" si="132"/>
        <v>-0.30774797305615231</v>
      </c>
      <c r="G938" s="15">
        <f t="shared" si="127"/>
        <v>-23011.990100458974</v>
      </c>
      <c r="L938" s="17">
        <v>-2.5900634765624999</v>
      </c>
      <c r="M938" s="17">
        <f t="shared" si="128"/>
        <v>-0.21839713867187482</v>
      </c>
      <c r="N938" s="17">
        <f>0.7817*M938+0.2163</f>
        <v>4.5578956700195461E-2</v>
      </c>
      <c r="O938" s="17">
        <f t="shared" si="133"/>
        <v>-0.26397609537207029</v>
      </c>
      <c r="P938" s="17">
        <f t="shared" si="129"/>
        <v>-22414.897916970411</v>
      </c>
      <c r="T938" s="19">
        <v>-2.5975708007809999</v>
      </c>
      <c r="U938" s="19">
        <f t="shared" si="130"/>
        <v>-0.41283273925753816</v>
      </c>
      <c r="V938" s="19">
        <f>0.7817*U938+0.2163</f>
        <v>-0.10641135227761755</v>
      </c>
      <c r="W938" s="19">
        <f t="shared" si="134"/>
        <v>-0.30642138697992061</v>
      </c>
      <c r="X938" s="19">
        <f t="shared" si="131"/>
        <v>-22993.894139793098</v>
      </c>
    </row>
    <row r="939" spans="1:26">
      <c r="A939">
        <v>2084</v>
      </c>
      <c r="B939">
        <v>1</v>
      </c>
      <c r="C939" s="15">
        <v>-4.5808166503906254</v>
      </c>
      <c r="D939" s="15">
        <f t="shared" si="126"/>
        <v>-11.420490737304689</v>
      </c>
      <c r="E939" s="15">
        <f>0.7817*D939+0.2163</f>
        <v>-8.711097609351075</v>
      </c>
      <c r="F939" s="15">
        <f t="shared" si="132"/>
        <v>-2.7093931279536143</v>
      </c>
      <c r="G939" s="15">
        <f t="shared" si="127"/>
        <v>-55772.831658415256</v>
      </c>
      <c r="H939" s="15">
        <f>SUM(G939:G950)</f>
        <v>-87654.104107118706</v>
      </c>
      <c r="I939" s="15">
        <f>H939*2.36386*4.4</f>
        <v>-911688.93435247592</v>
      </c>
      <c r="L939" s="17">
        <v>-4.6336120605468754</v>
      </c>
      <c r="M939" s="17">
        <f t="shared" si="128"/>
        <v>-2.4442302563476566</v>
      </c>
      <c r="N939" s="17">
        <f>0.7817*M939+0.2163</f>
        <v>-1.694354791386963</v>
      </c>
      <c r="O939" s="17">
        <f t="shared" si="133"/>
        <v>-0.74987546496069357</v>
      </c>
      <c r="P939" s="17">
        <f t="shared" si="129"/>
        <v>-29043.05121752882</v>
      </c>
      <c r="Q939" s="17">
        <f>SUM(P939:P950)</f>
        <v>-88662.864910630684</v>
      </c>
      <c r="R939" s="17">
        <f>Q939*2.36386*4.4</f>
        <v>-922181.03932963114</v>
      </c>
      <c r="T939" s="19">
        <v>-4.5390686035160002</v>
      </c>
      <c r="U939" s="19">
        <f t="shared" si="130"/>
        <v>-2.5445973266605688</v>
      </c>
      <c r="V939" s="19">
        <f>0.7817*U939+0.2163</f>
        <v>-1.7728117302505666</v>
      </c>
      <c r="W939" s="19">
        <f t="shared" si="134"/>
        <v>-0.77178559641000222</v>
      </c>
      <c r="X939" s="19">
        <f t="shared" si="131"/>
        <v>-29341.927320628842</v>
      </c>
      <c r="Y939" s="19">
        <f>SUM(X939:X950)</f>
        <v>-92030.607201420818</v>
      </c>
      <c r="Z939" s="19">
        <f>Y939*2.36386*4.4</f>
        <v>-957208.87301226275</v>
      </c>
    </row>
    <row r="940" spans="1:26">
      <c r="A940">
        <v>2084</v>
      </c>
      <c r="B940">
        <v>2</v>
      </c>
      <c r="C940" s="15">
        <v>5.4775329589843746</v>
      </c>
      <c r="D940" s="15">
        <f t="shared" si="126"/>
        <v>2.6048719580078119</v>
      </c>
      <c r="E940" s="15">
        <f>0.7817*D940+0.2163</f>
        <v>2.2525284095747065</v>
      </c>
      <c r="F940" s="15">
        <f t="shared" si="132"/>
        <v>0.35234354843310545</v>
      </c>
      <c r="G940" s="15">
        <f t="shared" si="127"/>
        <v>-14007.68165582401</v>
      </c>
      <c r="L940" s="17">
        <v>-1.7978271484374999</v>
      </c>
      <c r="M940" s="17">
        <f t="shared" si="128"/>
        <v>0.64450666992187511</v>
      </c>
      <c r="N940" s="17">
        <f>0.7817*M940+0.2163</f>
        <v>0.72011086387792966</v>
      </c>
      <c r="O940" s="17">
        <f t="shared" si="133"/>
        <v>-7.5604193956054555E-2</v>
      </c>
      <c r="P940" s="17">
        <f t="shared" si="129"/>
        <v>-19845.316809754539</v>
      </c>
      <c r="T940" s="19">
        <v>-2.3268798828119657</v>
      </c>
      <c r="U940" s="19">
        <f t="shared" si="130"/>
        <v>-0.11561411132753863</v>
      </c>
      <c r="V940" s="19">
        <f>0.7817*U940+0.2163</f>
        <v>0.12592444917526305</v>
      </c>
      <c r="W940" s="19">
        <f t="shared" si="134"/>
        <v>-0.24153856050280167</v>
      </c>
      <c r="X940" s="19">
        <f t="shared" si="131"/>
        <v>-22108.827503818717</v>
      </c>
    </row>
    <row r="941" spans="1:26">
      <c r="A941">
        <v>2084</v>
      </c>
      <c r="B941">
        <v>3</v>
      </c>
      <c r="C941" s="15">
        <v>12.20791015625</v>
      </c>
      <c r="D941" s="15">
        <f t="shared" si="126"/>
        <v>11.989709921875001</v>
      </c>
      <c r="E941" s="15">
        <f>0.9534*D941-0.7929</f>
        <v>10.638089439515626</v>
      </c>
      <c r="F941" s="15">
        <f t="shared" si="132"/>
        <v>1.3516204823593743</v>
      </c>
      <c r="G941" s="15">
        <f t="shared" si="127"/>
        <v>-376.5450001357749</v>
      </c>
      <c r="L941" s="17">
        <v>8.9391113281249996</v>
      </c>
      <c r="M941" s="17">
        <f t="shared" si="128"/>
        <v>12.339180058593749</v>
      </c>
      <c r="N941" s="17">
        <f>0.9534*M941-0.7929</f>
        <v>10.971274267863281</v>
      </c>
      <c r="O941" s="17">
        <f t="shared" si="133"/>
        <v>1.3679057907304681</v>
      </c>
      <c r="P941" s="17">
        <f t="shared" si="129"/>
        <v>-154.39710864568406</v>
      </c>
      <c r="T941" s="19">
        <v>8.8515869140630343</v>
      </c>
      <c r="U941" s="19">
        <f t="shared" si="130"/>
        <v>12.158342431641211</v>
      </c>
      <c r="V941" s="19">
        <f>0.9534*U941-0.7929</f>
        <v>10.798863674326732</v>
      </c>
      <c r="W941" s="19">
        <f t="shared" si="134"/>
        <v>1.3594787573144789</v>
      </c>
      <c r="X941" s="19">
        <f t="shared" si="131"/>
        <v>-269.35027147319488</v>
      </c>
    </row>
    <row r="942" spans="1:26">
      <c r="A942">
        <v>2084</v>
      </c>
      <c r="B942">
        <v>4</v>
      </c>
      <c r="C942" s="15">
        <v>17.824853515625001</v>
      </c>
      <c r="D942" s="15">
        <f t="shared" si="126"/>
        <v>19.821975742187501</v>
      </c>
      <c r="E942" s="15">
        <f>0.9534*D942-0.7929</f>
        <v>18.105371672601564</v>
      </c>
      <c r="F942" s="15">
        <f t="shared" si="132"/>
        <v>1.7166040695859373</v>
      </c>
      <c r="G942" s="15">
        <f t="shared" si="127"/>
        <v>4602.1961132217693</v>
      </c>
      <c r="L942" s="17">
        <v>14.389459228515625</v>
      </c>
      <c r="M942" s="17">
        <f t="shared" si="128"/>
        <v>18.275698991699215</v>
      </c>
      <c r="N942" s="17">
        <f>0.9534*M942-0.7929</f>
        <v>16.631151418686034</v>
      </c>
      <c r="O942" s="17">
        <f t="shared" si="133"/>
        <v>1.6445475730131811</v>
      </c>
      <c r="P942" s="17">
        <f t="shared" si="129"/>
        <v>3619.2734434728045</v>
      </c>
      <c r="T942" s="19">
        <v>14.155664062500023</v>
      </c>
      <c r="U942" s="19">
        <f t="shared" si="130"/>
        <v>17.982219140625027</v>
      </c>
      <c r="V942" s="19">
        <f>0.9534*U942-0.7929</f>
        <v>16.3513477286719</v>
      </c>
      <c r="W942" s="19">
        <f t="shared" si="134"/>
        <v>1.6308714119531267</v>
      </c>
      <c r="X942" s="19">
        <f t="shared" si="131"/>
        <v>3432.7169304525996</v>
      </c>
    </row>
    <row r="943" spans="1:26">
      <c r="A943">
        <v>2084</v>
      </c>
      <c r="B943">
        <v>5</v>
      </c>
      <c r="C943" s="15">
        <v>27.020806884765626</v>
      </c>
      <c r="D943" s="15">
        <f t="shared" si="126"/>
        <v>32.644813120117192</v>
      </c>
      <c r="E943" s="15">
        <f>0.9534*D943-0.7929</f>
        <v>30.330664828719733</v>
      </c>
      <c r="F943" s="15">
        <f t="shared" si="132"/>
        <v>2.3141482913974585</v>
      </c>
      <c r="G943" s="15">
        <f t="shared" si="127"/>
        <v>12753.296842952732</v>
      </c>
      <c r="L943" s="17">
        <v>26.180169677734376</v>
      </c>
      <c r="M943" s="17">
        <f t="shared" si="128"/>
        <v>31.11814081298828</v>
      </c>
      <c r="N943" s="17">
        <f>0.9534*M943-0.7929</f>
        <v>28.875135451103027</v>
      </c>
      <c r="O943" s="17">
        <f t="shared" si="133"/>
        <v>2.2430053618852526</v>
      </c>
      <c r="P943" s="17">
        <f t="shared" si="129"/>
        <v>11782.836141476731</v>
      </c>
      <c r="T943" s="19">
        <v>26.149224853516046</v>
      </c>
      <c r="U943" s="19">
        <f t="shared" si="130"/>
        <v>31.15114888916062</v>
      </c>
      <c r="V943" s="19">
        <f>0.9534*U943-0.7929</f>
        <v>28.906605350925737</v>
      </c>
      <c r="W943" s="19">
        <f t="shared" si="134"/>
        <v>2.2445435382348826</v>
      </c>
      <c r="X943" s="19">
        <f t="shared" si="131"/>
        <v>11803.818405062033</v>
      </c>
    </row>
    <row r="944" spans="1:26">
      <c r="A944">
        <v>2084</v>
      </c>
      <c r="B944">
        <v>6</v>
      </c>
      <c r="C944" s="15">
        <v>32.947625732421876</v>
      </c>
      <c r="D944" s="15">
        <f t="shared" si="126"/>
        <v>40.909169321289063</v>
      </c>
      <c r="E944" s="15">
        <f>0.814*D944+4.4613</f>
        <v>37.761363827529294</v>
      </c>
      <c r="F944" s="15">
        <f t="shared" si="132"/>
        <v>3.147805493759769</v>
      </c>
      <c r="G944" s="15">
        <f t="shared" si="127"/>
        <v>24125.214740377007</v>
      </c>
      <c r="L944" s="17">
        <v>31.758050537109376</v>
      </c>
      <c r="M944" s="17">
        <f t="shared" si="128"/>
        <v>37.193568645019532</v>
      </c>
      <c r="N944" s="17">
        <f>0.814*M944+4.4613</f>
        <v>34.736864877045896</v>
      </c>
      <c r="O944" s="17">
        <f t="shared" si="133"/>
        <v>2.4567037679736359</v>
      </c>
      <c r="P944" s="17">
        <f t="shared" si="129"/>
        <v>14697.896098928366</v>
      </c>
      <c r="T944" s="19">
        <v>31.657922363281045</v>
      </c>
      <c r="U944" s="19">
        <f t="shared" si="130"/>
        <v>37.19969875488259</v>
      </c>
      <c r="V944" s="19">
        <f>0.814*U944+4.4613</f>
        <v>34.741854786474427</v>
      </c>
      <c r="W944" s="19">
        <f t="shared" si="134"/>
        <v>2.457843968408163</v>
      </c>
      <c r="X944" s="19">
        <f t="shared" si="131"/>
        <v>14713.449573055754</v>
      </c>
    </row>
    <row r="945" spans="1:26">
      <c r="A945">
        <v>2084</v>
      </c>
      <c r="B945">
        <v>7</v>
      </c>
      <c r="C945" s="15">
        <v>33.042108154296876</v>
      </c>
      <c r="D945" s="15">
        <f t="shared" si="126"/>
        <v>41.040915610351568</v>
      </c>
      <c r="E945" s="15">
        <f>0.814*D945+4.4613</f>
        <v>37.868605306826176</v>
      </c>
      <c r="F945" s="15">
        <f t="shared" si="132"/>
        <v>3.1723103035253928</v>
      </c>
      <c r="G945" s="15">
        <f t="shared" si="127"/>
        <v>24459.484850389883</v>
      </c>
      <c r="L945" s="17">
        <v>36.114190673828126</v>
      </c>
      <c r="M945" s="17">
        <f t="shared" si="128"/>
        <v>41.938276481933592</v>
      </c>
      <c r="N945" s="17">
        <f>0.814*M945+4.4613</f>
        <v>38.599057056293944</v>
      </c>
      <c r="O945" s="17">
        <f t="shared" si="133"/>
        <v>3.3392194256396479</v>
      </c>
      <c r="P945" s="17">
        <f t="shared" si="129"/>
        <v>26736.292185150436</v>
      </c>
      <c r="T945" s="19">
        <v>36.077722167969</v>
      </c>
      <c r="U945" s="19">
        <f t="shared" si="130"/>
        <v>42.052638940429965</v>
      </c>
      <c r="V945" s="19">
        <f>0.814*U945+4.4613</f>
        <v>38.692148097509993</v>
      </c>
      <c r="W945" s="19">
        <f t="shared" si="134"/>
        <v>3.3604908429199725</v>
      </c>
      <c r="X945" s="19">
        <f t="shared" si="131"/>
        <v>27026.455588271347</v>
      </c>
    </row>
    <row r="946" spans="1:26">
      <c r="A946">
        <v>2084</v>
      </c>
      <c r="B946">
        <v>8</v>
      </c>
      <c r="C946" s="15">
        <v>30.727380371093751</v>
      </c>
      <c r="D946" s="15">
        <f t="shared" si="126"/>
        <v>37.813259189453127</v>
      </c>
      <c r="E946" s="15">
        <f>0.814*D946+4.4613</f>
        <v>35.241292980214844</v>
      </c>
      <c r="F946" s="15">
        <f t="shared" si="132"/>
        <v>2.5719662092382833</v>
      </c>
      <c r="G946" s="15">
        <f t="shared" si="127"/>
        <v>16270.191060219426</v>
      </c>
      <c r="L946" s="17">
        <v>33.737817382812501</v>
      </c>
      <c r="M946" s="17">
        <f t="shared" si="128"/>
        <v>39.349930693359376</v>
      </c>
      <c r="N946" s="17">
        <f>0.814*M946+4.4613</f>
        <v>36.492143584394533</v>
      </c>
      <c r="O946" s="17">
        <f t="shared" si="133"/>
        <v>2.8577871089648426</v>
      </c>
      <c r="P946" s="17">
        <f t="shared" si="129"/>
        <v>20169.073953389416</v>
      </c>
      <c r="T946" s="19">
        <v>33.492272949219</v>
      </c>
      <c r="U946" s="19">
        <f t="shared" si="130"/>
        <v>39.21381569824247</v>
      </c>
      <c r="V946" s="19">
        <f>0.814*U946+4.4613</f>
        <v>36.381345978369367</v>
      </c>
      <c r="W946" s="19">
        <f t="shared" si="134"/>
        <v>2.832469719873103</v>
      </c>
      <c r="X946" s="19">
        <f t="shared" si="131"/>
        <v>19823.719448789001</v>
      </c>
    </row>
    <row r="947" spans="1:26">
      <c r="A947">
        <v>2084</v>
      </c>
      <c r="B947">
        <v>9</v>
      </c>
      <c r="C947" s="15">
        <v>23.459649658203126</v>
      </c>
      <c r="D947" s="15">
        <f t="shared" si="126"/>
        <v>27.67913548339844</v>
      </c>
      <c r="E947" s="15">
        <f>0.9014*D947+2.3973</f>
        <v>27.347272724735355</v>
      </c>
      <c r="F947" s="15">
        <f t="shared" si="132"/>
        <v>0.33186275866308534</v>
      </c>
      <c r="G947" s="15">
        <f t="shared" si="127"/>
        <v>-14287.060109076854</v>
      </c>
      <c r="L947" s="17">
        <v>22.616967773437501</v>
      </c>
      <c r="M947" s="17">
        <f t="shared" si="128"/>
        <v>27.237101298828122</v>
      </c>
      <c r="N947" s="17">
        <f>0.9014*M947+2.3973</f>
        <v>26.948823110763669</v>
      </c>
      <c r="O947" s="17">
        <f t="shared" si="133"/>
        <v>0.28827818806445293</v>
      </c>
      <c r="P947" s="17">
        <f t="shared" si="129"/>
        <v>-14881.597236612797</v>
      </c>
      <c r="T947" s="19">
        <v>22.524072265625023</v>
      </c>
      <c r="U947" s="19">
        <f t="shared" si="130"/>
        <v>27.170731347656275</v>
      </c>
      <c r="V947" s="19">
        <f>0.9014*U947+2.3973</f>
        <v>26.888997236777367</v>
      </c>
      <c r="W947" s="19">
        <f t="shared" si="134"/>
        <v>0.28173411087890798</v>
      </c>
      <c r="X947" s="19">
        <f t="shared" si="131"/>
        <v>-14970.864993500816</v>
      </c>
    </row>
    <row r="948" spans="1:26">
      <c r="A948">
        <v>2084</v>
      </c>
      <c r="B948">
        <v>10</v>
      </c>
      <c r="C948" s="15">
        <v>14.644952392578125</v>
      </c>
      <c r="D948" s="15">
        <f t="shared" si="126"/>
        <v>15.387921616210939</v>
      </c>
      <c r="E948" s="15">
        <f>0.9014*D948+2.3973</f>
        <v>16.26797254485254</v>
      </c>
      <c r="F948" s="15">
        <f t="shared" si="132"/>
        <v>-0.88005092864160162</v>
      </c>
      <c r="G948" s="15">
        <f t="shared" si="127"/>
        <v>-30818.774717600088</v>
      </c>
      <c r="L948" s="17">
        <v>12.88253173828125</v>
      </c>
      <c r="M948" s="17">
        <f t="shared" si="128"/>
        <v>16.634353569335936</v>
      </c>
      <c r="N948" s="17">
        <f>0.9014*M948+2.3973</f>
        <v>17.391506307399414</v>
      </c>
      <c r="O948" s="17">
        <f t="shared" si="133"/>
        <v>-0.75715273806347838</v>
      </c>
      <c r="P948" s="17">
        <f t="shared" si="129"/>
        <v>-29142.32049992391</v>
      </c>
      <c r="T948" s="19">
        <v>12.806237792969</v>
      </c>
      <c r="U948" s="19">
        <f t="shared" si="130"/>
        <v>16.500549096679965</v>
      </c>
      <c r="V948" s="19">
        <f>0.9014*U948+2.3973</f>
        <v>17.27089495574732</v>
      </c>
      <c r="W948" s="19">
        <f t="shared" si="134"/>
        <v>-0.77034585906735487</v>
      </c>
      <c r="X948" s="19">
        <f t="shared" si="131"/>
        <v>-29322.287863537786</v>
      </c>
    </row>
    <row r="949" spans="1:26">
      <c r="A949">
        <v>2084</v>
      </c>
      <c r="B949">
        <v>11</v>
      </c>
      <c r="C949" s="15">
        <v>10.557489013671875</v>
      </c>
      <c r="D949" s="15">
        <f t="shared" si="126"/>
        <v>9.6883626806640635</v>
      </c>
      <c r="E949" s="15">
        <f>0.9014*D949+2.3973</f>
        <v>11.130390120350587</v>
      </c>
      <c r="F949" s="15">
        <f t="shared" si="132"/>
        <v>-1.4420274396865231</v>
      </c>
      <c r="G949" s="15">
        <f t="shared" si="127"/>
        <v>-38484.696304763864</v>
      </c>
      <c r="L949" s="17">
        <v>3.2024475097656251</v>
      </c>
      <c r="M949" s="17">
        <f t="shared" si="128"/>
        <v>6.0908058276367187</v>
      </c>
      <c r="N949" s="17">
        <f>0.9014*M949+2.3973</f>
        <v>7.8875523730317383</v>
      </c>
      <c r="O949" s="17">
        <f t="shared" si="133"/>
        <v>-1.7967465453950195</v>
      </c>
      <c r="P949" s="17">
        <f t="shared" si="129"/>
        <v>-43323.419625733462</v>
      </c>
      <c r="T949" s="19">
        <v>3.3068176269530341</v>
      </c>
      <c r="U949" s="19">
        <f t="shared" si="130"/>
        <v>6.0701857543944318</v>
      </c>
      <c r="V949" s="19">
        <f>0.9014*U949+2.3973</f>
        <v>7.8689654390111414</v>
      </c>
      <c r="W949" s="19">
        <f t="shared" si="134"/>
        <v>-1.7987796846167097</v>
      </c>
      <c r="X949" s="19">
        <f t="shared" si="131"/>
        <v>-43351.153677856535</v>
      </c>
    </row>
    <row r="950" spans="1:26">
      <c r="A950">
        <v>2084</v>
      </c>
      <c r="B950">
        <v>12</v>
      </c>
      <c r="C950" s="15">
        <v>4.9695678710937496</v>
      </c>
      <c r="D950" s="15">
        <f t="shared" si="126"/>
        <v>1.8965654394531244</v>
      </c>
      <c r="E950" s="15">
        <f>0.7817*D950+0.2163</f>
        <v>1.6988452040205071</v>
      </c>
      <c r="F950" s="15">
        <f t="shared" si="132"/>
        <v>0.1977202354326173</v>
      </c>
      <c r="G950" s="15">
        <f t="shared" si="127"/>
        <v>-16116.898268463669</v>
      </c>
      <c r="L950" s="17">
        <v>-4.7060913085937504</v>
      </c>
      <c r="M950" s="17">
        <f t="shared" si="128"/>
        <v>-2.523174653320313</v>
      </c>
      <c r="N950" s="17">
        <f>0.7817*M950+0.2163</f>
        <v>-1.7560656265004886</v>
      </c>
      <c r="O950" s="17">
        <f t="shared" si="133"/>
        <v>-0.7671090268198244</v>
      </c>
      <c r="P950" s="17">
        <f t="shared" si="129"/>
        <v>-29278.134234849225</v>
      </c>
      <c r="T950" s="19">
        <v>-4.5771240234369657</v>
      </c>
      <c r="U950" s="19">
        <f t="shared" si="130"/>
        <v>-2.5863821777337885</v>
      </c>
      <c r="V950" s="19">
        <f>0.7817*U950+0.2163</f>
        <v>-1.8054749483345023</v>
      </c>
      <c r="W950" s="19">
        <f t="shared" si="134"/>
        <v>-0.78090722939928625</v>
      </c>
      <c r="X950" s="19">
        <f t="shared" si="131"/>
        <v>-29466.355516235664</v>
      </c>
    </row>
    <row r="951" spans="1:26">
      <c r="A951">
        <v>2085</v>
      </c>
      <c r="B951">
        <v>1</v>
      </c>
      <c r="C951" s="15">
        <v>2.0485168457031251</v>
      </c>
      <c r="D951" s="15">
        <f t="shared" si="126"/>
        <v>-2.1765481103515625</v>
      </c>
      <c r="E951" s="15">
        <f>0.7817*D951+0.2163</f>
        <v>-1.4851076578618163</v>
      </c>
      <c r="F951" s="15">
        <f t="shared" si="132"/>
        <v>-0.69144045248974617</v>
      </c>
      <c r="G951" s="15">
        <f t="shared" si="127"/>
        <v>-28245.939212412628</v>
      </c>
      <c r="H951" s="15">
        <f>SUM(G951:G962)</f>
        <v>-52020.682601287437</v>
      </c>
      <c r="I951" s="15">
        <f>H951*2.36386*4.4</f>
        <v>-541066.28740506899</v>
      </c>
      <c r="L951" s="17">
        <v>-5.7821411132812504</v>
      </c>
      <c r="M951" s="17">
        <f t="shared" si="128"/>
        <v>-3.6952081005859374</v>
      </c>
      <c r="N951" s="17">
        <f>0.7817*M951+0.2163</f>
        <v>-2.672244172228027</v>
      </c>
      <c r="O951" s="17">
        <f t="shared" si="133"/>
        <v>-1.0229639283579104</v>
      </c>
      <c r="P951" s="17">
        <f t="shared" si="129"/>
        <v>-32768.250946730259</v>
      </c>
      <c r="Q951" s="17">
        <f>SUM(P951:P962)</f>
        <v>-98651.573772821401</v>
      </c>
      <c r="R951" s="17">
        <f>Q951*2.36386*4.4</f>
        <v>-1026073.440385935</v>
      </c>
      <c r="T951" s="19">
        <v>-5.7058776855469659</v>
      </c>
      <c r="U951" s="19">
        <f t="shared" si="130"/>
        <v>-3.8257536987305696</v>
      </c>
      <c r="V951" s="19">
        <f>0.7817*U951+0.2163</f>
        <v>-2.7742916662976862</v>
      </c>
      <c r="W951" s="19">
        <f t="shared" si="134"/>
        <v>-1.0514620324328834</v>
      </c>
      <c r="X951" s="19">
        <f t="shared" si="131"/>
        <v>-33156.993584416967</v>
      </c>
      <c r="Y951" s="19">
        <f>SUM(X951:X962)</f>
        <v>-100782.42265916793</v>
      </c>
      <c r="Z951" s="19">
        <f>Y951*2.36386*4.4</f>
        <v>-1048236.3655592431</v>
      </c>
    </row>
    <row r="952" spans="1:26">
      <c r="A952">
        <v>2085</v>
      </c>
      <c r="B952">
        <v>2</v>
      </c>
      <c r="C952" s="15">
        <v>7.1403137207031246</v>
      </c>
      <c r="D952" s="15">
        <f t="shared" si="126"/>
        <v>4.9234534521484372</v>
      </c>
      <c r="E952" s="15">
        <f>0.7817*D952+0.2163</f>
        <v>4.064963563544433</v>
      </c>
      <c r="F952" s="15">
        <f t="shared" si="132"/>
        <v>0.85848988860400421</v>
      </c>
      <c r="G952" s="15">
        <f t="shared" si="127"/>
        <v>-7103.3394295527778</v>
      </c>
      <c r="L952" s="17">
        <v>-0.29590454101562502</v>
      </c>
      <c r="M952" s="17">
        <f t="shared" si="128"/>
        <v>2.2804007739257814</v>
      </c>
      <c r="N952" s="17">
        <f>0.7817*M952+0.2163</f>
        <v>1.9988892849777833</v>
      </c>
      <c r="O952" s="17">
        <f t="shared" si="133"/>
        <v>0.28151148894799816</v>
      </c>
      <c r="P952" s="17">
        <f t="shared" si="129"/>
        <v>-14973.901779260357</v>
      </c>
      <c r="T952" s="19">
        <v>-0.48163452148395436</v>
      </c>
      <c r="U952" s="19">
        <f t="shared" si="130"/>
        <v>1.9104652954106178</v>
      </c>
      <c r="V952" s="19">
        <f>0.7817*U952+0.2163</f>
        <v>1.7097107214224798</v>
      </c>
      <c r="W952" s="19">
        <f t="shared" si="134"/>
        <v>0.20075457398813801</v>
      </c>
      <c r="X952" s="19">
        <f t="shared" si="131"/>
        <v>-16075.50685622781</v>
      </c>
    </row>
    <row r="953" spans="1:26">
      <c r="A953">
        <v>2085</v>
      </c>
      <c r="B953">
        <v>3</v>
      </c>
      <c r="C953" s="15">
        <v>14.51986083984375</v>
      </c>
      <c r="D953" s="15">
        <f t="shared" si="126"/>
        <v>15.213493955078125</v>
      </c>
      <c r="E953" s="15">
        <f>0.9534*D953-0.7929</f>
        <v>13.711645136771486</v>
      </c>
      <c r="F953" s="15">
        <f t="shared" si="132"/>
        <v>1.5018488183066392</v>
      </c>
      <c r="G953" s="15">
        <f t="shared" si="127"/>
        <v>1672.7197305208647</v>
      </c>
      <c r="L953" s="17">
        <v>9.0377441406249996</v>
      </c>
      <c r="M953" s="17">
        <f t="shared" si="128"/>
        <v>12.44661091796875</v>
      </c>
      <c r="N953" s="17">
        <f>0.9534*M953-0.7929</f>
        <v>11.073698849191407</v>
      </c>
      <c r="O953" s="17">
        <f t="shared" si="133"/>
        <v>1.3729120687773424</v>
      </c>
      <c r="P953" s="17">
        <f t="shared" si="129"/>
        <v>-86.106469808273687</v>
      </c>
      <c r="T953" s="19">
        <v>9.2953125000000227</v>
      </c>
      <c r="U953" s="19">
        <f t="shared" si="130"/>
        <v>12.645553125000026</v>
      </c>
      <c r="V953" s="19">
        <f>0.9534*U953-0.7929</f>
        <v>11.263370349375025</v>
      </c>
      <c r="W953" s="19">
        <f t="shared" si="134"/>
        <v>1.3821827756250009</v>
      </c>
      <c r="X953" s="19">
        <f t="shared" si="131"/>
        <v>40.355242300636746</v>
      </c>
    </row>
    <row r="954" spans="1:26">
      <c r="A954">
        <v>2085</v>
      </c>
      <c r="B954">
        <v>4</v>
      </c>
      <c r="C954" s="15">
        <v>23.463006591796876</v>
      </c>
      <c r="D954" s="15">
        <f t="shared" si="126"/>
        <v>27.683816391601567</v>
      </c>
      <c r="E954" s="15">
        <f>0.9534*D954-0.7929</f>
        <v>25.600850547752934</v>
      </c>
      <c r="F954" s="15">
        <f t="shared" si="132"/>
        <v>2.0829658438486334</v>
      </c>
      <c r="G954" s="15">
        <f t="shared" si="127"/>
        <v>9599.737075939207</v>
      </c>
      <c r="L954" s="17">
        <v>18.761743164062501</v>
      </c>
      <c r="M954" s="17">
        <f t="shared" si="128"/>
        <v>23.037990654296873</v>
      </c>
      <c r="N954" s="17">
        <f>0.9534*M954-0.7929</f>
        <v>21.17152028980664</v>
      </c>
      <c r="O954" s="17">
        <f t="shared" si="133"/>
        <v>1.8664703644902332</v>
      </c>
      <c r="P954" s="17">
        <f t="shared" si="129"/>
        <v>6646.5222420112696</v>
      </c>
      <c r="T954" s="19">
        <v>18.774682617188034</v>
      </c>
      <c r="U954" s="19">
        <f t="shared" si="130"/>
        <v>23.053901513672464</v>
      </c>
      <c r="V954" s="19">
        <f>0.9534*U954-0.7929</f>
        <v>21.186689703135329</v>
      </c>
      <c r="W954" s="19">
        <f t="shared" si="134"/>
        <v>1.8672118105371354</v>
      </c>
      <c r="X954" s="19">
        <f t="shared" si="131"/>
        <v>6656.6363075370646</v>
      </c>
    </row>
    <row r="955" spans="1:26">
      <c r="A955">
        <v>2085</v>
      </c>
      <c r="B955">
        <v>5</v>
      </c>
      <c r="C955" s="15">
        <v>27.335656738281251</v>
      </c>
      <c r="D955" s="15">
        <f t="shared" si="126"/>
        <v>33.08383975585938</v>
      </c>
      <c r="E955" s="15">
        <f>0.9534*D955-0.7929</f>
        <v>30.749232823236333</v>
      </c>
      <c r="F955" s="15">
        <f t="shared" si="132"/>
        <v>2.3346069326230463</v>
      </c>
      <c r="G955" s="15">
        <f t="shared" si="127"/>
        <v>13032.373167910973</v>
      </c>
      <c r="L955" s="17">
        <v>25.337274169921876</v>
      </c>
      <c r="M955" s="17">
        <f t="shared" si="128"/>
        <v>30.200059025878904</v>
      </c>
      <c r="N955" s="17">
        <f>0.9534*M955-0.7929</f>
        <v>27.999836275272948</v>
      </c>
      <c r="O955" s="17">
        <f t="shared" si="133"/>
        <v>2.2002227506059562</v>
      </c>
      <c r="P955" s="17">
        <f t="shared" si="129"/>
        <v>11199.238541015849</v>
      </c>
      <c r="T955" s="19">
        <v>25.139764404297011</v>
      </c>
      <c r="U955" s="19">
        <f t="shared" si="130"/>
        <v>30.042761315918121</v>
      </c>
      <c r="V955" s="19">
        <f>0.9534*U955-0.7929</f>
        <v>27.849868638596337</v>
      </c>
      <c r="W955" s="19">
        <f t="shared" si="134"/>
        <v>2.1928926773217832</v>
      </c>
      <c r="X955" s="19">
        <f t="shared" si="131"/>
        <v>11099.249011346445</v>
      </c>
    </row>
    <row r="956" spans="1:26">
      <c r="A956">
        <v>2085</v>
      </c>
      <c r="B956">
        <v>6</v>
      </c>
      <c r="C956" s="15">
        <v>29.818292236328126</v>
      </c>
      <c r="D956" s="15">
        <f t="shared" si="126"/>
        <v>36.545626694335944</v>
      </c>
      <c r="E956" s="15">
        <f>0.814*D956+4.4613</f>
        <v>34.209440129189453</v>
      </c>
      <c r="F956" s="15">
        <f t="shared" si="132"/>
        <v>2.336186565146491</v>
      </c>
      <c r="G956" s="15">
        <f t="shared" si="127"/>
        <v>13053.920935163285</v>
      </c>
      <c r="L956" s="17">
        <v>32.556390380859376</v>
      </c>
      <c r="M956" s="17">
        <f t="shared" si="128"/>
        <v>38.063120402832027</v>
      </c>
      <c r="N956" s="17">
        <f>0.814*M956+4.4613</f>
        <v>35.444680007905269</v>
      </c>
      <c r="O956" s="17">
        <f t="shared" si="133"/>
        <v>2.6184403949267576</v>
      </c>
      <c r="P956" s="17">
        <f t="shared" si="129"/>
        <v>16904.145427195901</v>
      </c>
      <c r="T956" s="19">
        <v>32.356011962891046</v>
      </c>
      <c r="U956" s="19">
        <f t="shared" si="130"/>
        <v>37.966201135254373</v>
      </c>
      <c r="V956" s="19">
        <f>0.814*U956+4.4613</f>
        <v>35.365787724097061</v>
      </c>
      <c r="W956" s="19">
        <f t="shared" si="134"/>
        <v>2.6004134111573123</v>
      </c>
      <c r="X956" s="19">
        <f t="shared" si="131"/>
        <v>16658.239341596898</v>
      </c>
    </row>
    <row r="957" spans="1:26">
      <c r="A957">
        <v>2085</v>
      </c>
      <c r="B957">
        <v>7</v>
      </c>
      <c r="C957" s="15">
        <v>36.721124267578126</v>
      </c>
      <c r="D957" s="15">
        <f t="shared" si="126"/>
        <v>46.17093567871094</v>
      </c>
      <c r="E957" s="15">
        <f>0.814*D957+4.4613</f>
        <v>42.044441642470701</v>
      </c>
      <c r="F957" s="15">
        <f t="shared" si="132"/>
        <v>4.1264940362402385</v>
      </c>
      <c r="G957" s="15">
        <f t="shared" si="127"/>
        <v>37475.505148353091</v>
      </c>
      <c r="L957" s="17">
        <v>34.002252197265626</v>
      </c>
      <c r="M957" s="17">
        <f t="shared" si="128"/>
        <v>39.637953093261714</v>
      </c>
      <c r="N957" s="17">
        <f>0.814*M957+4.4613</f>
        <v>36.726593817915038</v>
      </c>
      <c r="O957" s="17">
        <f t="shared" si="133"/>
        <v>2.9113592753466762</v>
      </c>
      <c r="P957" s="17">
        <f t="shared" si="129"/>
        <v>20899.851875004009</v>
      </c>
      <c r="T957" s="19">
        <v>33.967279052734</v>
      </c>
      <c r="U957" s="19">
        <f t="shared" si="130"/>
        <v>39.735372399901941</v>
      </c>
      <c r="V957" s="19">
        <f>0.814*U957+4.4613</f>
        <v>36.805893133520179</v>
      </c>
      <c r="W957" s="19">
        <f t="shared" si="134"/>
        <v>2.9294792663817617</v>
      </c>
      <c r="X957" s="19">
        <f t="shared" si="131"/>
        <v>21147.026672713611</v>
      </c>
    </row>
    <row r="958" spans="1:26">
      <c r="A958">
        <v>2085</v>
      </c>
      <c r="B958">
        <v>8</v>
      </c>
      <c r="C958" s="15">
        <v>33.457025146484376</v>
      </c>
      <c r="D958" s="15">
        <f t="shared" si="126"/>
        <v>41.619475864257815</v>
      </c>
      <c r="E958" s="15">
        <f>0.814*D958+4.4613</f>
        <v>38.339553353505863</v>
      </c>
      <c r="F958" s="15">
        <f t="shared" si="132"/>
        <v>3.2799225107519518</v>
      </c>
      <c r="G958" s="15">
        <f t="shared" si="127"/>
        <v>25927.422969167375</v>
      </c>
      <c r="L958" s="17">
        <v>32.549218750000001</v>
      </c>
      <c r="M958" s="17">
        <f t="shared" si="128"/>
        <v>38.055309062500001</v>
      </c>
      <c r="N958" s="17">
        <f>0.814*M958+4.4613</f>
        <v>35.438321576874998</v>
      </c>
      <c r="O958" s="17">
        <f t="shared" si="133"/>
        <v>2.6169874856250033</v>
      </c>
      <c r="P958" s="17">
        <f t="shared" si="129"/>
        <v>16884.326291410667</v>
      </c>
      <c r="T958" s="19">
        <v>32.483026123047011</v>
      </c>
      <c r="U958" s="19">
        <f t="shared" si="130"/>
        <v>38.105662683105628</v>
      </c>
      <c r="V958" s="19">
        <f>0.814*U958+4.4613</f>
        <v>35.479309424047976</v>
      </c>
      <c r="W958" s="19">
        <f t="shared" si="134"/>
        <v>2.6263532590576517</v>
      </c>
      <c r="X958" s="19">
        <f t="shared" si="131"/>
        <v>17012.084806805426</v>
      </c>
    </row>
    <row r="959" spans="1:26">
      <c r="A959">
        <v>2085</v>
      </c>
      <c r="B959">
        <v>9</v>
      </c>
      <c r="C959" s="15">
        <v>25.284997558593751</v>
      </c>
      <c r="D959" s="15">
        <f t="shared" si="126"/>
        <v>30.224400595703131</v>
      </c>
      <c r="E959" s="15">
        <f>0.9014*D959+2.3973</f>
        <v>29.641574696966803</v>
      </c>
      <c r="F959" s="15">
        <f t="shared" si="132"/>
        <v>0.58282589873632773</v>
      </c>
      <c r="G959" s="15">
        <f t="shared" si="127"/>
        <v>-10863.671915337753</v>
      </c>
      <c r="L959" s="17">
        <v>22.104821777343751</v>
      </c>
      <c r="M959" s="17">
        <f t="shared" si="128"/>
        <v>26.679271879882812</v>
      </c>
      <c r="N959" s="17">
        <f>0.9014*M959+2.3973</f>
        <v>26.445995672526369</v>
      </c>
      <c r="O959" s="17">
        <f t="shared" si="133"/>
        <v>0.23327620735644317</v>
      </c>
      <c r="P959" s="17">
        <f t="shared" si="129"/>
        <v>-15631.879255450758</v>
      </c>
      <c r="T959" s="19">
        <v>21.964318847656045</v>
      </c>
      <c r="U959" s="19">
        <f t="shared" si="130"/>
        <v>26.556122094726341</v>
      </c>
      <c r="V959" s="19">
        <f>0.9014*U959+2.3973</f>
        <v>26.334988456186323</v>
      </c>
      <c r="W959" s="19">
        <f t="shared" si="134"/>
        <v>0.22113363854001733</v>
      </c>
      <c r="X959" s="19">
        <f t="shared" si="131"/>
        <v>-15797.516036675624</v>
      </c>
    </row>
    <row r="960" spans="1:26">
      <c r="A960">
        <v>2085</v>
      </c>
      <c r="B960">
        <v>10</v>
      </c>
      <c r="C960" s="15">
        <v>13.021112060546875</v>
      </c>
      <c r="D960" s="15">
        <f t="shared" si="126"/>
        <v>13.123638657226561</v>
      </c>
      <c r="E960" s="15">
        <f>0.9014*D960+2.3973</f>
        <v>14.226947885624021</v>
      </c>
      <c r="F960" s="15">
        <f t="shared" si="132"/>
        <v>-1.1033092283974604</v>
      </c>
      <c r="G960" s="15">
        <f t="shared" si="127"/>
        <v>-33864.241184569757</v>
      </c>
      <c r="L960" s="17">
        <v>11.193719482421875</v>
      </c>
      <c r="M960" s="17">
        <f t="shared" si="128"/>
        <v>14.794899260253906</v>
      </c>
      <c r="N960" s="17">
        <f>0.9014*M960+2.3973</f>
        <v>15.733422193192871</v>
      </c>
      <c r="O960" s="17">
        <f t="shared" si="133"/>
        <v>-0.93852293293896416</v>
      </c>
      <c r="P960" s="17">
        <f t="shared" si="129"/>
        <v>-31616.391328220408</v>
      </c>
      <c r="T960" s="19">
        <v>11.316369628906045</v>
      </c>
      <c r="U960" s="19">
        <f t="shared" si="130"/>
        <v>14.864673852538838</v>
      </c>
      <c r="V960" s="19">
        <f>0.9014*U960+2.3973</f>
        <v>15.796317010678507</v>
      </c>
      <c r="W960" s="19">
        <f t="shared" si="134"/>
        <v>-0.93164315813966958</v>
      </c>
      <c r="X960" s="19">
        <f t="shared" si="131"/>
        <v>-31522.544320183231</v>
      </c>
    </row>
    <row r="961" spans="1:26">
      <c r="A961">
        <v>2085</v>
      </c>
      <c r="B961">
        <v>11</v>
      </c>
      <c r="C961" s="15">
        <v>6.8191162109374996</v>
      </c>
      <c r="D961" s="15">
        <f t="shared" si="126"/>
        <v>4.4755756445312498</v>
      </c>
      <c r="E961" s="15">
        <f>0.9014*D961+2.3973</f>
        <v>6.4315838859804693</v>
      </c>
      <c r="F961" s="15">
        <f t="shared" si="132"/>
        <v>-1.9560082414492195</v>
      </c>
      <c r="G961" s="15">
        <f t="shared" si="127"/>
        <v>-45495.908421608801</v>
      </c>
      <c r="L961" s="17">
        <v>1.0446411132812501</v>
      </c>
      <c r="M961" s="17">
        <f t="shared" si="128"/>
        <v>3.7405231005859374</v>
      </c>
      <c r="N961" s="17">
        <f>0.9014*M961+2.3973</f>
        <v>5.7690075228681641</v>
      </c>
      <c r="O961" s="17">
        <f t="shared" si="133"/>
        <v>-2.0284844222822267</v>
      </c>
      <c r="P961" s="17">
        <f t="shared" si="129"/>
        <v>-46484.556004351849</v>
      </c>
      <c r="T961" s="19">
        <v>1.2929931640630343</v>
      </c>
      <c r="U961" s="19">
        <f t="shared" si="130"/>
        <v>3.8590064941412114</v>
      </c>
      <c r="V961" s="19">
        <f>0.9014*U961+2.3973</f>
        <v>5.8758084538188875</v>
      </c>
      <c r="W961" s="19">
        <f t="shared" si="134"/>
        <v>-2.0168019596776761</v>
      </c>
      <c r="X961" s="19">
        <f t="shared" si="131"/>
        <v>-46325.195531963182</v>
      </c>
    </row>
    <row r="962" spans="1:26">
      <c r="A962">
        <v>2085</v>
      </c>
      <c r="B962">
        <v>12</v>
      </c>
      <c r="C962" s="15">
        <v>2.2981811523437501</v>
      </c>
      <c r="D962" s="15">
        <f t="shared" si="126"/>
        <v>-1.828416201171875</v>
      </c>
      <c r="E962" s="15">
        <f>0.7817*D962+0.2163</f>
        <v>-1.2129729444560546</v>
      </c>
      <c r="F962" s="15">
        <f t="shared" si="132"/>
        <v>-0.61544325671582034</v>
      </c>
      <c r="G962" s="15">
        <f t="shared" si="127"/>
        <v>-27209.261464860505</v>
      </c>
      <c r="L962" s="17">
        <v>-4.8129028320312504</v>
      </c>
      <c r="M962" s="17">
        <f t="shared" si="128"/>
        <v>-2.6395137646484375</v>
      </c>
      <c r="N962" s="17">
        <f>0.7817*M962+0.2163</f>
        <v>-1.8470079098256833</v>
      </c>
      <c r="O962" s="17">
        <f t="shared" si="133"/>
        <v>-0.79250585482275415</v>
      </c>
      <c r="P962" s="17">
        <f t="shared" si="129"/>
        <v>-29624.572365637192</v>
      </c>
      <c r="T962" s="19">
        <v>-4.8988403320309999</v>
      </c>
      <c r="U962" s="19">
        <f t="shared" si="130"/>
        <v>-2.9396266845700381</v>
      </c>
      <c r="V962" s="19">
        <f>0.7817*U962+0.2163</f>
        <v>-2.0816061793283986</v>
      </c>
      <c r="W962" s="19">
        <f t="shared" si="134"/>
        <v>-0.85802050524163942</v>
      </c>
      <c r="X962" s="19">
        <f t="shared" si="131"/>
        <v>-30518.257712001203</v>
      </c>
    </row>
    <row r="963" spans="1:26">
      <c r="A963">
        <v>2086</v>
      </c>
      <c r="B963">
        <v>1</v>
      </c>
      <c r="C963" s="15">
        <v>0.13945922851562501</v>
      </c>
      <c r="D963" s="15">
        <f t="shared" si="126"/>
        <v>-4.8385380517578129</v>
      </c>
      <c r="E963" s="15">
        <f>0.7817*D963+0.2163</f>
        <v>-3.5659851950590822</v>
      </c>
      <c r="F963" s="15">
        <f t="shared" si="132"/>
        <v>-1.2725528566987307</v>
      </c>
      <c r="G963" s="15">
        <f t="shared" si="127"/>
        <v>-36172.893518227385</v>
      </c>
      <c r="H963" s="15">
        <f>SUM(G963:G974)</f>
        <v>-97215.357348934354</v>
      </c>
      <c r="I963" s="15">
        <f>H963*2.36386*4.4</f>
        <v>-1011135.3763405487</v>
      </c>
      <c r="L963" s="17">
        <v>-4.8123229980468754</v>
      </c>
      <c r="M963" s="17">
        <f t="shared" si="128"/>
        <v>-2.6388822094726563</v>
      </c>
      <c r="N963" s="17">
        <f>0.7817*M963+0.2163</f>
        <v>-1.8465142231447755</v>
      </c>
      <c r="O963" s="17">
        <f t="shared" si="133"/>
        <v>-0.79236798632788075</v>
      </c>
      <c r="P963" s="17">
        <f t="shared" si="129"/>
        <v>-29622.691701498621</v>
      </c>
      <c r="Q963" s="17">
        <f>SUM(P963:P974)</f>
        <v>-69256.604526926341</v>
      </c>
      <c r="R963" s="17">
        <f>Q963*2.36386*4.4</f>
        <v>-720336.83557888842</v>
      </c>
      <c r="T963" s="19">
        <v>-5.2986816406249773</v>
      </c>
      <c r="U963" s="19">
        <f t="shared" si="130"/>
        <v>-3.3786524414062256</v>
      </c>
      <c r="V963" s="19">
        <f>0.7817*U963+0.2163</f>
        <v>-2.4247926134472464</v>
      </c>
      <c r="W963" s="19">
        <f t="shared" si="134"/>
        <v>-0.95385982795897917</v>
      </c>
      <c r="X963" s="19">
        <f t="shared" si="131"/>
        <v>-31825.601913188435</v>
      </c>
      <c r="Y963" s="19">
        <f>SUM(X963:X974)</f>
        <v>-72325.651480468572</v>
      </c>
      <c r="Z963" s="19">
        <f>Y963*2.36386*4.4</f>
        <v>-752257.94383792998</v>
      </c>
    </row>
    <row r="964" spans="1:26">
      <c r="A964">
        <v>2086</v>
      </c>
      <c r="B964">
        <v>2</v>
      </c>
      <c r="C964" s="15">
        <v>3.3351379394531251</v>
      </c>
      <c r="D964" s="15">
        <f t="shared" ref="D964:D1027" si="135">C964*1.3944-5.033</f>
        <v>-0.38248365722656263</v>
      </c>
      <c r="E964" s="15">
        <f>0.7817*D964+0.2163</f>
        <v>-8.2687474854004017E-2</v>
      </c>
      <c r="F964" s="15">
        <f t="shared" si="132"/>
        <v>-0.29979618237255862</v>
      </c>
      <c r="G964" s="15">
        <f t="shared" ref="G964:G1027" si="136">13641*F964-18814</f>
        <v>-22903.519723744073</v>
      </c>
      <c r="L964" s="17">
        <v>0.96886596679687498</v>
      </c>
      <c r="M964" s="17">
        <f t="shared" ref="M964:M1027" si="137">L964*1.0892+2.6027</f>
        <v>3.6579888110351559</v>
      </c>
      <c r="N964" s="17">
        <f>0.7817*M964+0.2163</f>
        <v>3.0757498535861814</v>
      </c>
      <c r="O964" s="17">
        <f t="shared" si="133"/>
        <v>0.58223895744897458</v>
      </c>
      <c r="P964" s="17">
        <f t="shared" ref="P964:P1027" si="138">13641*O964-18814</f>
        <v>-10871.678381438538</v>
      </c>
      <c r="T964" s="19">
        <v>0.73177490234400011</v>
      </c>
      <c r="U964" s="19">
        <f t="shared" ref="U964:U1027" si="139">T964*1.098+2.4393</f>
        <v>3.2427888427737122</v>
      </c>
      <c r="V964" s="19">
        <f>0.7817*U964+0.2163</f>
        <v>2.7511880383962106</v>
      </c>
      <c r="W964" s="19">
        <f t="shared" si="134"/>
        <v>0.49160080437750153</v>
      </c>
      <c r="X964" s="19">
        <f t="shared" ref="X964:X1027" si="140">13641*W964-18814</f>
        <v>-12108.073427486503</v>
      </c>
    </row>
    <row r="965" spans="1:26">
      <c r="A965">
        <v>2086</v>
      </c>
      <c r="B965">
        <v>3</v>
      </c>
      <c r="C965" s="15">
        <v>16.241143798828126</v>
      </c>
      <c r="D965" s="15">
        <f t="shared" si="135"/>
        <v>17.613650913085941</v>
      </c>
      <c r="E965" s="15">
        <f>0.9534*D965-0.7929</f>
        <v>15.999954780536136</v>
      </c>
      <c r="F965" s="15">
        <f t="shared" ref="F965:F1028" si="141">D965-E965</f>
        <v>1.6136961325498049</v>
      </c>
      <c r="G965" s="15">
        <f t="shared" si="136"/>
        <v>3198.428944111889</v>
      </c>
      <c r="L965" s="17">
        <v>6.3593383789062496</v>
      </c>
      <c r="M965" s="17">
        <f t="shared" si="137"/>
        <v>9.5292913623046864</v>
      </c>
      <c r="N965" s="17">
        <f>0.9534*M965-0.7929</f>
        <v>8.2923263848212887</v>
      </c>
      <c r="O965" s="17">
        <f t="shared" ref="O965:O1028" si="142">M965-N965</f>
        <v>1.2369649774833977</v>
      </c>
      <c r="P965" s="17">
        <f t="shared" si="138"/>
        <v>-1940.5607421489731</v>
      </c>
      <c r="T965" s="19">
        <v>6.2742553710940001</v>
      </c>
      <c r="U965" s="19">
        <f t="shared" si="139"/>
        <v>9.3284323974612118</v>
      </c>
      <c r="V965" s="19">
        <f>0.9534*U965-0.7929</f>
        <v>8.1008274477395208</v>
      </c>
      <c r="W965" s="19">
        <f t="shared" ref="W965:W1028" si="143">U965-V965</f>
        <v>1.227604949721691</v>
      </c>
      <c r="X965" s="19">
        <f t="shared" si="140"/>
        <v>-2068.2408808464133</v>
      </c>
    </row>
    <row r="966" spans="1:26">
      <c r="A966">
        <v>2086</v>
      </c>
      <c r="B966">
        <v>4</v>
      </c>
      <c r="C966" s="15">
        <v>24.248864746093751</v>
      </c>
      <c r="D966" s="15">
        <f t="shared" si="135"/>
        <v>28.779617001953127</v>
      </c>
      <c r="E966" s="15">
        <f>0.9534*D966-0.7929</f>
        <v>26.645586849662113</v>
      </c>
      <c r="F966" s="15">
        <f t="shared" si="141"/>
        <v>2.1340301522910146</v>
      </c>
      <c r="G966" s="15">
        <f t="shared" si="136"/>
        <v>10296.30530740173</v>
      </c>
      <c r="L966" s="17">
        <v>14.0437255859375</v>
      </c>
      <c r="M966" s="17">
        <f t="shared" si="137"/>
        <v>17.899125908203125</v>
      </c>
      <c r="N966" s="17">
        <f>0.9534*M966-0.7929</f>
        <v>16.27212664088086</v>
      </c>
      <c r="O966" s="17">
        <f t="shared" si="142"/>
        <v>1.6269992673222653</v>
      </c>
      <c r="P966" s="17">
        <f t="shared" si="138"/>
        <v>3379.8970055430218</v>
      </c>
      <c r="T966" s="19">
        <v>14.415582275391046</v>
      </c>
      <c r="U966" s="19">
        <f t="shared" si="139"/>
        <v>18.267609338379369</v>
      </c>
      <c r="V966" s="19">
        <f>0.9534*U966-0.7929</f>
        <v>16.62343874321089</v>
      </c>
      <c r="W966" s="19">
        <f t="shared" si="143"/>
        <v>1.6441705951684789</v>
      </c>
      <c r="X966" s="19">
        <f t="shared" si="140"/>
        <v>3614.1310886932188</v>
      </c>
    </row>
    <row r="967" spans="1:26">
      <c r="A967">
        <v>2086</v>
      </c>
      <c r="B967">
        <v>5</v>
      </c>
      <c r="C967" s="15">
        <v>24.891687011718751</v>
      </c>
      <c r="D967" s="15">
        <f t="shared" si="135"/>
        <v>29.675968369140627</v>
      </c>
      <c r="E967" s="15">
        <f>0.9534*D967-0.7929</f>
        <v>27.500168243138674</v>
      </c>
      <c r="F967" s="15">
        <f t="shared" si="141"/>
        <v>2.1758001260019526</v>
      </c>
      <c r="G967" s="15">
        <f t="shared" si="136"/>
        <v>10866.089518792636</v>
      </c>
      <c r="L967" s="17">
        <v>25.053643798828126</v>
      </c>
      <c r="M967" s="17">
        <f t="shared" si="137"/>
        <v>29.891128825683591</v>
      </c>
      <c r="N967" s="17">
        <f>0.9534*M967-0.7929</f>
        <v>27.705302222406736</v>
      </c>
      <c r="O967" s="17">
        <f t="shared" si="142"/>
        <v>2.1858266032768547</v>
      </c>
      <c r="P967" s="17">
        <f t="shared" si="138"/>
        <v>11002.860695299576</v>
      </c>
      <c r="T967" s="19">
        <v>24.932244873047011</v>
      </c>
      <c r="U967" s="19">
        <f t="shared" si="139"/>
        <v>29.81490487060562</v>
      </c>
      <c r="V967" s="19">
        <f>0.9534*U967-0.7929</f>
        <v>27.632630303635398</v>
      </c>
      <c r="W967" s="19">
        <f t="shared" si="143"/>
        <v>2.1822745669702215</v>
      </c>
      <c r="X967" s="19">
        <f t="shared" si="140"/>
        <v>10954.407368040793</v>
      </c>
    </row>
    <row r="968" spans="1:26">
      <c r="A968">
        <v>2086</v>
      </c>
      <c r="B968">
        <v>6</v>
      </c>
      <c r="C968" s="15">
        <v>31.516259765625001</v>
      </c>
      <c r="D968" s="15">
        <f t="shared" si="135"/>
        <v>38.913272617187502</v>
      </c>
      <c r="E968" s="15">
        <f>0.814*D968+4.4613</f>
        <v>36.136703910390622</v>
      </c>
      <c r="F968" s="15">
        <f t="shared" si="141"/>
        <v>2.7765687067968798</v>
      </c>
      <c r="G968" s="15">
        <f t="shared" si="136"/>
        <v>19061.173729416238</v>
      </c>
      <c r="L968" s="17">
        <v>35.436700439453126</v>
      </c>
      <c r="M968" s="17">
        <f t="shared" si="137"/>
        <v>41.200354118652342</v>
      </c>
      <c r="N968" s="17">
        <f>0.814*M968+4.4613</f>
        <v>37.998388252583005</v>
      </c>
      <c r="O968" s="17">
        <f t="shared" si="142"/>
        <v>3.2019658660693366</v>
      </c>
      <c r="P968" s="17">
        <f t="shared" si="138"/>
        <v>24864.01637905182</v>
      </c>
      <c r="T968" s="19">
        <v>35.441003417969</v>
      </c>
      <c r="U968" s="19">
        <f t="shared" si="139"/>
        <v>41.353521752929971</v>
      </c>
      <c r="V968" s="19">
        <f>0.814*U968+4.4613</f>
        <v>38.123066706884998</v>
      </c>
      <c r="W968" s="19">
        <f t="shared" si="143"/>
        <v>3.2304550460449732</v>
      </c>
      <c r="X968" s="19">
        <f t="shared" si="140"/>
        <v>25252.637283099481</v>
      </c>
    </row>
    <row r="969" spans="1:26">
      <c r="A969">
        <v>2086</v>
      </c>
      <c r="B969">
        <v>7</v>
      </c>
      <c r="C969" s="15">
        <v>32.422784423828126</v>
      </c>
      <c r="D969" s="15">
        <f t="shared" si="135"/>
        <v>40.17733060058594</v>
      </c>
      <c r="E969" s="15">
        <f>0.814*D969+4.4613</f>
        <v>37.165647108876954</v>
      </c>
      <c r="F969" s="15">
        <f t="shared" si="141"/>
        <v>3.0116834917089861</v>
      </c>
      <c r="G969" s="15">
        <f t="shared" si="136"/>
        <v>22268.374510402282</v>
      </c>
      <c r="L969" s="17">
        <v>36.044305419921876</v>
      </c>
      <c r="M969" s="17">
        <f t="shared" si="137"/>
        <v>41.862157463378907</v>
      </c>
      <c r="N969" s="17">
        <f>0.814*M969+4.4613</f>
        <v>38.537096175190428</v>
      </c>
      <c r="O969" s="17">
        <f t="shared" si="142"/>
        <v>3.3250612881884791</v>
      </c>
      <c r="P969" s="17">
        <f t="shared" si="138"/>
        <v>26543.161032179043</v>
      </c>
      <c r="T969" s="19">
        <v>35.955438232422011</v>
      </c>
      <c r="U969" s="19">
        <f t="shared" si="139"/>
        <v>41.918371179199376</v>
      </c>
      <c r="V969" s="19">
        <f>0.814*U969+4.4613</f>
        <v>38.582854139868289</v>
      </c>
      <c r="W969" s="19">
        <f t="shared" si="143"/>
        <v>3.3355170393310871</v>
      </c>
      <c r="X969" s="19">
        <f t="shared" si="140"/>
        <v>26685.787933515363</v>
      </c>
    </row>
    <row r="970" spans="1:26">
      <c r="A970">
        <v>2086</v>
      </c>
      <c r="B970">
        <v>8</v>
      </c>
      <c r="C970" s="15">
        <v>30.359460449218751</v>
      </c>
      <c r="D970" s="15">
        <f t="shared" si="135"/>
        <v>37.300231650390629</v>
      </c>
      <c r="E970" s="15">
        <f>0.814*D970+4.4613</f>
        <v>34.823688563417967</v>
      </c>
      <c r="F970" s="15">
        <f t="shared" si="141"/>
        <v>2.4765430869726615</v>
      </c>
      <c r="G970" s="15">
        <f t="shared" si="136"/>
        <v>14968.524249394075</v>
      </c>
      <c r="L970" s="17">
        <v>33.700769042968751</v>
      </c>
      <c r="M970" s="17">
        <f t="shared" si="137"/>
        <v>39.309577641601564</v>
      </c>
      <c r="N970" s="17">
        <f>0.814*M970+4.4613</f>
        <v>36.459296200263672</v>
      </c>
      <c r="O970" s="17">
        <f t="shared" si="142"/>
        <v>2.8502814413378914</v>
      </c>
      <c r="P970" s="17">
        <f t="shared" si="138"/>
        <v>20066.689141290175</v>
      </c>
      <c r="T970" s="19">
        <v>33.711724853516046</v>
      </c>
      <c r="U970" s="19">
        <f t="shared" si="139"/>
        <v>39.454773889160627</v>
      </c>
      <c r="V970" s="19">
        <f>0.814*U970+4.4613</f>
        <v>36.57748594577675</v>
      </c>
      <c r="W970" s="19">
        <f t="shared" si="143"/>
        <v>2.8772879433838767</v>
      </c>
      <c r="X970" s="19">
        <f t="shared" si="140"/>
        <v>20435.084835699461</v>
      </c>
    </row>
    <row r="971" spans="1:26">
      <c r="A971">
        <v>2086</v>
      </c>
      <c r="B971">
        <v>9</v>
      </c>
      <c r="C971" s="15">
        <v>25.176202392578126</v>
      </c>
      <c r="D971" s="15">
        <f t="shared" si="135"/>
        <v>30.072696616210941</v>
      </c>
      <c r="E971" s="15">
        <f>0.9014*D971+2.3973</f>
        <v>29.504828729852541</v>
      </c>
      <c r="F971" s="15">
        <f t="shared" si="141"/>
        <v>0.56786788635839969</v>
      </c>
      <c r="G971" s="15">
        <f t="shared" si="136"/>
        <v>-11067.71416218507</v>
      </c>
      <c r="L971" s="17">
        <v>24.138848876953126</v>
      </c>
      <c r="M971" s="17">
        <f t="shared" si="137"/>
        <v>28.894734196777343</v>
      </c>
      <c r="N971" s="17">
        <f>0.9014*M971+2.3973</f>
        <v>28.443013404975098</v>
      </c>
      <c r="O971" s="17">
        <f t="shared" si="142"/>
        <v>0.451720791802245</v>
      </c>
      <c r="P971" s="17">
        <f t="shared" si="138"/>
        <v>-12652.076679025577</v>
      </c>
      <c r="T971" s="19">
        <v>24.011895751953034</v>
      </c>
      <c r="U971" s="19">
        <f t="shared" si="139"/>
        <v>28.804361535644432</v>
      </c>
      <c r="V971" s="19">
        <f>0.9014*U971+2.3973</f>
        <v>28.361551488229892</v>
      </c>
      <c r="W971" s="19">
        <f t="shared" si="143"/>
        <v>0.44281004741453955</v>
      </c>
      <c r="X971" s="19">
        <f t="shared" si="140"/>
        <v>-12773.628143218266</v>
      </c>
    </row>
    <row r="972" spans="1:26">
      <c r="A972">
        <v>2086</v>
      </c>
      <c r="B972">
        <v>10</v>
      </c>
      <c r="C972" s="15">
        <v>14.005792236328125</v>
      </c>
      <c r="D972" s="15">
        <f t="shared" si="135"/>
        <v>14.496676694335935</v>
      </c>
      <c r="E972" s="15">
        <f>0.9014*D972+2.3973</f>
        <v>15.464604372274412</v>
      </c>
      <c r="F972" s="15">
        <f t="shared" si="141"/>
        <v>-0.96792767793847645</v>
      </c>
      <c r="G972" s="15">
        <f t="shared" si="136"/>
        <v>-32017.501454758756</v>
      </c>
      <c r="L972" s="17">
        <v>13.041558837890625</v>
      </c>
      <c r="M972" s="17">
        <f t="shared" si="137"/>
        <v>16.807565886230467</v>
      </c>
      <c r="N972" s="17">
        <f>0.9014*M972+2.3973</f>
        <v>17.547639889848142</v>
      </c>
      <c r="O972" s="17">
        <f t="shared" si="142"/>
        <v>-0.74007400361767495</v>
      </c>
      <c r="P972" s="17">
        <f t="shared" si="138"/>
        <v>-28909.349483348706</v>
      </c>
      <c r="T972" s="19">
        <v>13.019952392578034</v>
      </c>
      <c r="U972" s="19">
        <f t="shared" si="139"/>
        <v>16.735207727050682</v>
      </c>
      <c r="V972" s="19">
        <f>0.9014*U972+2.3973</f>
        <v>17.482416245163485</v>
      </c>
      <c r="W972" s="19">
        <f t="shared" si="143"/>
        <v>-0.74720851811280298</v>
      </c>
      <c r="X972" s="19">
        <f t="shared" si="140"/>
        <v>-29006.671395576745</v>
      </c>
    </row>
    <row r="973" spans="1:26">
      <c r="A973">
        <v>2086</v>
      </c>
      <c r="B973">
        <v>11</v>
      </c>
      <c r="C973" s="15">
        <v>9.4438110351562496</v>
      </c>
      <c r="D973" s="15">
        <f t="shared" si="135"/>
        <v>8.1354501074218746</v>
      </c>
      <c r="E973" s="15">
        <f>0.9014*D973+2.3973</f>
        <v>9.730594726830077</v>
      </c>
      <c r="F973" s="15">
        <f t="shared" si="141"/>
        <v>-1.5951446194082024</v>
      </c>
      <c r="G973" s="15">
        <f t="shared" si="136"/>
        <v>-40573.367753347287</v>
      </c>
      <c r="L973" s="17">
        <v>1.8612304687500001</v>
      </c>
      <c r="M973" s="17">
        <f t="shared" si="137"/>
        <v>4.6299522265624997</v>
      </c>
      <c r="N973" s="17">
        <f>0.9014*M973+2.3973</f>
        <v>6.570738937023437</v>
      </c>
      <c r="O973" s="17">
        <f t="shared" si="142"/>
        <v>-1.9407867104609373</v>
      </c>
      <c r="P973" s="17">
        <f t="shared" si="138"/>
        <v>-45288.271517397647</v>
      </c>
      <c r="T973" s="19">
        <v>2.0035644531250227</v>
      </c>
      <c r="U973" s="19">
        <f t="shared" si="139"/>
        <v>4.639213769531275</v>
      </c>
      <c r="V973" s="19">
        <f>0.9014*U973+2.3973</f>
        <v>6.5790872918554903</v>
      </c>
      <c r="W973" s="19">
        <f t="shared" si="143"/>
        <v>-1.9398735223242154</v>
      </c>
      <c r="X973" s="19">
        <f t="shared" si="140"/>
        <v>-45275.814718024623</v>
      </c>
    </row>
    <row r="974" spans="1:26">
      <c r="A974">
        <v>2086</v>
      </c>
      <c r="B974">
        <v>12</v>
      </c>
      <c r="C974" s="15">
        <v>0.38839111328124998</v>
      </c>
      <c r="D974" s="15">
        <f t="shared" si="135"/>
        <v>-4.4914274316406253</v>
      </c>
      <c r="E974" s="15">
        <f>0.7817*D974+0.2163</f>
        <v>-3.2946488233134765</v>
      </c>
      <c r="F974" s="15">
        <f t="shared" si="141"/>
        <v>-1.1967786083271488</v>
      </c>
      <c r="G974" s="15">
        <f t="shared" si="136"/>
        <v>-35139.256996190634</v>
      </c>
      <c r="L974" s="17">
        <v>-3.6425537109374999</v>
      </c>
      <c r="M974" s="17">
        <f t="shared" si="137"/>
        <v>-1.3647695019531247</v>
      </c>
      <c r="N974" s="17">
        <f>0.7817*M974+0.2163</f>
        <v>-0.85054031967675758</v>
      </c>
      <c r="O974" s="17">
        <f t="shared" si="142"/>
        <v>-0.51422918227636716</v>
      </c>
      <c r="P974" s="17">
        <f t="shared" si="138"/>
        <v>-25828.600275431923</v>
      </c>
      <c r="T974" s="19">
        <v>-3.5810913085939546</v>
      </c>
      <c r="U974" s="19">
        <f t="shared" si="139"/>
        <v>-1.4927382568361627</v>
      </c>
      <c r="V974" s="19">
        <f>0.7817*U974+0.2163</f>
        <v>-0.95057349536882829</v>
      </c>
      <c r="W974" s="19">
        <f t="shared" si="143"/>
        <v>-0.54216476146733439</v>
      </c>
      <c r="X974" s="19">
        <f t="shared" si="140"/>
        <v>-26209.669511175907</v>
      </c>
    </row>
    <row r="975" spans="1:26">
      <c r="A975">
        <v>2087</v>
      </c>
      <c r="B975">
        <v>1</v>
      </c>
      <c r="C975" s="15">
        <v>0.70317993164062498</v>
      </c>
      <c r="D975" s="15">
        <f t="shared" si="135"/>
        <v>-4.0524859033203127</v>
      </c>
      <c r="E975" s="15">
        <f>0.7817*D975+0.2163</f>
        <v>-2.9515282306254882</v>
      </c>
      <c r="F975" s="15">
        <f t="shared" si="141"/>
        <v>-1.1009576726948245</v>
      </c>
      <c r="G975" s="15">
        <f t="shared" si="136"/>
        <v>-33832.163613230099</v>
      </c>
      <c r="H975" s="15">
        <f>SUM(G975:G986)</f>
        <v>-69848.678139810392</v>
      </c>
      <c r="I975" s="15">
        <f>H975*2.36386*4.4</f>
        <v>-726494.98375331762</v>
      </c>
      <c r="L975" s="17">
        <v>-7.2113708496093754</v>
      </c>
      <c r="M975" s="17">
        <f t="shared" si="137"/>
        <v>-5.2519251293945306</v>
      </c>
      <c r="N975" s="17">
        <f>0.7817*M975+0.2163</f>
        <v>-3.8891298736477045</v>
      </c>
      <c r="O975" s="17">
        <f t="shared" si="142"/>
        <v>-1.3627952557468261</v>
      </c>
      <c r="P975" s="17">
        <f t="shared" si="138"/>
        <v>-37403.890083642458</v>
      </c>
      <c r="Q975" s="17">
        <f>SUM(P975:P986)</f>
        <v>-101742.04615862289</v>
      </c>
      <c r="R975" s="17">
        <f>Q975*2.36386*4.4</f>
        <v>-1058217.3942230982</v>
      </c>
      <c r="T975" s="19">
        <v>-6.9549621582029886</v>
      </c>
      <c r="U975" s="19">
        <f t="shared" si="139"/>
        <v>-5.1972484497068816</v>
      </c>
      <c r="V975" s="19">
        <f>0.7817*U975+0.2163</f>
        <v>-3.8463891131358694</v>
      </c>
      <c r="W975" s="19">
        <f t="shared" si="143"/>
        <v>-1.3508593365710122</v>
      </c>
      <c r="X975" s="19">
        <f t="shared" si="140"/>
        <v>-37241.072210165177</v>
      </c>
      <c r="Y975" s="19">
        <f>SUM(X975:X986)</f>
        <v>-99785.153480671957</v>
      </c>
      <c r="Z975" s="19">
        <f>Y975*2.36386*4.4</f>
        <v>-1037863.7847900135</v>
      </c>
    </row>
    <row r="976" spans="1:26">
      <c r="A976">
        <v>2087</v>
      </c>
      <c r="B976">
        <v>2</v>
      </c>
      <c r="C976" s="15">
        <v>7.6803222656249996</v>
      </c>
      <c r="D976" s="15">
        <f t="shared" si="135"/>
        <v>5.6764413671874996</v>
      </c>
      <c r="E976" s="15">
        <f>0.7817*D976+0.2163</f>
        <v>4.6535742167304681</v>
      </c>
      <c r="F976" s="15">
        <f t="shared" si="141"/>
        <v>1.0228671504570315</v>
      </c>
      <c r="G976" s="15">
        <f t="shared" si="136"/>
        <v>-4861.0692006156332</v>
      </c>
      <c r="L976" s="17">
        <v>-5.0238037109374994E-2</v>
      </c>
      <c r="M976" s="17">
        <f t="shared" si="137"/>
        <v>2.5479807299804689</v>
      </c>
      <c r="N976" s="17">
        <f>0.7817*M976+0.2163</f>
        <v>2.2080565366257323</v>
      </c>
      <c r="O976" s="17">
        <f t="shared" si="142"/>
        <v>0.33992419335473656</v>
      </c>
      <c r="P976" s="17">
        <f t="shared" si="138"/>
        <v>-14177.094078448039</v>
      </c>
      <c r="T976" s="19">
        <v>0.58077392578104536</v>
      </c>
      <c r="U976" s="19">
        <f t="shared" si="139"/>
        <v>3.0769897705075877</v>
      </c>
      <c r="V976" s="19">
        <f>0.7817*U976+0.2163</f>
        <v>2.6215829036057809</v>
      </c>
      <c r="W976" s="19">
        <f t="shared" si="143"/>
        <v>0.45540686690180676</v>
      </c>
      <c r="X976" s="19">
        <f t="shared" si="140"/>
        <v>-12601.794928592455</v>
      </c>
    </row>
    <row r="977" spans="1:26">
      <c r="A977">
        <v>2087</v>
      </c>
      <c r="B977">
        <v>3</v>
      </c>
      <c r="C977" s="15">
        <v>12.978570556640625</v>
      </c>
      <c r="D977" s="15">
        <f t="shared" si="135"/>
        <v>13.064318784179687</v>
      </c>
      <c r="E977" s="15">
        <f>0.9534*D977-0.7929</f>
        <v>11.662621528836913</v>
      </c>
      <c r="F977" s="15">
        <f t="shared" si="141"/>
        <v>1.4016972553427731</v>
      </c>
      <c r="G977" s="15">
        <f t="shared" si="136"/>
        <v>306.55226013076754</v>
      </c>
      <c r="L977" s="17">
        <v>6.1072021484374996</v>
      </c>
      <c r="M977" s="17">
        <f t="shared" si="137"/>
        <v>9.2546645800781242</v>
      </c>
      <c r="N977" s="17">
        <f>0.9534*M977-0.7929</f>
        <v>8.0304972106464838</v>
      </c>
      <c r="O977" s="17">
        <f t="shared" si="142"/>
        <v>1.2241673694316404</v>
      </c>
      <c r="P977" s="17">
        <f t="shared" si="138"/>
        <v>-2115.1329135829947</v>
      </c>
      <c r="T977" s="19">
        <v>6.0369201660160456</v>
      </c>
      <c r="U977" s="19">
        <f t="shared" si="139"/>
        <v>9.0678383422856186</v>
      </c>
      <c r="V977" s="19">
        <f>0.9534*U977-0.7929</f>
        <v>7.8523770755351086</v>
      </c>
      <c r="W977" s="19">
        <f t="shared" si="143"/>
        <v>1.21546126675051</v>
      </c>
      <c r="X977" s="19">
        <f t="shared" si="140"/>
        <v>-2233.8928602562919</v>
      </c>
    </row>
    <row r="978" spans="1:26">
      <c r="A978">
        <v>2087</v>
      </c>
      <c r="B978">
        <v>4</v>
      </c>
      <c r="C978" s="15">
        <v>19.511895751953126</v>
      </c>
      <c r="D978" s="15">
        <f t="shared" si="135"/>
        <v>22.174387436523439</v>
      </c>
      <c r="E978" s="15">
        <f>0.9534*D978-0.7929</f>
        <v>20.348160981981447</v>
      </c>
      <c r="F978" s="15">
        <f t="shared" si="141"/>
        <v>1.8262264545419917</v>
      </c>
      <c r="G978" s="15">
        <f t="shared" si="136"/>
        <v>6097.5550664073089</v>
      </c>
      <c r="L978" s="17">
        <v>17.444421386718751</v>
      </c>
      <c r="M978" s="17">
        <f t="shared" si="137"/>
        <v>21.60316377441406</v>
      </c>
      <c r="N978" s="17">
        <f>0.9534*M978-0.7929</f>
        <v>19.803556342526367</v>
      </c>
      <c r="O978" s="17">
        <f t="shared" si="142"/>
        <v>1.7996074318876936</v>
      </c>
      <c r="P978" s="17">
        <f t="shared" si="138"/>
        <v>5734.4449783800264</v>
      </c>
      <c r="T978" s="19">
        <v>17.444696044922011</v>
      </c>
      <c r="U978" s="19">
        <f t="shared" si="139"/>
        <v>21.593576257324369</v>
      </c>
      <c r="V978" s="19">
        <f>0.9534*U978-0.7929</f>
        <v>19.794415603733054</v>
      </c>
      <c r="W978" s="19">
        <f t="shared" si="143"/>
        <v>1.7991606535913149</v>
      </c>
      <c r="X978" s="19">
        <f t="shared" si="140"/>
        <v>5728.3504756391267</v>
      </c>
    </row>
    <row r="979" spans="1:26">
      <c r="A979">
        <v>2087</v>
      </c>
      <c r="B979">
        <v>5</v>
      </c>
      <c r="C979" s="15">
        <v>27.008386230468751</v>
      </c>
      <c r="D979" s="15">
        <f t="shared" si="135"/>
        <v>32.627493759765628</v>
      </c>
      <c r="E979" s="15">
        <f>0.9534*D979-0.7929</f>
        <v>30.31415255056055</v>
      </c>
      <c r="F979" s="15">
        <f t="shared" si="141"/>
        <v>2.3133412092050776</v>
      </c>
      <c r="G979" s="15">
        <f t="shared" si="136"/>
        <v>12742.287434766462</v>
      </c>
      <c r="L979" s="17">
        <v>25.490991210937501</v>
      </c>
      <c r="M979" s="17">
        <f t="shared" si="137"/>
        <v>30.367487626953125</v>
      </c>
      <c r="N979" s="17">
        <f>0.9534*M979-0.7929</f>
        <v>28.159462703537109</v>
      </c>
      <c r="O979" s="17">
        <f t="shared" si="142"/>
        <v>2.2080249234160156</v>
      </c>
      <c r="P979" s="17">
        <f t="shared" si="138"/>
        <v>11305.66798031787</v>
      </c>
      <c r="T979" s="19">
        <v>25.467034912109</v>
      </c>
      <c r="U979" s="19">
        <f t="shared" si="139"/>
        <v>30.402104333495682</v>
      </c>
      <c r="V979" s="19">
        <f>0.9534*U979-0.7929</f>
        <v>28.192466271554785</v>
      </c>
      <c r="W979" s="19">
        <f t="shared" si="143"/>
        <v>2.2096380619408968</v>
      </c>
      <c r="X979" s="19">
        <f t="shared" si="140"/>
        <v>11327.672802935773</v>
      </c>
    </row>
    <row r="980" spans="1:26">
      <c r="A980">
        <v>2087</v>
      </c>
      <c r="B980">
        <v>6</v>
      </c>
      <c r="C980" s="15">
        <v>30.372094726562501</v>
      </c>
      <c r="D980" s="15">
        <f t="shared" si="135"/>
        <v>37.317848886718757</v>
      </c>
      <c r="E980" s="15">
        <f>0.814*D980+4.4613</f>
        <v>34.838028993789067</v>
      </c>
      <c r="F980" s="15">
        <f t="shared" si="141"/>
        <v>2.4798198929296902</v>
      </c>
      <c r="G980" s="15">
        <f t="shared" si="136"/>
        <v>15013.223159453904</v>
      </c>
      <c r="L980" s="17">
        <v>32.190667724609376</v>
      </c>
      <c r="M980" s="17">
        <f t="shared" si="137"/>
        <v>37.664775285644531</v>
      </c>
      <c r="N980" s="17">
        <f>0.814*M980+4.4613</f>
        <v>35.120427082514645</v>
      </c>
      <c r="O980" s="17">
        <f t="shared" si="142"/>
        <v>2.5443482031298856</v>
      </c>
      <c r="P980" s="17">
        <f t="shared" si="138"/>
        <v>15893.453838894769</v>
      </c>
      <c r="T980" s="19">
        <v>32.505578613281045</v>
      </c>
      <c r="U980" s="19">
        <f t="shared" si="139"/>
        <v>38.130425317382596</v>
      </c>
      <c r="V980" s="19">
        <f>0.814*U980+4.4613</f>
        <v>35.499466208349432</v>
      </c>
      <c r="W980" s="19">
        <f t="shared" si="143"/>
        <v>2.6309591090331637</v>
      </c>
      <c r="X980" s="19">
        <f t="shared" si="140"/>
        <v>17074.913206321384</v>
      </c>
    </row>
    <row r="981" spans="1:26">
      <c r="A981">
        <v>2087</v>
      </c>
      <c r="B981">
        <v>7</v>
      </c>
      <c r="C981" s="15">
        <v>32.387139892578126</v>
      </c>
      <c r="D981" s="15">
        <f t="shared" si="135"/>
        <v>40.127627866210943</v>
      </c>
      <c r="E981" s="15">
        <f>0.814*D981+4.4613</f>
        <v>37.125189083095705</v>
      </c>
      <c r="F981" s="15">
        <f t="shared" si="141"/>
        <v>3.0024387831152382</v>
      </c>
      <c r="G981" s="15">
        <f t="shared" si="136"/>
        <v>22142.267440474963</v>
      </c>
      <c r="L981" s="17">
        <v>35.704644775390626</v>
      </c>
      <c r="M981" s="17">
        <f t="shared" si="137"/>
        <v>41.492199089355466</v>
      </c>
      <c r="N981" s="17">
        <f>0.814*M981+4.4613</f>
        <v>38.235950058735348</v>
      </c>
      <c r="O981" s="17">
        <f t="shared" si="142"/>
        <v>3.2562490306201184</v>
      </c>
      <c r="P981" s="17">
        <f t="shared" si="138"/>
        <v>25604.493026689037</v>
      </c>
      <c r="T981" s="19">
        <v>35.474786376953034</v>
      </c>
      <c r="U981" s="19">
        <f t="shared" si="139"/>
        <v>41.39061544189444</v>
      </c>
      <c r="V981" s="19">
        <f>0.814*U981+4.4613</f>
        <v>38.153260969702075</v>
      </c>
      <c r="W981" s="19">
        <f t="shared" si="143"/>
        <v>3.2373544721923651</v>
      </c>
      <c r="X981" s="19">
        <f t="shared" si="140"/>
        <v>25346.752355176053</v>
      </c>
    </row>
    <row r="982" spans="1:26">
      <c r="A982">
        <v>2087</v>
      </c>
      <c r="B982">
        <v>8</v>
      </c>
      <c r="C982" s="15">
        <v>31.068383789062501</v>
      </c>
      <c r="D982" s="15">
        <f t="shared" si="135"/>
        <v>38.288754355468754</v>
      </c>
      <c r="E982" s="15">
        <f>0.814*D982+4.4613</f>
        <v>35.628346045351563</v>
      </c>
      <c r="F982" s="15">
        <f t="shared" si="141"/>
        <v>2.6604083101171909</v>
      </c>
      <c r="G982" s="15">
        <f t="shared" si="136"/>
        <v>17476.629758308598</v>
      </c>
      <c r="L982" s="17">
        <v>31.510491943359376</v>
      </c>
      <c r="M982" s="17">
        <f t="shared" si="137"/>
        <v>36.923927824707029</v>
      </c>
      <c r="N982" s="17">
        <f>0.814*M982+4.4613</f>
        <v>34.517377249311522</v>
      </c>
      <c r="O982" s="17">
        <f t="shared" si="142"/>
        <v>2.4065505753955065</v>
      </c>
      <c r="P982" s="17">
        <f t="shared" si="138"/>
        <v>14013.756398970101</v>
      </c>
      <c r="T982" s="19">
        <v>31.233941650391046</v>
      </c>
      <c r="U982" s="19">
        <f t="shared" si="139"/>
        <v>36.734167932129374</v>
      </c>
      <c r="V982" s="19">
        <f>0.814*U982+4.4613</f>
        <v>34.362912696753305</v>
      </c>
      <c r="W982" s="19">
        <f t="shared" si="143"/>
        <v>2.3712552353760685</v>
      </c>
      <c r="X982" s="19">
        <f t="shared" si="140"/>
        <v>13532.292665764951</v>
      </c>
    </row>
    <row r="983" spans="1:26">
      <c r="A983">
        <v>2087</v>
      </c>
      <c r="B983">
        <v>9</v>
      </c>
      <c r="C983" s="15">
        <v>27.301049804687501</v>
      </c>
      <c r="D983" s="15">
        <f t="shared" si="135"/>
        <v>33.035583847656255</v>
      </c>
      <c r="E983" s="15">
        <f>0.9014*D983+2.3973</f>
        <v>32.17557528027735</v>
      </c>
      <c r="F983" s="15">
        <f t="shared" si="141"/>
        <v>0.8600085673789053</v>
      </c>
      <c r="G983" s="15">
        <f t="shared" si="136"/>
        <v>-7082.6231323843531</v>
      </c>
      <c r="L983" s="17">
        <v>23.277642822265626</v>
      </c>
      <c r="M983" s="17">
        <f t="shared" si="137"/>
        <v>27.956708562011716</v>
      </c>
      <c r="N983" s="17">
        <f>0.9014*M983+2.3973</f>
        <v>27.597477097797363</v>
      </c>
      <c r="O983" s="17">
        <f t="shared" si="142"/>
        <v>0.35923146421435348</v>
      </c>
      <c r="P983" s="17">
        <f t="shared" si="138"/>
        <v>-13913.723596652004</v>
      </c>
      <c r="T983" s="19">
        <v>23.184197998047011</v>
      </c>
      <c r="U983" s="19">
        <f t="shared" si="139"/>
        <v>27.895549401855622</v>
      </c>
      <c r="V983" s="19">
        <f>0.9014*U983+2.3973</f>
        <v>27.542348230832658</v>
      </c>
      <c r="W983" s="19">
        <f t="shared" si="143"/>
        <v>0.35320117102296322</v>
      </c>
      <c r="X983" s="19">
        <f t="shared" si="140"/>
        <v>-13995.982826075759</v>
      </c>
    </row>
    <row r="984" spans="1:26">
      <c r="A984">
        <v>2087</v>
      </c>
      <c r="B984">
        <v>10</v>
      </c>
      <c r="C984" s="15">
        <v>12.76729736328125</v>
      </c>
      <c r="D984" s="15">
        <f t="shared" si="135"/>
        <v>12.769719443359374</v>
      </c>
      <c r="E984" s="15">
        <f>0.9014*D984+2.3973</f>
        <v>13.907925106244139</v>
      </c>
      <c r="F984" s="15">
        <f t="shared" si="141"/>
        <v>-1.138205662884765</v>
      </c>
      <c r="G984" s="15">
        <f t="shared" si="136"/>
        <v>-34340.263447411082</v>
      </c>
      <c r="L984" s="17">
        <v>13.225701904296875</v>
      </c>
      <c r="M984" s="17">
        <f t="shared" si="137"/>
        <v>17.008134514160155</v>
      </c>
      <c r="N984" s="17">
        <f>0.9014*M984+2.3973</f>
        <v>17.728432451063963</v>
      </c>
      <c r="O984" s="17">
        <f t="shared" si="142"/>
        <v>-0.72029793690380828</v>
      </c>
      <c r="P984" s="17">
        <f t="shared" si="138"/>
        <v>-28639.584157304849</v>
      </c>
      <c r="T984" s="19">
        <v>13.165460205078034</v>
      </c>
      <c r="U984" s="19">
        <f t="shared" si="139"/>
        <v>16.894975305175684</v>
      </c>
      <c r="V984" s="19">
        <f>0.9014*U984+2.3973</f>
        <v>17.626430740085361</v>
      </c>
      <c r="W984" s="19">
        <f t="shared" si="143"/>
        <v>-0.73145543490967668</v>
      </c>
      <c r="X984" s="19">
        <f t="shared" si="140"/>
        <v>-28791.783587602898</v>
      </c>
    </row>
    <row r="985" spans="1:26">
      <c r="A985">
        <v>2087</v>
      </c>
      <c r="B985">
        <v>11</v>
      </c>
      <c r="C985" s="15">
        <v>6.6907897949218746</v>
      </c>
      <c r="D985" s="15">
        <f t="shared" si="135"/>
        <v>4.2966372900390626</v>
      </c>
      <c r="E985" s="15">
        <f>0.9014*D985+2.3973</f>
        <v>6.2702888532412109</v>
      </c>
      <c r="F985" s="15">
        <f t="shared" si="141"/>
        <v>-1.9736515632021483</v>
      </c>
      <c r="G985" s="15">
        <f t="shared" si="136"/>
        <v>-45736.580973640506</v>
      </c>
      <c r="L985" s="17">
        <v>2.9078308105468751</v>
      </c>
      <c r="M985" s="17">
        <f t="shared" si="137"/>
        <v>5.769909318847656</v>
      </c>
      <c r="N985" s="17">
        <f>0.9014*M985+2.3973</f>
        <v>7.5982962600092776</v>
      </c>
      <c r="O985" s="17">
        <f t="shared" si="142"/>
        <v>-1.8283869411616216</v>
      </c>
      <c r="P985" s="17">
        <f t="shared" si="138"/>
        <v>-43755.026264385684</v>
      </c>
      <c r="T985" s="19">
        <v>3.0360351562500227</v>
      </c>
      <c r="U985" s="19">
        <f t="shared" si="139"/>
        <v>5.7728666015625247</v>
      </c>
      <c r="V985" s="19">
        <f>0.9014*U985+2.3973</f>
        <v>7.6009619546484597</v>
      </c>
      <c r="W985" s="19">
        <f t="shared" si="143"/>
        <v>-1.828095353085935</v>
      </c>
      <c r="X985" s="19">
        <f t="shared" si="140"/>
        <v>-43751.048711445241</v>
      </c>
    </row>
    <row r="986" spans="1:26">
      <c r="A986">
        <v>2087</v>
      </c>
      <c r="B986">
        <v>12</v>
      </c>
      <c r="C986" s="15">
        <v>4.5703674316406246</v>
      </c>
      <c r="D986" s="15">
        <f t="shared" si="135"/>
        <v>1.339920346679687</v>
      </c>
      <c r="E986" s="15">
        <f>0.7817*D986+0.2163</f>
        <v>1.2637157349995112</v>
      </c>
      <c r="F986" s="15">
        <f t="shared" si="141"/>
        <v>7.6204611680175782E-2</v>
      </c>
      <c r="G986" s="15">
        <f t="shared" si="136"/>
        <v>-17774.492892070721</v>
      </c>
      <c r="L986" s="17">
        <v>-6.2511352539062504</v>
      </c>
      <c r="M986" s="17">
        <f t="shared" si="137"/>
        <v>-4.2060365185546882</v>
      </c>
      <c r="N986" s="17">
        <f>0.7817*M986+0.2163</f>
        <v>-3.0715587465541998</v>
      </c>
      <c r="O986" s="17">
        <f t="shared" si="142"/>
        <v>-1.1344777720004884</v>
      </c>
      <c r="P986" s="17">
        <f t="shared" si="138"/>
        <v>-34289.41128785866</v>
      </c>
      <c r="T986" s="19">
        <v>-6.0186218261719659</v>
      </c>
      <c r="U986" s="19">
        <f t="shared" si="139"/>
        <v>-4.1691467651368193</v>
      </c>
      <c r="V986" s="19">
        <f>0.7817*U986+0.2163</f>
        <v>-3.0427220263074513</v>
      </c>
      <c r="W986" s="19">
        <f t="shared" si="143"/>
        <v>-1.126424738829368</v>
      </c>
      <c r="X986" s="19">
        <f t="shared" si="140"/>
        <v>-34179.55986237141</v>
      </c>
    </row>
    <row r="987" spans="1:26">
      <c r="A987">
        <v>2088</v>
      </c>
      <c r="B987">
        <v>1</v>
      </c>
      <c r="C987" s="15">
        <v>1.8290039062500001</v>
      </c>
      <c r="D987" s="15">
        <f t="shared" si="135"/>
        <v>-2.4826369531250001</v>
      </c>
      <c r="E987" s="15">
        <f>0.7817*D987+0.2163</f>
        <v>-1.7243773062578125</v>
      </c>
      <c r="F987" s="15">
        <f t="shared" si="141"/>
        <v>-0.75825964686718761</v>
      </c>
      <c r="G987" s="15">
        <f t="shared" si="136"/>
        <v>-29157.419842915304</v>
      </c>
      <c r="H987" s="15">
        <f>SUM(G987:G998)</f>
        <v>-114986.85976678017</v>
      </c>
      <c r="I987" s="15">
        <f>H987*2.36386*4.4</f>
        <v>-1195976.4886445242</v>
      </c>
      <c r="L987" s="17">
        <v>-5.4809326171875004</v>
      </c>
      <c r="M987" s="17">
        <f t="shared" si="137"/>
        <v>-3.3671318066406255</v>
      </c>
      <c r="N987" s="17">
        <f>0.7817*M987+0.2163</f>
        <v>-2.4157869332509767</v>
      </c>
      <c r="O987" s="17">
        <f t="shared" si="142"/>
        <v>-0.95134487338964879</v>
      </c>
      <c r="P987" s="17">
        <f t="shared" si="138"/>
        <v>-31791.295417908201</v>
      </c>
      <c r="Q987" s="17">
        <f>SUM(P987:P998)</f>
        <v>-95060.238408422898</v>
      </c>
      <c r="R987" s="17">
        <f>Q987*2.36386*4.4</f>
        <v>-988720.01872219204</v>
      </c>
      <c r="T987" s="19">
        <v>-5.5087036132809999</v>
      </c>
      <c r="U987" s="19">
        <f t="shared" si="139"/>
        <v>-3.609256567382539</v>
      </c>
      <c r="V987" s="19">
        <f>0.7817*U987+0.2163</f>
        <v>-2.6050558587229307</v>
      </c>
      <c r="W987" s="19">
        <f t="shared" si="143"/>
        <v>-1.0042007086596083</v>
      </c>
      <c r="X987" s="19">
        <f t="shared" si="140"/>
        <v>-32512.301866825717</v>
      </c>
      <c r="Y987" s="19">
        <f>SUM(X987:X998)</f>
        <v>-94732.713486799708</v>
      </c>
      <c r="Z987" s="19">
        <f>Y987*2.36386*4.4</f>
        <v>-985313.43725278799</v>
      </c>
    </row>
    <row r="988" spans="1:26">
      <c r="A988">
        <v>2088</v>
      </c>
      <c r="B988">
        <v>2</v>
      </c>
      <c r="C988" s="15">
        <v>3.3822570800781251</v>
      </c>
      <c r="D988" s="15">
        <f t="shared" si="135"/>
        <v>-0.31678072753906239</v>
      </c>
      <c r="E988" s="15">
        <f>0.7817*D988+0.2163</f>
        <v>-3.1327494717285076E-2</v>
      </c>
      <c r="F988" s="15">
        <f t="shared" si="141"/>
        <v>-0.28545323282177731</v>
      </c>
      <c r="G988" s="15">
        <f t="shared" si="136"/>
        <v>-22707.867548921866</v>
      </c>
      <c r="L988" s="17">
        <v>-1.0929321289062499</v>
      </c>
      <c r="M988" s="17">
        <f t="shared" si="137"/>
        <v>1.4122783251953126</v>
      </c>
      <c r="N988" s="17">
        <f>0.7817*M988+0.2163</f>
        <v>1.3202779668051756</v>
      </c>
      <c r="O988" s="17">
        <f t="shared" si="142"/>
        <v>9.2000358390136983E-2</v>
      </c>
      <c r="P988" s="17">
        <f t="shared" si="138"/>
        <v>-17559.023111200142</v>
      </c>
      <c r="T988" s="19">
        <v>-1.1199096679689546</v>
      </c>
      <c r="U988" s="19">
        <f t="shared" si="139"/>
        <v>1.2096391845700876</v>
      </c>
      <c r="V988" s="19">
        <f>0.7817*U988+0.2163</f>
        <v>1.1618749505784374</v>
      </c>
      <c r="W988" s="19">
        <f t="shared" si="143"/>
        <v>4.7764233991650196E-2</v>
      </c>
      <c r="X988" s="19">
        <f t="shared" si="140"/>
        <v>-18162.4480841199</v>
      </c>
    </row>
    <row r="989" spans="1:26">
      <c r="A989">
        <v>2088</v>
      </c>
      <c r="B989">
        <v>3</v>
      </c>
      <c r="C989" s="15">
        <v>10.985101318359375</v>
      </c>
      <c r="D989" s="15">
        <f t="shared" si="135"/>
        <v>10.284625278320313</v>
      </c>
      <c r="E989" s="15">
        <f>0.9534*D989-0.7929</f>
        <v>9.0124617403505862</v>
      </c>
      <c r="F989" s="15">
        <f t="shared" si="141"/>
        <v>1.2721635379697265</v>
      </c>
      <c r="G989" s="15">
        <f t="shared" si="136"/>
        <v>-1460.4171785549624</v>
      </c>
      <c r="L989" s="17">
        <v>13.399072265625</v>
      </c>
      <c r="M989" s="17">
        <f t="shared" si="137"/>
        <v>17.196969511718748</v>
      </c>
      <c r="N989" s="17">
        <f>0.9534*M989-0.7929</f>
        <v>15.602690732472656</v>
      </c>
      <c r="O989" s="17">
        <f t="shared" si="142"/>
        <v>1.5942787792460926</v>
      </c>
      <c r="P989" s="17">
        <f t="shared" si="138"/>
        <v>2933.5568276959493</v>
      </c>
      <c r="T989" s="19">
        <v>13.578271484375023</v>
      </c>
      <c r="U989" s="19">
        <f t="shared" si="139"/>
        <v>17.348242089843776</v>
      </c>
      <c r="V989" s="19">
        <f>0.9534*U989-0.7929</f>
        <v>15.746914008457058</v>
      </c>
      <c r="W989" s="19">
        <f t="shared" si="143"/>
        <v>1.6013280813867183</v>
      </c>
      <c r="X989" s="19">
        <f t="shared" si="140"/>
        <v>3029.7163581962232</v>
      </c>
    </row>
    <row r="990" spans="1:26">
      <c r="A990">
        <v>2088</v>
      </c>
      <c r="B990">
        <v>4</v>
      </c>
      <c r="C990" s="15">
        <v>19.515527343750001</v>
      </c>
      <c r="D990" s="15">
        <f t="shared" si="135"/>
        <v>22.179451328125001</v>
      </c>
      <c r="E990" s="15">
        <f>0.9534*D990-0.7929</f>
        <v>20.352988896234375</v>
      </c>
      <c r="F990" s="15">
        <f t="shared" si="141"/>
        <v>1.8264624318906257</v>
      </c>
      <c r="G990" s="15">
        <f t="shared" si="136"/>
        <v>6100.7740334200244</v>
      </c>
      <c r="L990" s="17">
        <v>17.297875976562501</v>
      </c>
      <c r="M990" s="17">
        <f t="shared" si="137"/>
        <v>21.443546513671873</v>
      </c>
      <c r="N990" s="17">
        <f>0.9534*M990-0.7929</f>
        <v>19.651377246134764</v>
      </c>
      <c r="O990" s="17">
        <f t="shared" si="142"/>
        <v>1.7921692675371084</v>
      </c>
      <c r="P990" s="17">
        <f t="shared" si="138"/>
        <v>5632.9809784736935</v>
      </c>
      <c r="T990" s="19">
        <v>17.039331054688034</v>
      </c>
      <c r="U990" s="19">
        <f t="shared" si="139"/>
        <v>21.148485498047464</v>
      </c>
      <c r="V990" s="19">
        <f>0.9534*U990-0.7929</f>
        <v>19.370066073838451</v>
      </c>
      <c r="W990" s="19">
        <f t="shared" si="143"/>
        <v>1.7784194242090123</v>
      </c>
      <c r="X990" s="19">
        <f t="shared" si="140"/>
        <v>5445.4193656351381</v>
      </c>
    </row>
    <row r="991" spans="1:26">
      <c r="A991">
        <v>2088</v>
      </c>
      <c r="B991">
        <v>5</v>
      </c>
      <c r="C991" s="15">
        <v>25.735711669921876</v>
      </c>
      <c r="D991" s="15">
        <f t="shared" si="135"/>
        <v>30.852876352539063</v>
      </c>
      <c r="E991" s="15">
        <f>0.9534*D991-0.7929</f>
        <v>28.622232314510743</v>
      </c>
      <c r="F991" s="15">
        <f t="shared" si="141"/>
        <v>2.2306440380283199</v>
      </c>
      <c r="G991" s="15">
        <f t="shared" si="136"/>
        <v>11614.215322744312</v>
      </c>
      <c r="L991" s="17">
        <v>25.641534423828126</v>
      </c>
      <c r="M991" s="17">
        <f t="shared" si="137"/>
        <v>30.531459294433592</v>
      </c>
      <c r="N991" s="17">
        <f>0.9534*M991-0.7929</f>
        <v>28.315793291312989</v>
      </c>
      <c r="O991" s="17">
        <f t="shared" si="142"/>
        <v>2.215666003120603</v>
      </c>
      <c r="P991" s="17">
        <f t="shared" si="138"/>
        <v>11409.899948568145</v>
      </c>
      <c r="T991" s="19">
        <v>25.656427001953034</v>
      </c>
      <c r="U991" s="19">
        <f t="shared" si="139"/>
        <v>30.610056848144431</v>
      </c>
      <c r="V991" s="19">
        <f>0.9534*U991-0.7929</f>
        <v>28.390728199020902</v>
      </c>
      <c r="W991" s="19">
        <f t="shared" si="143"/>
        <v>2.2193286491235291</v>
      </c>
      <c r="X991" s="19">
        <f t="shared" si="140"/>
        <v>11459.86210269406</v>
      </c>
    </row>
    <row r="992" spans="1:26">
      <c r="A992">
        <v>2088</v>
      </c>
      <c r="B992">
        <v>6</v>
      </c>
      <c r="C992" s="15">
        <v>30.948754882812501</v>
      </c>
      <c r="D992" s="15">
        <f t="shared" si="135"/>
        <v>38.121943808593755</v>
      </c>
      <c r="E992" s="15">
        <f>0.814*D992+4.4613</f>
        <v>35.492562260195314</v>
      </c>
      <c r="F992" s="15">
        <f t="shared" si="141"/>
        <v>2.6293815483984417</v>
      </c>
      <c r="G992" s="15">
        <f t="shared" si="136"/>
        <v>17053.393701703142</v>
      </c>
      <c r="L992" s="17">
        <v>31.606378173828126</v>
      </c>
      <c r="M992" s="17">
        <f t="shared" si="137"/>
        <v>37.028367106933594</v>
      </c>
      <c r="N992" s="17">
        <f>0.814*M992+4.4613</f>
        <v>34.60239082504394</v>
      </c>
      <c r="O992" s="17">
        <f t="shared" si="142"/>
        <v>2.4259762818896533</v>
      </c>
      <c r="P992" s="17">
        <f t="shared" si="138"/>
        <v>14278.742461256763</v>
      </c>
      <c r="T992" s="19">
        <v>31.686975097656045</v>
      </c>
      <c r="U992" s="19">
        <f t="shared" si="139"/>
        <v>37.231598657226343</v>
      </c>
      <c r="V992" s="19">
        <f>0.814*U992+4.4613</f>
        <v>34.767821306982242</v>
      </c>
      <c r="W992" s="19">
        <f t="shared" si="143"/>
        <v>2.4637773502441007</v>
      </c>
      <c r="X992" s="19">
        <f t="shared" si="140"/>
        <v>14794.386834679775</v>
      </c>
    </row>
    <row r="993" spans="1:26">
      <c r="A993">
        <v>2088</v>
      </c>
      <c r="B993">
        <v>7</v>
      </c>
      <c r="C993" s="15">
        <v>31.579248046875001</v>
      </c>
      <c r="D993" s="15">
        <f t="shared" si="135"/>
        <v>39.001103476562506</v>
      </c>
      <c r="E993" s="15">
        <f>0.814*D993+4.4613</f>
        <v>36.208198229921877</v>
      </c>
      <c r="F993" s="15">
        <f t="shared" si="141"/>
        <v>2.792905246640629</v>
      </c>
      <c r="G993" s="15">
        <f t="shared" si="136"/>
        <v>19284.020469424817</v>
      </c>
      <c r="L993" s="17">
        <v>34.611627197265626</v>
      </c>
      <c r="M993" s="17">
        <f t="shared" si="137"/>
        <v>40.301684343261719</v>
      </c>
      <c r="N993" s="17">
        <f>0.814*M993+4.4613</f>
        <v>37.266871055415038</v>
      </c>
      <c r="O993" s="17">
        <f t="shared" si="142"/>
        <v>3.0348132878466814</v>
      </c>
      <c r="P993" s="17">
        <f t="shared" si="138"/>
        <v>22583.888059516583</v>
      </c>
      <c r="T993" s="19">
        <v>34.581689453125023</v>
      </c>
      <c r="U993" s="19">
        <f t="shared" si="139"/>
        <v>40.40999501953128</v>
      </c>
      <c r="V993" s="19">
        <f>0.814*U993+4.4613</f>
        <v>37.355035945898464</v>
      </c>
      <c r="W993" s="19">
        <f t="shared" si="143"/>
        <v>3.0549590736328156</v>
      </c>
      <c r="X993" s="19">
        <f t="shared" si="140"/>
        <v>22858.696723425237</v>
      </c>
    </row>
    <row r="994" spans="1:26">
      <c r="A994">
        <v>2088</v>
      </c>
      <c r="B994">
        <v>8</v>
      </c>
      <c r="C994" s="15">
        <v>30.678186035156251</v>
      </c>
      <c r="D994" s="15">
        <f t="shared" si="135"/>
        <v>37.74466260742188</v>
      </c>
      <c r="E994" s="15">
        <f>0.814*D994+4.4613</f>
        <v>35.185455362441409</v>
      </c>
      <c r="F994" s="15">
        <f t="shared" si="141"/>
        <v>2.5592072449804704</v>
      </c>
      <c r="G994" s="15">
        <f t="shared" si="136"/>
        <v>16096.146028778596</v>
      </c>
      <c r="L994" s="17">
        <v>30.889062500000001</v>
      </c>
      <c r="M994" s="17">
        <f t="shared" si="137"/>
        <v>36.247066875000002</v>
      </c>
      <c r="N994" s="17">
        <f>0.814*M994+4.4613</f>
        <v>33.966412436249996</v>
      </c>
      <c r="O994" s="17">
        <f t="shared" si="142"/>
        <v>2.2806544387500054</v>
      </c>
      <c r="P994" s="17">
        <f t="shared" si="138"/>
        <v>12296.407198988825</v>
      </c>
      <c r="T994" s="19">
        <v>30.845056152344</v>
      </c>
      <c r="U994" s="19">
        <f t="shared" si="139"/>
        <v>36.30717165527372</v>
      </c>
      <c r="V994" s="19">
        <f>0.814*U994+4.4613</f>
        <v>34.015337727392804</v>
      </c>
      <c r="W994" s="19">
        <f t="shared" si="143"/>
        <v>2.2918339278809157</v>
      </c>
      <c r="X994" s="19">
        <f t="shared" si="140"/>
        <v>12448.90661022357</v>
      </c>
    </row>
    <row r="995" spans="1:26">
      <c r="A995">
        <v>2088</v>
      </c>
      <c r="B995">
        <v>9</v>
      </c>
      <c r="C995" s="15">
        <v>23.094659423828126</v>
      </c>
      <c r="D995" s="15">
        <f t="shared" si="135"/>
        <v>27.170193100585941</v>
      </c>
      <c r="E995" s="15">
        <f>0.9014*D995+2.3973</f>
        <v>26.888512060868166</v>
      </c>
      <c r="F995" s="15">
        <f t="shared" si="141"/>
        <v>0.28168103971777469</v>
      </c>
      <c r="G995" s="15">
        <f t="shared" si="136"/>
        <v>-14971.588937209835</v>
      </c>
      <c r="L995" s="17">
        <v>23.408959960937501</v>
      </c>
      <c r="M995" s="17">
        <f t="shared" si="137"/>
        <v>28.099739189453125</v>
      </c>
      <c r="N995" s="17">
        <f>0.9014*M995+2.3973</f>
        <v>27.726404905373048</v>
      </c>
      <c r="O995" s="17">
        <f t="shared" si="142"/>
        <v>0.37333428408007663</v>
      </c>
      <c r="P995" s="17">
        <f t="shared" si="138"/>
        <v>-13721.347030863675</v>
      </c>
      <c r="T995" s="19">
        <v>23.351525878906045</v>
      </c>
      <c r="U995" s="19">
        <f t="shared" si="139"/>
        <v>28.07927541503884</v>
      </c>
      <c r="V995" s="19">
        <f>0.9014*U995+2.3973</f>
        <v>27.707958859116012</v>
      </c>
      <c r="W995" s="19">
        <f t="shared" si="143"/>
        <v>0.37131655592282797</v>
      </c>
      <c r="X995" s="19">
        <f t="shared" si="140"/>
        <v>-13748.870860656703</v>
      </c>
    </row>
    <row r="996" spans="1:26">
      <c r="A996">
        <v>2088</v>
      </c>
      <c r="B996">
        <v>10</v>
      </c>
      <c r="C996" s="15">
        <v>13.726495361328125</v>
      </c>
      <c r="D996" s="15">
        <f t="shared" si="135"/>
        <v>14.107225131835936</v>
      </c>
      <c r="E996" s="15">
        <f>0.9014*D996+2.3973</f>
        <v>15.113552733836912</v>
      </c>
      <c r="F996" s="15">
        <f t="shared" si="141"/>
        <v>-1.0063276020009759</v>
      </c>
      <c r="G996" s="15">
        <f t="shared" si="136"/>
        <v>-32541.314818895313</v>
      </c>
      <c r="L996" s="17">
        <v>13.7881103515625</v>
      </c>
      <c r="M996" s="17">
        <f t="shared" si="137"/>
        <v>17.620709794921872</v>
      </c>
      <c r="N996" s="17">
        <f>0.9014*M996+2.3973</f>
        <v>18.280607809142577</v>
      </c>
      <c r="O996" s="17">
        <f t="shared" si="142"/>
        <v>-0.65989801422070471</v>
      </c>
      <c r="P996" s="17">
        <f t="shared" si="138"/>
        <v>-27815.668811984633</v>
      </c>
      <c r="T996" s="19">
        <v>14.008142089844</v>
      </c>
      <c r="U996" s="19">
        <f t="shared" si="139"/>
        <v>17.820240014648714</v>
      </c>
      <c r="V996" s="19">
        <f>0.9014*U996+2.3973</f>
        <v>18.460464349204351</v>
      </c>
      <c r="W996" s="19">
        <f t="shared" si="143"/>
        <v>-0.64022433455563643</v>
      </c>
      <c r="X996" s="19">
        <f t="shared" si="140"/>
        <v>-27547.300147673435</v>
      </c>
    </row>
    <row r="997" spans="1:26">
      <c r="A997">
        <v>2088</v>
      </c>
      <c r="B997">
        <v>11</v>
      </c>
      <c r="C997" s="15">
        <v>7.1020141601562496</v>
      </c>
      <c r="D997" s="15">
        <f t="shared" si="135"/>
        <v>4.8700485449218744</v>
      </c>
      <c r="E997" s="15">
        <f>0.9014*D997+2.3973</f>
        <v>6.7871617583925783</v>
      </c>
      <c r="F997" s="15">
        <f t="shared" si="141"/>
        <v>-1.9171132134707038</v>
      </c>
      <c r="G997" s="15">
        <f t="shared" si="136"/>
        <v>-44965.341344953871</v>
      </c>
      <c r="L997" s="17">
        <v>2.6899658203125001</v>
      </c>
      <c r="M997" s="17">
        <f t="shared" si="137"/>
        <v>5.5326107714843751</v>
      </c>
      <c r="N997" s="17">
        <f>0.9014*M997+2.3973</f>
        <v>7.3843953494160157</v>
      </c>
      <c r="O997" s="17">
        <f t="shared" si="142"/>
        <v>-1.8517845779316406</v>
      </c>
      <c r="P997" s="17">
        <f t="shared" si="138"/>
        <v>-44074.193427565508</v>
      </c>
      <c r="T997" s="19">
        <v>2.8166748046880343</v>
      </c>
      <c r="U997" s="19">
        <f t="shared" si="139"/>
        <v>5.5320089355474611</v>
      </c>
      <c r="V997" s="19">
        <f>0.9014*U997+2.3973</f>
        <v>7.3838528545024804</v>
      </c>
      <c r="W997" s="19">
        <f t="shared" si="143"/>
        <v>-1.8518439189550193</v>
      </c>
      <c r="X997" s="19">
        <f t="shared" si="140"/>
        <v>-44075.00289846542</v>
      </c>
    </row>
    <row r="998" spans="1:26">
      <c r="A998">
        <v>2088</v>
      </c>
      <c r="B998">
        <v>12</v>
      </c>
      <c r="C998" s="15">
        <v>-0.62122192382812502</v>
      </c>
      <c r="D998" s="15">
        <f t="shared" si="135"/>
        <v>-5.899231850585938</v>
      </c>
      <c r="E998" s="15">
        <f>0.7817*D998+0.2163</f>
        <v>-4.3951295376030268</v>
      </c>
      <c r="F998" s="15">
        <f t="shared" si="141"/>
        <v>-1.5041023129829112</v>
      </c>
      <c r="G998" s="15">
        <f t="shared" si="136"/>
        <v>-39331.459651399891</v>
      </c>
      <c r="L998" s="17">
        <v>-4.6925415039062504</v>
      </c>
      <c r="M998" s="17">
        <f t="shared" si="137"/>
        <v>-2.508416206054688</v>
      </c>
      <c r="N998" s="17">
        <f>0.7817*M998+0.2163</f>
        <v>-1.7445289482729496</v>
      </c>
      <c r="O998" s="17">
        <f t="shared" si="142"/>
        <v>-0.76388725778173838</v>
      </c>
      <c r="P998" s="17">
        <f t="shared" si="138"/>
        <v>-29234.186083400695</v>
      </c>
      <c r="T998" s="19">
        <v>-4.3500122070309999</v>
      </c>
      <c r="U998" s="19">
        <f t="shared" si="139"/>
        <v>-2.337013403320038</v>
      </c>
      <c r="V998" s="19">
        <f>0.7817*U998+0.2163</f>
        <v>-1.6105433773752738</v>
      </c>
      <c r="W998" s="19">
        <f t="shared" si="143"/>
        <v>-0.72647002594476429</v>
      </c>
      <c r="X998" s="19">
        <f t="shared" si="140"/>
        <v>-28723.777623912531</v>
      </c>
    </row>
    <row r="999" spans="1:26">
      <c r="A999">
        <v>2089</v>
      </c>
      <c r="B999">
        <v>1</v>
      </c>
      <c r="C999" s="15">
        <v>-0.13745727539062499</v>
      </c>
      <c r="D999" s="15">
        <f t="shared" si="135"/>
        <v>-5.224670424804688</v>
      </c>
      <c r="E999" s="15">
        <f>0.7817*D999+0.2163</f>
        <v>-3.8678248710698244</v>
      </c>
      <c r="F999" s="15">
        <f t="shared" si="141"/>
        <v>-1.3568455537348636</v>
      </c>
      <c r="G999" s="15">
        <f t="shared" si="136"/>
        <v>-37322.730198497273</v>
      </c>
      <c r="H999" s="15">
        <f>SUM(G999:G1010)</f>
        <v>-99399.024778233288</v>
      </c>
      <c r="I999" s="15">
        <f>H999*2.36386*4.4</f>
        <v>-1033847.666334008</v>
      </c>
      <c r="L999" s="17">
        <v>-7.6032165527343754</v>
      </c>
      <c r="M999" s="17">
        <f t="shared" si="137"/>
        <v>-5.67872346923828</v>
      </c>
      <c r="N999" s="17">
        <f>0.7817*M999+0.2163</f>
        <v>-4.2227581359035629</v>
      </c>
      <c r="O999" s="17">
        <f t="shared" si="142"/>
        <v>-1.4559653333347171</v>
      </c>
      <c r="P999" s="17">
        <f t="shared" si="138"/>
        <v>-38674.823112018872</v>
      </c>
      <c r="Q999" s="17">
        <f>SUM(P999:P1010)</f>
        <v>-107865.01322471681</v>
      </c>
      <c r="R999" s="17">
        <f>Q999*2.36386*4.4</f>
        <v>-1121902.2767100679</v>
      </c>
      <c r="T999" s="19">
        <v>-7.3651184082029886</v>
      </c>
      <c r="U999" s="19">
        <f t="shared" si="139"/>
        <v>-5.6476000122068832</v>
      </c>
      <c r="V999" s="19">
        <f>0.7817*U999+0.2163</f>
        <v>-4.1984289295421195</v>
      </c>
      <c r="W999" s="19">
        <f t="shared" si="143"/>
        <v>-1.4491710826647637</v>
      </c>
      <c r="X999" s="19">
        <f t="shared" si="140"/>
        <v>-38582.142738630042</v>
      </c>
      <c r="Y999" s="19">
        <f>SUM(X999:X1010)</f>
        <v>-106642.57389613747</v>
      </c>
      <c r="Z999" s="19">
        <f>Y999*2.36386*4.4</f>
        <v>-1109187.7048125435</v>
      </c>
    </row>
    <row r="1000" spans="1:26">
      <c r="A1000">
        <v>2089</v>
      </c>
      <c r="B1000">
        <v>2</v>
      </c>
      <c r="C1000" s="15">
        <v>5.4035583496093746</v>
      </c>
      <c r="D1000" s="15">
        <f t="shared" si="135"/>
        <v>2.5017217626953121</v>
      </c>
      <c r="E1000" s="15">
        <f>0.7817*D1000+0.2163</f>
        <v>2.1718959018989255</v>
      </c>
      <c r="F1000" s="15">
        <f t="shared" si="141"/>
        <v>0.32982586079638665</v>
      </c>
      <c r="G1000" s="15">
        <f t="shared" si="136"/>
        <v>-14314.845432876489</v>
      </c>
      <c r="L1000" s="17">
        <v>-2.1980651855468749</v>
      </c>
      <c r="M1000" s="17">
        <f t="shared" si="137"/>
        <v>0.20856739990234408</v>
      </c>
      <c r="N1000" s="17">
        <f>0.7817*M1000+0.2163</f>
        <v>0.37933713650366235</v>
      </c>
      <c r="O1000" s="17">
        <f t="shared" si="142"/>
        <v>-0.17076973660131828</v>
      </c>
      <c r="P1000" s="17">
        <f t="shared" si="138"/>
        <v>-21143.469976978584</v>
      </c>
      <c r="T1000" s="19">
        <v>-2.1100830078119657</v>
      </c>
      <c r="U1000" s="19">
        <f t="shared" si="139"/>
        <v>0.12242885742246123</v>
      </c>
      <c r="V1000" s="19">
        <f>0.7817*U1000+0.2163</f>
        <v>0.31200263784713794</v>
      </c>
      <c r="W1000" s="19">
        <f t="shared" si="143"/>
        <v>-0.18957378042467671</v>
      </c>
      <c r="X1000" s="19">
        <f t="shared" si="140"/>
        <v>-21399.975938773016</v>
      </c>
    </row>
    <row r="1001" spans="1:26">
      <c r="A1001">
        <v>2089</v>
      </c>
      <c r="B1001">
        <v>3</v>
      </c>
      <c r="C1001" s="15">
        <v>13.00313720703125</v>
      </c>
      <c r="D1001" s="15">
        <f t="shared" si="135"/>
        <v>13.098574521484373</v>
      </c>
      <c r="E1001" s="15">
        <f>0.9534*D1001-0.7929</f>
        <v>11.695280948783202</v>
      </c>
      <c r="F1001" s="15">
        <f t="shared" si="141"/>
        <v>1.4032935727011715</v>
      </c>
      <c r="G1001" s="15">
        <f t="shared" si="136"/>
        <v>328.32762521667973</v>
      </c>
      <c r="L1001" s="17">
        <v>9.5012145996093746</v>
      </c>
      <c r="M1001" s="17">
        <f t="shared" si="137"/>
        <v>12.951422941894531</v>
      </c>
      <c r="N1001" s="17">
        <f>0.9534*M1001-0.7929</f>
        <v>11.554986632802247</v>
      </c>
      <c r="O1001" s="17">
        <f t="shared" si="142"/>
        <v>1.3964363090922838</v>
      </c>
      <c r="P1001" s="17">
        <f t="shared" si="138"/>
        <v>234.7876923278418</v>
      </c>
      <c r="T1001" s="19">
        <v>9.6852966308589998</v>
      </c>
      <c r="U1001" s="19">
        <f t="shared" si="139"/>
        <v>13.073755700683183</v>
      </c>
      <c r="V1001" s="19">
        <f>0.9534*U1001-0.7929</f>
        <v>11.671618685031348</v>
      </c>
      <c r="W1001" s="19">
        <f t="shared" si="143"/>
        <v>1.4021370156518351</v>
      </c>
      <c r="X1001" s="19">
        <f t="shared" si="140"/>
        <v>312.55103050668185</v>
      </c>
    </row>
    <row r="1002" spans="1:26">
      <c r="A1002">
        <v>2089</v>
      </c>
      <c r="B1002">
        <v>4</v>
      </c>
      <c r="C1002" s="15">
        <v>21.131463623046876</v>
      </c>
      <c r="D1002" s="15">
        <f t="shared" si="135"/>
        <v>24.432712875976566</v>
      </c>
      <c r="E1002" s="15">
        <f>0.9534*D1002-0.7929</f>
        <v>22.501248455956059</v>
      </c>
      <c r="F1002" s="15">
        <f t="shared" si="141"/>
        <v>1.9314644200205073</v>
      </c>
      <c r="G1002" s="15">
        <f t="shared" si="136"/>
        <v>7533.1061534997389</v>
      </c>
      <c r="L1002" s="17">
        <v>16.672235107421876</v>
      </c>
      <c r="M1002" s="17">
        <f t="shared" si="137"/>
        <v>20.762098479003907</v>
      </c>
      <c r="N1002" s="17">
        <f>0.9534*M1002-0.7929</f>
        <v>19.001684689882325</v>
      </c>
      <c r="O1002" s="17">
        <f t="shared" si="142"/>
        <v>1.7604137891215821</v>
      </c>
      <c r="P1002" s="17">
        <f t="shared" si="138"/>
        <v>5199.8044974075019</v>
      </c>
      <c r="T1002" s="19">
        <v>16.693078613281045</v>
      </c>
      <c r="U1002" s="19">
        <f t="shared" si="139"/>
        <v>20.76830031738259</v>
      </c>
      <c r="V1002" s="19">
        <f>0.9534*U1002-0.7929</f>
        <v>19.007597522592562</v>
      </c>
      <c r="W1002" s="19">
        <f t="shared" si="143"/>
        <v>1.7607027947900278</v>
      </c>
      <c r="X1002" s="19">
        <f t="shared" si="140"/>
        <v>5203.7468237307694</v>
      </c>
    </row>
    <row r="1003" spans="1:26">
      <c r="A1003">
        <v>2089</v>
      </c>
      <c r="B1003">
        <v>5</v>
      </c>
      <c r="C1003" s="15">
        <v>26.488763427734376</v>
      </c>
      <c r="D1003" s="15">
        <f t="shared" si="135"/>
        <v>31.902931723632818</v>
      </c>
      <c r="E1003" s="15">
        <f>0.9534*D1003-0.7929</f>
        <v>29.623355105311528</v>
      </c>
      <c r="F1003" s="15">
        <f t="shared" si="141"/>
        <v>2.2795766183212898</v>
      </c>
      <c r="G1003" s="15">
        <f t="shared" si="136"/>
        <v>12281.704650520714</v>
      </c>
      <c r="L1003" s="17">
        <v>26.748254394531251</v>
      </c>
      <c r="M1003" s="17">
        <f t="shared" si="137"/>
        <v>31.736898686523435</v>
      </c>
      <c r="N1003" s="17">
        <f>0.9534*M1003-0.7929</f>
        <v>29.465059207731446</v>
      </c>
      <c r="O1003" s="17">
        <f t="shared" si="142"/>
        <v>2.2718394787919891</v>
      </c>
      <c r="P1003" s="17">
        <f t="shared" si="138"/>
        <v>12176.162330201525</v>
      </c>
      <c r="T1003" s="19">
        <v>26.687554931641046</v>
      </c>
      <c r="U1003" s="19">
        <f t="shared" si="139"/>
        <v>31.742235314941869</v>
      </c>
      <c r="V1003" s="19">
        <f>0.9534*U1003-0.7929</f>
        <v>29.470147149265578</v>
      </c>
      <c r="W1003" s="19">
        <f t="shared" si="143"/>
        <v>2.2720881656762906</v>
      </c>
      <c r="X1003" s="19">
        <f t="shared" si="140"/>
        <v>12179.55466799028</v>
      </c>
    </row>
    <row r="1004" spans="1:26">
      <c r="A1004">
        <v>2089</v>
      </c>
      <c r="B1004">
        <v>6</v>
      </c>
      <c r="C1004" s="15">
        <v>31.832849121093751</v>
      </c>
      <c r="D1004" s="15">
        <f t="shared" si="135"/>
        <v>39.354724814453128</v>
      </c>
      <c r="E1004" s="15">
        <f>0.814*D1004+4.4613</f>
        <v>36.496045998964846</v>
      </c>
      <c r="F1004" s="15">
        <f t="shared" si="141"/>
        <v>2.8586788154882825</v>
      </c>
      <c r="G1004" s="15">
        <f t="shared" si="136"/>
        <v>20181.237722075661</v>
      </c>
      <c r="L1004" s="17">
        <v>33.658227539062501</v>
      </c>
      <c r="M1004" s="17">
        <f t="shared" si="137"/>
        <v>39.263241435546874</v>
      </c>
      <c r="N1004" s="17">
        <f>0.814*M1004+4.4613</f>
        <v>36.42157852853515</v>
      </c>
      <c r="O1004" s="17">
        <f t="shared" si="142"/>
        <v>2.8416629070117239</v>
      </c>
      <c r="P1004" s="17">
        <f t="shared" si="138"/>
        <v>19949.123714546928</v>
      </c>
      <c r="T1004" s="19">
        <v>33.801171875000023</v>
      </c>
      <c r="U1004" s="19">
        <f t="shared" si="139"/>
        <v>39.552986718750034</v>
      </c>
      <c r="V1004" s="19">
        <f>0.814*U1004+4.4613</f>
        <v>36.657431189062528</v>
      </c>
      <c r="W1004" s="19">
        <f t="shared" si="143"/>
        <v>2.8955555296875062</v>
      </c>
      <c r="X1004" s="19">
        <f t="shared" si="140"/>
        <v>20684.272980467271</v>
      </c>
    </row>
    <row r="1005" spans="1:26">
      <c r="A1005">
        <v>2089</v>
      </c>
      <c r="B1005">
        <v>7</v>
      </c>
      <c r="C1005" s="15">
        <v>31.420434570312501</v>
      </c>
      <c r="D1005" s="15">
        <f t="shared" si="135"/>
        <v>38.779653964843753</v>
      </c>
      <c r="E1005" s="15">
        <f>0.814*D1005+4.4613</f>
        <v>36.027938327382813</v>
      </c>
      <c r="F1005" s="15">
        <f t="shared" si="141"/>
        <v>2.7517156374609399</v>
      </c>
      <c r="G1005" s="15">
        <f t="shared" si="136"/>
        <v>18722.153010604685</v>
      </c>
      <c r="L1005" s="17">
        <v>34.489129638671876</v>
      </c>
      <c r="M1005" s="17">
        <f t="shared" si="137"/>
        <v>40.168260002441407</v>
      </c>
      <c r="N1005" s="17">
        <f>0.814*M1005+4.4613</f>
        <v>37.158263641987304</v>
      </c>
      <c r="O1005" s="17">
        <f t="shared" si="142"/>
        <v>3.0099963604541031</v>
      </c>
      <c r="P1005" s="17">
        <f t="shared" si="138"/>
        <v>22245.36035295442</v>
      </c>
      <c r="T1005" s="19">
        <v>34.475030517578034</v>
      </c>
      <c r="U1005" s="19">
        <f t="shared" si="139"/>
        <v>40.29288350830069</v>
      </c>
      <c r="V1005" s="19">
        <f>0.814*U1005+4.4613</f>
        <v>37.259707175756759</v>
      </c>
      <c r="W1005" s="19">
        <f t="shared" si="143"/>
        <v>3.0331763325439312</v>
      </c>
      <c r="X1005" s="19">
        <f t="shared" si="140"/>
        <v>22561.558352231768</v>
      </c>
    </row>
    <row r="1006" spans="1:26">
      <c r="A1006">
        <v>2089</v>
      </c>
      <c r="B1006">
        <v>8</v>
      </c>
      <c r="C1006" s="15">
        <v>27.697747802734376</v>
      </c>
      <c r="D1006" s="15">
        <f t="shared" si="135"/>
        <v>33.588739536132813</v>
      </c>
      <c r="E1006" s="15">
        <f>0.814*D1006+4.4613</f>
        <v>31.802533982412108</v>
      </c>
      <c r="F1006" s="15">
        <f t="shared" si="141"/>
        <v>1.7862055537207056</v>
      </c>
      <c r="G1006" s="15">
        <f t="shared" si="136"/>
        <v>5551.6299583041437</v>
      </c>
      <c r="L1006" s="17">
        <v>32.134881591796876</v>
      </c>
      <c r="M1006" s="17">
        <f t="shared" si="137"/>
        <v>37.604013029785158</v>
      </c>
      <c r="N1006" s="17">
        <f>0.814*M1006+4.4613</f>
        <v>35.070966606245115</v>
      </c>
      <c r="O1006" s="17">
        <f t="shared" si="142"/>
        <v>2.5330464235400427</v>
      </c>
      <c r="P1006" s="17">
        <f t="shared" si="138"/>
        <v>15739.286263509726</v>
      </c>
      <c r="T1006" s="19">
        <v>31.793420410156045</v>
      </c>
      <c r="U1006" s="19">
        <f t="shared" si="139"/>
        <v>37.348475610351343</v>
      </c>
      <c r="V1006" s="19">
        <f>0.814*U1006+4.4613</f>
        <v>34.862959146825993</v>
      </c>
      <c r="W1006" s="19">
        <f t="shared" si="143"/>
        <v>2.4855164635253502</v>
      </c>
      <c r="X1006" s="19">
        <f t="shared" si="140"/>
        <v>15090.930078949299</v>
      </c>
    </row>
    <row r="1007" spans="1:26">
      <c r="A1007">
        <v>2089</v>
      </c>
      <c r="B1007">
        <v>9</v>
      </c>
      <c r="C1007" s="15">
        <v>22.785607910156251</v>
      </c>
      <c r="D1007" s="15">
        <f t="shared" si="135"/>
        <v>26.739251669921877</v>
      </c>
      <c r="E1007" s="15">
        <f>0.9014*D1007+2.3973</f>
        <v>26.500061455267581</v>
      </c>
      <c r="F1007" s="15">
        <f t="shared" si="141"/>
        <v>0.2391902146542968</v>
      </c>
      <c r="G1007" s="15">
        <f t="shared" si="136"/>
        <v>-15551.206281900737</v>
      </c>
      <c r="L1007" s="17">
        <v>22.114373779296876</v>
      </c>
      <c r="M1007" s="17">
        <f t="shared" si="137"/>
        <v>26.689675920410156</v>
      </c>
      <c r="N1007" s="17">
        <f>0.9014*M1007+2.3973</f>
        <v>26.455373874657717</v>
      </c>
      <c r="O1007" s="17">
        <f t="shared" si="142"/>
        <v>0.23430204575243962</v>
      </c>
      <c r="P1007" s="17">
        <f t="shared" si="138"/>
        <v>-15617.885793890971</v>
      </c>
      <c r="T1007" s="19">
        <v>22.151300048828034</v>
      </c>
      <c r="U1007" s="19">
        <f t="shared" si="139"/>
        <v>26.761427453613184</v>
      </c>
      <c r="V1007" s="19">
        <f>0.9014*U1007+2.3973</f>
        <v>26.520050706686924</v>
      </c>
      <c r="W1007" s="19">
        <f t="shared" si="143"/>
        <v>0.24137674692626021</v>
      </c>
      <c r="X1007" s="19">
        <f t="shared" si="140"/>
        <v>-15521.379795178884</v>
      </c>
    </row>
    <row r="1008" spans="1:26">
      <c r="A1008">
        <v>2089</v>
      </c>
      <c r="B1008">
        <v>10</v>
      </c>
      <c r="C1008" s="15">
        <v>16.050012207031251</v>
      </c>
      <c r="D1008" s="15">
        <f t="shared" si="135"/>
        <v>17.347137021484379</v>
      </c>
      <c r="E1008" s="15">
        <f>0.9014*D1008+2.3973</f>
        <v>18.03400931116602</v>
      </c>
      <c r="F1008" s="15">
        <f t="shared" si="141"/>
        <v>-0.68687228968164149</v>
      </c>
      <c r="G1008" s="15">
        <f t="shared" si="136"/>
        <v>-28183.624903547272</v>
      </c>
      <c r="L1008" s="17">
        <v>13.085626220703125</v>
      </c>
      <c r="M1008" s="17">
        <f t="shared" si="137"/>
        <v>16.855564079589843</v>
      </c>
      <c r="N1008" s="17">
        <f>0.9014*M1008+2.3973</f>
        <v>17.590905461342285</v>
      </c>
      <c r="O1008" s="17">
        <f t="shared" si="142"/>
        <v>-0.73534138175244124</v>
      </c>
      <c r="P1008" s="17">
        <f t="shared" si="138"/>
        <v>-28844.79178848505</v>
      </c>
      <c r="T1008" s="19">
        <v>13.244042968750023</v>
      </c>
      <c r="U1008" s="19">
        <f t="shared" si="139"/>
        <v>16.981259179687527</v>
      </c>
      <c r="V1008" s="19">
        <f>0.9014*U1008+2.3973</f>
        <v>17.704207024570337</v>
      </c>
      <c r="W1008" s="19">
        <f t="shared" si="143"/>
        <v>-0.72294784488281039</v>
      </c>
      <c r="X1008" s="19">
        <f t="shared" si="140"/>
        <v>-28675.731552046418</v>
      </c>
    </row>
    <row r="1009" spans="1:26">
      <c r="A1009">
        <v>2089</v>
      </c>
      <c r="B1009">
        <v>11</v>
      </c>
      <c r="C1009" s="15">
        <v>7.3693481445312496</v>
      </c>
      <c r="D1009" s="15">
        <f t="shared" si="135"/>
        <v>5.242819052734375</v>
      </c>
      <c r="E1009" s="15">
        <f>0.9014*D1009+2.3973</f>
        <v>7.1231770941347659</v>
      </c>
      <c r="F1009" s="15">
        <f t="shared" si="141"/>
        <v>-1.8803580414003909</v>
      </c>
      <c r="G1009" s="15">
        <f t="shared" si="136"/>
        <v>-44463.964042742737</v>
      </c>
      <c r="L1009" s="17">
        <v>1.0486389160156251</v>
      </c>
      <c r="M1009" s="17">
        <f t="shared" si="137"/>
        <v>3.7448775073242189</v>
      </c>
      <c r="N1009" s="17">
        <f>0.9014*M1009+2.3973</f>
        <v>5.7729325851020512</v>
      </c>
      <c r="O1009" s="17">
        <f t="shared" si="142"/>
        <v>-2.0280550777778323</v>
      </c>
      <c r="P1009" s="17">
        <f t="shared" si="138"/>
        <v>-46478.699315967409</v>
      </c>
      <c r="T1009" s="19">
        <v>1.2356201171880343</v>
      </c>
      <c r="U1009" s="19">
        <f t="shared" si="139"/>
        <v>3.7960108886724617</v>
      </c>
      <c r="V1009" s="19">
        <f>0.9014*U1009+2.3973</f>
        <v>5.8190242150493567</v>
      </c>
      <c r="W1009" s="19">
        <f t="shared" si="143"/>
        <v>-2.023013326376895</v>
      </c>
      <c r="X1009" s="19">
        <f t="shared" si="140"/>
        <v>-46409.924785107229</v>
      </c>
    </row>
    <row r="1010" spans="1:26">
      <c r="A1010">
        <v>2089</v>
      </c>
      <c r="B1010">
        <v>12</v>
      </c>
      <c r="C1010" s="15">
        <v>3.0323425292968751</v>
      </c>
      <c r="D1010" s="15">
        <f t="shared" si="135"/>
        <v>-0.80470157714843715</v>
      </c>
      <c r="E1010" s="15">
        <f>0.7817*D1010+0.2163</f>
        <v>-0.41273522285693326</v>
      </c>
      <c r="F1010" s="15">
        <f t="shared" si="141"/>
        <v>-0.39196635429150389</v>
      </c>
      <c r="G1010" s="15">
        <f t="shared" si="136"/>
        <v>-24160.813038890403</v>
      </c>
      <c r="L1010" s="17">
        <v>-5.7456420898437504</v>
      </c>
      <c r="M1010" s="17">
        <f t="shared" si="137"/>
        <v>-3.6554533642578124</v>
      </c>
      <c r="N1010" s="17">
        <f>0.7817*M1010+0.2163</f>
        <v>-2.6411678948403319</v>
      </c>
      <c r="O1010" s="17">
        <f t="shared" si="142"/>
        <v>-1.0142854694174805</v>
      </c>
      <c r="P1010" s="17">
        <f t="shared" si="138"/>
        <v>-32649.868088323852</v>
      </c>
      <c r="T1010" s="19">
        <v>-5.3783325195309999</v>
      </c>
      <c r="U1010" s="19">
        <f t="shared" si="139"/>
        <v>-3.4661091064450384</v>
      </c>
      <c r="V1010" s="19">
        <f>0.7817*U1010+0.2163</f>
        <v>-2.4931574885080865</v>
      </c>
      <c r="W1010" s="19">
        <f t="shared" si="143"/>
        <v>-0.97295161793695195</v>
      </c>
      <c r="X1010" s="19">
        <f t="shared" si="140"/>
        <v>-32086.033020277962</v>
      </c>
    </row>
    <row r="1011" spans="1:26">
      <c r="A1011">
        <v>2090</v>
      </c>
      <c r="B1011">
        <v>1</v>
      </c>
      <c r="C1011" s="15">
        <v>0.56685791015624998</v>
      </c>
      <c r="D1011" s="15">
        <f t="shared" si="135"/>
        <v>-4.242573330078125</v>
      </c>
      <c r="E1011" s="15">
        <f>0.7817*D1011+0.2163</f>
        <v>-3.10011957212207</v>
      </c>
      <c r="F1011" s="15">
        <f t="shared" si="141"/>
        <v>-1.142453757956055</v>
      </c>
      <c r="G1011" s="15">
        <f t="shared" si="136"/>
        <v>-34398.211712278542</v>
      </c>
      <c r="H1011" s="15">
        <f>SUM(G1011:G1022)</f>
        <v>-91638.85364337638</v>
      </c>
      <c r="I1011" s="15">
        <f>H1011*2.36386*4.4</f>
        <v>-953134.25052309944</v>
      </c>
      <c r="L1011" s="17">
        <v>-8.2815917968750004</v>
      </c>
      <c r="M1011" s="17">
        <f t="shared" si="137"/>
        <v>-6.4176097851562499</v>
      </c>
      <c r="N1011" s="17">
        <f>0.7817*M1011+0.2163</f>
        <v>-4.8003455690566401</v>
      </c>
      <c r="O1011" s="17">
        <f t="shared" si="142"/>
        <v>-1.6172642160996098</v>
      </c>
      <c r="P1011" s="17">
        <f t="shared" si="138"/>
        <v>-40875.101171814778</v>
      </c>
      <c r="Q1011" s="17">
        <f>SUM(P1011:P1022)</f>
        <v>-95232.165851986734</v>
      </c>
      <c r="R1011" s="17">
        <f>Q1011*2.36386*4.4</f>
        <v>-990508.23331186047</v>
      </c>
      <c r="T1011" s="19">
        <v>-7.6965393066410002</v>
      </c>
      <c r="U1011" s="19">
        <f t="shared" si="139"/>
        <v>-6.0115001586918186</v>
      </c>
      <c r="V1011" s="19">
        <f>0.7817*U1011+0.2163</f>
        <v>-4.4828896740493942</v>
      </c>
      <c r="W1011" s="19">
        <f t="shared" si="143"/>
        <v>-1.5286104846424244</v>
      </c>
      <c r="X1011" s="19">
        <f t="shared" si="140"/>
        <v>-39665.775621007313</v>
      </c>
      <c r="Y1011" s="19">
        <f>SUM(X1011:X1022)</f>
        <v>-93353.681631078915</v>
      </c>
      <c r="Z1011" s="19">
        <f>Y1011*2.36386*4.4</f>
        <v>-970970.14898594574</v>
      </c>
    </row>
    <row r="1012" spans="1:26">
      <c r="A1012">
        <v>2090</v>
      </c>
      <c r="B1012">
        <v>2</v>
      </c>
      <c r="C1012" s="15">
        <v>7.7706542968749996</v>
      </c>
      <c r="D1012" s="15">
        <f t="shared" si="135"/>
        <v>5.8024003515624996</v>
      </c>
      <c r="E1012" s="15">
        <f>0.7817*D1012+0.2163</f>
        <v>4.752036354816406</v>
      </c>
      <c r="F1012" s="15">
        <f t="shared" si="141"/>
        <v>1.0503639967460936</v>
      </c>
      <c r="G1012" s="15">
        <f t="shared" si="136"/>
        <v>-4485.9847203865374</v>
      </c>
      <c r="L1012" s="17">
        <v>-0.33972778320312502</v>
      </c>
      <c r="M1012" s="17">
        <f t="shared" si="137"/>
        <v>2.2326684985351561</v>
      </c>
      <c r="N1012" s="17">
        <f>0.7817*M1012+0.2163</f>
        <v>1.9615769653049313</v>
      </c>
      <c r="O1012" s="17">
        <f t="shared" si="142"/>
        <v>0.27109153323022483</v>
      </c>
      <c r="P1012" s="17">
        <f t="shared" si="138"/>
        <v>-15116.040395206503</v>
      </c>
      <c r="T1012" s="19">
        <v>-0.33820190429696595</v>
      </c>
      <c r="U1012" s="19">
        <f t="shared" si="139"/>
        <v>2.067954309081931</v>
      </c>
      <c r="V1012" s="19">
        <f>0.7817*U1012+0.2163</f>
        <v>1.8328198834093452</v>
      </c>
      <c r="W1012" s="19">
        <f t="shared" si="143"/>
        <v>0.2351344256725858</v>
      </c>
      <c r="X1012" s="19">
        <f t="shared" si="140"/>
        <v>-15606.531299400256</v>
      </c>
    </row>
    <row r="1013" spans="1:26">
      <c r="A1013">
        <v>2090</v>
      </c>
      <c r="B1013">
        <v>3</v>
      </c>
      <c r="C1013" s="15">
        <v>15.865106201171875</v>
      </c>
      <c r="D1013" s="15">
        <f t="shared" si="135"/>
        <v>17.089304086914062</v>
      </c>
      <c r="E1013" s="15">
        <f>0.9534*D1013-0.7929</f>
        <v>15.500042516463868</v>
      </c>
      <c r="F1013" s="15">
        <f t="shared" si="141"/>
        <v>1.5892615704501942</v>
      </c>
      <c r="G1013" s="15">
        <f t="shared" si="136"/>
        <v>2865.1170825111003</v>
      </c>
      <c r="L1013" s="17">
        <v>9.6082702636718746</v>
      </c>
      <c r="M1013" s="17">
        <f t="shared" si="137"/>
        <v>13.068027971191405</v>
      </c>
      <c r="N1013" s="17">
        <f>0.9534*M1013-0.7929</f>
        <v>11.666157867733887</v>
      </c>
      <c r="O1013" s="17">
        <f t="shared" si="142"/>
        <v>1.4018701034575187</v>
      </c>
      <c r="P1013" s="17">
        <f t="shared" si="138"/>
        <v>308.91008126401357</v>
      </c>
      <c r="T1013" s="19">
        <v>9.7735839843750227</v>
      </c>
      <c r="U1013" s="19">
        <f t="shared" si="139"/>
        <v>13.170695214843775</v>
      </c>
      <c r="V1013" s="19">
        <f>0.9534*U1013-0.7929</f>
        <v>11.764040817832056</v>
      </c>
      <c r="W1013" s="19">
        <f t="shared" si="143"/>
        <v>1.4066543970117191</v>
      </c>
      <c r="X1013" s="19">
        <f t="shared" si="140"/>
        <v>374.17262963686153</v>
      </c>
    </row>
    <row r="1014" spans="1:26">
      <c r="A1014">
        <v>2090</v>
      </c>
      <c r="B1014">
        <v>4</v>
      </c>
      <c r="C1014" s="15">
        <v>19.234582519531251</v>
      </c>
      <c r="D1014" s="15">
        <f t="shared" si="135"/>
        <v>21.787701865234379</v>
      </c>
      <c r="E1014" s="15">
        <f>0.9534*D1014-0.7929</f>
        <v>19.979494958314458</v>
      </c>
      <c r="F1014" s="15">
        <f t="shared" si="141"/>
        <v>1.8082069069199207</v>
      </c>
      <c r="G1014" s="15">
        <f t="shared" si="136"/>
        <v>5851.7504172946392</v>
      </c>
      <c r="L1014" s="17">
        <v>19.755242919921876</v>
      </c>
      <c r="M1014" s="17">
        <f t="shared" si="137"/>
        <v>24.120110588378907</v>
      </c>
      <c r="N1014" s="17">
        <f>0.9534*M1014-0.7929</f>
        <v>22.20321343496045</v>
      </c>
      <c r="O1014" s="17">
        <f t="shared" si="142"/>
        <v>1.9168971534184571</v>
      </c>
      <c r="P1014" s="17">
        <f t="shared" si="138"/>
        <v>7334.394069781174</v>
      </c>
      <c r="T1014" s="19">
        <v>19.662530517578034</v>
      </c>
      <c r="U1014" s="19">
        <f t="shared" si="139"/>
        <v>24.028758508300683</v>
      </c>
      <c r="V1014" s="19">
        <f>0.9534*U1014-0.7929</f>
        <v>22.116118361813871</v>
      </c>
      <c r="W1014" s="19">
        <f t="shared" si="143"/>
        <v>1.9126401464868117</v>
      </c>
      <c r="X1014" s="19">
        <f t="shared" si="140"/>
        <v>7276.3242382265998</v>
      </c>
    </row>
    <row r="1015" spans="1:26">
      <c r="A1015">
        <v>2090</v>
      </c>
      <c r="B1015">
        <v>5</v>
      </c>
      <c r="C1015" s="15">
        <v>27.247308349609376</v>
      </c>
      <c r="D1015" s="15">
        <f t="shared" si="135"/>
        <v>32.960646762695319</v>
      </c>
      <c r="E1015" s="15">
        <f>0.9534*D1015-0.7929</f>
        <v>30.63178062355372</v>
      </c>
      <c r="F1015" s="15">
        <f t="shared" si="141"/>
        <v>2.3288661391415992</v>
      </c>
      <c r="G1015" s="15">
        <f t="shared" si="136"/>
        <v>12954.063004030555</v>
      </c>
      <c r="L1015" s="17">
        <v>26.886437988281251</v>
      </c>
      <c r="M1015" s="17">
        <f t="shared" si="137"/>
        <v>31.887408256835936</v>
      </c>
      <c r="N1015" s="17">
        <f>0.9534*M1015-0.7929</f>
        <v>29.608555032067382</v>
      </c>
      <c r="O1015" s="17">
        <f t="shared" si="142"/>
        <v>2.2788532247685538</v>
      </c>
      <c r="P1015" s="17">
        <f t="shared" si="138"/>
        <v>12271.836839067841</v>
      </c>
      <c r="T1015" s="19">
        <v>26.712335205078034</v>
      </c>
      <c r="U1015" s="19">
        <f t="shared" si="139"/>
        <v>31.769444055175683</v>
      </c>
      <c r="V1015" s="19">
        <f>0.9534*U1015-0.7929</f>
        <v>29.496087962204498</v>
      </c>
      <c r="W1015" s="19">
        <f t="shared" si="143"/>
        <v>2.2733560929711842</v>
      </c>
      <c r="X1015" s="19">
        <f t="shared" si="140"/>
        <v>12196.850464219926</v>
      </c>
    </row>
    <row r="1016" spans="1:26">
      <c r="A1016">
        <v>2090</v>
      </c>
      <c r="B1016">
        <v>6</v>
      </c>
      <c r="C1016" s="15">
        <v>29.279077148437501</v>
      </c>
      <c r="D1016" s="15">
        <f t="shared" si="135"/>
        <v>35.793745175781254</v>
      </c>
      <c r="E1016" s="15">
        <f>0.814*D1016+4.4613</f>
        <v>33.597408573085936</v>
      </c>
      <c r="F1016" s="15">
        <f t="shared" si="141"/>
        <v>2.1963366026953182</v>
      </c>
      <c r="G1016" s="15">
        <f t="shared" si="136"/>
        <v>11146.227597366837</v>
      </c>
      <c r="L1016" s="17">
        <v>33.471337890625001</v>
      </c>
      <c r="M1016" s="17">
        <f t="shared" si="137"/>
        <v>39.059681230468748</v>
      </c>
      <c r="N1016" s="17">
        <f>0.814*M1016+4.4613</f>
        <v>36.255880521601561</v>
      </c>
      <c r="O1016" s="17">
        <f t="shared" si="142"/>
        <v>2.8038007088671861</v>
      </c>
      <c r="P1016" s="17">
        <f t="shared" si="138"/>
        <v>19432.645469657284</v>
      </c>
      <c r="T1016" s="19">
        <v>33.207910156250023</v>
      </c>
      <c r="U1016" s="19">
        <f t="shared" si="139"/>
        <v>38.901585351562531</v>
      </c>
      <c r="V1016" s="19">
        <f>0.814*U1016+4.4613</f>
        <v>36.127190476171897</v>
      </c>
      <c r="W1016" s="19">
        <f t="shared" si="143"/>
        <v>2.7743948753906338</v>
      </c>
      <c r="X1016" s="19">
        <f t="shared" si="140"/>
        <v>19031.520495203637</v>
      </c>
    </row>
    <row r="1017" spans="1:26">
      <c r="A1017">
        <v>2090</v>
      </c>
      <c r="B1017">
        <v>7</v>
      </c>
      <c r="C1017" s="15">
        <v>31.702539062500001</v>
      </c>
      <c r="D1017" s="15">
        <f t="shared" si="135"/>
        <v>39.173020468750003</v>
      </c>
      <c r="E1017" s="15">
        <f>0.814*D1017+4.4613</f>
        <v>36.348138661562501</v>
      </c>
      <c r="F1017" s="15">
        <f t="shared" si="141"/>
        <v>2.8248818071875021</v>
      </c>
      <c r="G1017" s="15">
        <f t="shared" si="136"/>
        <v>19720.212731844716</v>
      </c>
      <c r="L1017" s="17">
        <v>34.405633544921876</v>
      </c>
      <c r="M1017" s="17">
        <f t="shared" si="137"/>
        <v>40.077316057128904</v>
      </c>
      <c r="N1017" s="17">
        <f>0.814*M1017+4.4613</f>
        <v>37.08423527050293</v>
      </c>
      <c r="O1017" s="17">
        <f t="shared" si="142"/>
        <v>2.9930807866259741</v>
      </c>
      <c r="P1017" s="17">
        <f t="shared" si="138"/>
        <v>22014.615010364912</v>
      </c>
      <c r="T1017" s="19">
        <v>34.405725097656045</v>
      </c>
      <c r="U1017" s="19">
        <f t="shared" si="139"/>
        <v>40.216786157226345</v>
      </c>
      <c r="V1017" s="19">
        <f>0.814*U1017+4.4613</f>
        <v>37.197763931982244</v>
      </c>
      <c r="W1017" s="19">
        <f t="shared" si="143"/>
        <v>3.0190222252441004</v>
      </c>
      <c r="X1017" s="19">
        <f t="shared" si="140"/>
        <v>22368.482174554774</v>
      </c>
    </row>
    <row r="1018" spans="1:26">
      <c r="A1018">
        <v>2090</v>
      </c>
      <c r="B1018">
        <v>8</v>
      </c>
      <c r="C1018" s="15">
        <v>28.858911132812501</v>
      </c>
      <c r="D1018" s="15">
        <f t="shared" si="135"/>
        <v>35.207865683593752</v>
      </c>
      <c r="E1018" s="15">
        <f>0.814*D1018+4.4613</f>
        <v>33.120502666445311</v>
      </c>
      <c r="F1018" s="15">
        <f t="shared" si="141"/>
        <v>2.0873630171484407</v>
      </c>
      <c r="G1018" s="15">
        <f t="shared" si="136"/>
        <v>9659.71891692188</v>
      </c>
      <c r="L1018" s="17">
        <v>32.305932617187501</v>
      </c>
      <c r="M1018" s="17">
        <f t="shared" si="137"/>
        <v>37.790321806640627</v>
      </c>
      <c r="N1018" s="17">
        <f>0.814*M1018+4.4613</f>
        <v>35.222621950605465</v>
      </c>
      <c r="O1018" s="17">
        <f t="shared" si="142"/>
        <v>2.567699856035162</v>
      </c>
      <c r="P1018" s="17">
        <f t="shared" si="138"/>
        <v>16211.993736175646</v>
      </c>
      <c r="T1018" s="19">
        <v>32.245721435547011</v>
      </c>
      <c r="U1018" s="19">
        <f t="shared" si="139"/>
        <v>37.845102136230622</v>
      </c>
      <c r="V1018" s="19">
        <f>0.814*U1018+4.4613</f>
        <v>35.267213138891726</v>
      </c>
      <c r="W1018" s="19">
        <f t="shared" si="143"/>
        <v>2.5778889973388956</v>
      </c>
      <c r="X1018" s="19">
        <f t="shared" si="140"/>
        <v>16350.983812699873</v>
      </c>
    </row>
    <row r="1019" spans="1:26">
      <c r="A1019">
        <v>2090</v>
      </c>
      <c r="B1019">
        <v>9</v>
      </c>
      <c r="C1019" s="15">
        <v>23.553735351562501</v>
      </c>
      <c r="D1019" s="15">
        <f t="shared" si="135"/>
        <v>27.810328574218751</v>
      </c>
      <c r="E1019" s="15">
        <f>0.9014*D1019+2.3973</f>
        <v>27.465530176800783</v>
      </c>
      <c r="F1019" s="15">
        <f t="shared" si="141"/>
        <v>0.34479839741796781</v>
      </c>
      <c r="G1019" s="15">
        <f t="shared" si="136"/>
        <v>-14110.605060821501</v>
      </c>
      <c r="L1019" s="17">
        <v>22.567864990234376</v>
      </c>
      <c r="M1019" s="17">
        <f t="shared" si="137"/>
        <v>27.183618547363281</v>
      </c>
      <c r="N1019" s="17">
        <f>0.9014*M1019+2.3973</f>
        <v>26.900613758593263</v>
      </c>
      <c r="O1019" s="17">
        <f t="shared" si="142"/>
        <v>0.28300478877001822</v>
      </c>
      <c r="P1019" s="17">
        <f t="shared" si="138"/>
        <v>-14953.531676388182</v>
      </c>
      <c r="T1019" s="19">
        <v>22.482781982422011</v>
      </c>
      <c r="U1019" s="19">
        <f t="shared" si="139"/>
        <v>27.125394616699371</v>
      </c>
      <c r="V1019" s="19">
        <f>0.9014*U1019+2.3973</f>
        <v>26.848130707492814</v>
      </c>
      <c r="W1019" s="19">
        <f t="shared" si="143"/>
        <v>0.27726390920655675</v>
      </c>
      <c r="X1019" s="19">
        <f t="shared" si="140"/>
        <v>-15031.843014513359</v>
      </c>
    </row>
    <row r="1020" spans="1:26">
      <c r="A1020">
        <v>2090</v>
      </c>
      <c r="B1020">
        <v>10</v>
      </c>
      <c r="C1020" s="15">
        <v>15.40712890625</v>
      </c>
      <c r="D1020" s="15">
        <f t="shared" si="135"/>
        <v>16.450700546874998</v>
      </c>
      <c r="E1020" s="15">
        <f>0.9014*D1020+2.3973</f>
        <v>17.225961472953124</v>
      </c>
      <c r="F1020" s="15">
        <f t="shared" si="141"/>
        <v>-0.77526092607812558</v>
      </c>
      <c r="G1020" s="15">
        <f t="shared" si="136"/>
        <v>-29389.334292631713</v>
      </c>
      <c r="L1020" s="17">
        <v>11.372125244140625</v>
      </c>
      <c r="M1020" s="17">
        <f t="shared" si="137"/>
        <v>14.989218815917969</v>
      </c>
      <c r="N1020" s="17">
        <f>0.9014*M1020+2.3973</f>
        <v>15.908581840668456</v>
      </c>
      <c r="O1020" s="17">
        <f t="shared" si="142"/>
        <v>-0.9193630247504867</v>
      </c>
      <c r="P1020" s="17">
        <f t="shared" si="138"/>
        <v>-31355.031020621391</v>
      </c>
      <c r="T1020" s="19">
        <v>11.425775146484</v>
      </c>
      <c r="U1020" s="19">
        <f t="shared" si="139"/>
        <v>14.984801110839433</v>
      </c>
      <c r="V1020" s="19">
        <f>0.9014*U1020+2.3973</f>
        <v>15.904599721310664</v>
      </c>
      <c r="W1020" s="19">
        <f t="shared" si="143"/>
        <v>-0.91979861047123102</v>
      </c>
      <c r="X1020" s="19">
        <f t="shared" si="140"/>
        <v>-31360.97284543806</v>
      </c>
    </row>
    <row r="1021" spans="1:26">
      <c r="A1021">
        <v>2090</v>
      </c>
      <c r="B1021">
        <v>11</v>
      </c>
      <c r="C1021" s="15">
        <v>5.6086059570312496</v>
      </c>
      <c r="D1021" s="15">
        <f t="shared" si="135"/>
        <v>2.7876401464843745</v>
      </c>
      <c r="E1021" s="15">
        <f>0.9014*D1021+2.3973</f>
        <v>4.9100788280410157</v>
      </c>
      <c r="F1021" s="15">
        <f t="shared" si="141"/>
        <v>-2.1224386815566412</v>
      </c>
      <c r="G1021" s="15">
        <f t="shared" si="136"/>
        <v>-47766.186055114144</v>
      </c>
      <c r="L1021" s="17">
        <v>0.59395751953124998</v>
      </c>
      <c r="M1021" s="17">
        <f t="shared" si="137"/>
        <v>3.2496385302734376</v>
      </c>
      <c r="N1021" s="17">
        <f>0.9014*M1021+2.3973</f>
        <v>5.3265241711884768</v>
      </c>
      <c r="O1021" s="17">
        <f t="shared" si="142"/>
        <v>-2.0768856409150391</v>
      </c>
      <c r="P1021" s="17">
        <f t="shared" si="138"/>
        <v>-47144.797027722045</v>
      </c>
      <c r="T1021" s="19">
        <v>0.80791625976604564</v>
      </c>
      <c r="U1021" s="19">
        <f t="shared" si="139"/>
        <v>3.3263920532231182</v>
      </c>
      <c r="V1021" s="19">
        <f>0.9014*U1021+2.3973</f>
        <v>5.3957097967753187</v>
      </c>
      <c r="W1021" s="19">
        <f t="shared" si="143"/>
        <v>-2.0693177435522006</v>
      </c>
      <c r="X1021" s="19">
        <f t="shared" si="140"/>
        <v>-47041.563339795568</v>
      </c>
    </row>
    <row r="1022" spans="1:26">
      <c r="A1022">
        <v>2090</v>
      </c>
      <c r="B1022">
        <v>12</v>
      </c>
      <c r="C1022" s="15">
        <v>3.1467834472656251</v>
      </c>
      <c r="D1022" s="15">
        <f t="shared" si="135"/>
        <v>-0.64512516113281215</v>
      </c>
      <c r="E1022" s="15">
        <f>0.7817*D1022+0.2163</f>
        <v>-0.28799433845751926</v>
      </c>
      <c r="F1022" s="15">
        <f t="shared" si="141"/>
        <v>-0.35713082267529289</v>
      </c>
      <c r="G1022" s="15">
        <f t="shared" si="136"/>
        <v>-23685.621552113669</v>
      </c>
      <c r="L1022" s="17">
        <v>-2.8820861816406249</v>
      </c>
      <c r="M1022" s="17">
        <f t="shared" si="137"/>
        <v>-0.53646826904296852</v>
      </c>
      <c r="N1022" s="17">
        <f>0.7817*M1022+0.2163</f>
        <v>-0.20305724591088847</v>
      </c>
      <c r="O1022" s="17">
        <f t="shared" si="142"/>
        <v>-0.33341102313208004</v>
      </c>
      <c r="P1022" s="17">
        <f t="shared" si="138"/>
        <v>-23362.059766544706</v>
      </c>
      <c r="T1022" s="19">
        <v>-2.3686279296869657</v>
      </c>
      <c r="U1022" s="19">
        <f t="shared" si="139"/>
        <v>-0.16145346679628858</v>
      </c>
      <c r="V1022" s="19">
        <f>0.7817*U1022+0.2163</f>
        <v>9.0091825005341214E-2</v>
      </c>
      <c r="W1022" s="19">
        <f t="shared" si="143"/>
        <v>-0.25154529180162977</v>
      </c>
      <c r="X1022" s="19">
        <f t="shared" si="140"/>
        <v>-22245.329325466031</v>
      </c>
    </row>
    <row r="1023" spans="1:26">
      <c r="A1023">
        <v>2091</v>
      </c>
      <c r="B1023">
        <v>1</v>
      </c>
      <c r="C1023" s="15">
        <v>-0.68042602539062502</v>
      </c>
      <c r="D1023" s="15">
        <f t="shared" si="135"/>
        <v>-5.981786049804688</v>
      </c>
      <c r="E1023" s="15">
        <f>0.7817*D1023+0.2163</f>
        <v>-4.4596621551323237</v>
      </c>
      <c r="F1023" s="15">
        <f t="shared" si="141"/>
        <v>-1.5221238946723643</v>
      </c>
      <c r="G1023" s="15">
        <f t="shared" si="136"/>
        <v>-39577.292047225725</v>
      </c>
      <c r="H1023" s="15">
        <f>SUM(G1023:G1034)</f>
        <v>-97892.860395836586</v>
      </c>
      <c r="I1023" s="15">
        <f>H1023*2.36386*4.4</f>
        <v>-1018182.07469133</v>
      </c>
      <c r="L1023" s="17">
        <v>-5.8687194824218754</v>
      </c>
      <c r="M1023" s="17">
        <f t="shared" si="137"/>
        <v>-3.7895092602539067</v>
      </c>
      <c r="N1023" s="17">
        <f>0.7817*M1023+0.2163</f>
        <v>-2.7459593887404785</v>
      </c>
      <c r="O1023" s="17">
        <f t="shared" si="142"/>
        <v>-1.0435498715134282</v>
      </c>
      <c r="P1023" s="17">
        <f t="shared" si="138"/>
        <v>-33049.063797314673</v>
      </c>
      <c r="Q1023" s="17">
        <f>SUM(P1023:P1034)</f>
        <v>-101813.51810655423</v>
      </c>
      <c r="R1023" s="17">
        <f>Q1023*2.36386*4.4</f>
        <v>-1058960.7728099809</v>
      </c>
      <c r="T1023" s="19">
        <v>-5.6054748535160002</v>
      </c>
      <c r="U1023" s="19">
        <f t="shared" si="139"/>
        <v>-3.7155113891605684</v>
      </c>
      <c r="V1023" s="19">
        <f>0.7817*U1023+0.2163</f>
        <v>-2.6881152529068162</v>
      </c>
      <c r="W1023" s="19">
        <f t="shared" si="143"/>
        <v>-1.0273961362537523</v>
      </c>
      <c r="X1023" s="19">
        <f t="shared" si="140"/>
        <v>-32828.710694637433</v>
      </c>
      <c r="Y1023" s="19">
        <f>SUM(X1023:X1034)</f>
        <v>-100845.67217269467</v>
      </c>
      <c r="Z1023" s="19">
        <f>Y1023*2.36386*4.4</f>
        <v>-1048894.2227374427</v>
      </c>
    </row>
    <row r="1024" spans="1:26">
      <c r="A1024">
        <v>2091</v>
      </c>
      <c r="B1024">
        <v>2</v>
      </c>
      <c r="C1024" s="15">
        <v>4.0789428710937496</v>
      </c>
      <c r="D1024" s="15">
        <f t="shared" si="135"/>
        <v>0.65467793945312458</v>
      </c>
      <c r="E1024" s="15">
        <f>0.7817*D1024+0.2163</f>
        <v>0.72806174527050738</v>
      </c>
      <c r="F1024" s="15">
        <f t="shared" si="141"/>
        <v>-7.3383805817382797E-2</v>
      </c>
      <c r="G1024" s="15">
        <f t="shared" si="136"/>
        <v>-19815.028495154918</v>
      </c>
      <c r="L1024" s="17">
        <v>0.17293701171875001</v>
      </c>
      <c r="M1024" s="17">
        <f t="shared" si="137"/>
        <v>2.7910629931640627</v>
      </c>
      <c r="N1024" s="17">
        <f>0.7817*M1024+0.2163</f>
        <v>2.3980739417563477</v>
      </c>
      <c r="O1024" s="17">
        <f t="shared" si="142"/>
        <v>0.39298905140771501</v>
      </c>
      <c r="P1024" s="17">
        <f t="shared" si="138"/>
        <v>-13453.23634974736</v>
      </c>
      <c r="T1024" s="19">
        <v>0.26058349609400011</v>
      </c>
      <c r="U1024" s="19">
        <f t="shared" si="139"/>
        <v>2.7254206787112119</v>
      </c>
      <c r="V1024" s="19">
        <f>0.7817*U1024+0.2163</f>
        <v>2.346761344548554</v>
      </c>
      <c r="W1024" s="19">
        <f t="shared" si="143"/>
        <v>0.37865933416265785</v>
      </c>
      <c r="X1024" s="19">
        <f t="shared" si="140"/>
        <v>-13648.708022687184</v>
      </c>
    </row>
    <row r="1025" spans="1:26">
      <c r="A1025">
        <v>2091</v>
      </c>
      <c r="B1025">
        <v>3</v>
      </c>
      <c r="C1025" s="15">
        <v>12.301202392578125</v>
      </c>
      <c r="D1025" s="15">
        <f t="shared" si="135"/>
        <v>12.119796616210937</v>
      </c>
      <c r="E1025" s="15">
        <f>0.9534*D1025-0.7929</f>
        <v>10.762114093895509</v>
      </c>
      <c r="F1025" s="15">
        <f t="shared" si="141"/>
        <v>1.3576825223154287</v>
      </c>
      <c r="G1025" s="15">
        <f t="shared" si="136"/>
        <v>-293.85271309523523</v>
      </c>
      <c r="L1025" s="17">
        <v>8.1206298828124996</v>
      </c>
      <c r="M1025" s="17">
        <f t="shared" si="137"/>
        <v>11.447690068359375</v>
      </c>
      <c r="N1025" s="17">
        <f>0.9534*M1025-0.7929</f>
        <v>10.121327711173828</v>
      </c>
      <c r="O1025" s="17">
        <f t="shared" si="142"/>
        <v>1.3263623571855465</v>
      </c>
      <c r="P1025" s="17">
        <f t="shared" si="138"/>
        <v>-721.0910856319606</v>
      </c>
      <c r="T1025" s="19">
        <v>8.2023559570310454</v>
      </c>
      <c r="U1025" s="19">
        <f t="shared" si="139"/>
        <v>11.445486840820088</v>
      </c>
      <c r="V1025" s="19">
        <f>0.9534*U1025-0.7929</f>
        <v>10.119227154037873</v>
      </c>
      <c r="W1025" s="19">
        <f t="shared" si="143"/>
        <v>1.3262596867822154</v>
      </c>
      <c r="X1025" s="19">
        <f t="shared" si="140"/>
        <v>-722.4916126038006</v>
      </c>
    </row>
    <row r="1026" spans="1:26">
      <c r="A1026">
        <v>2091</v>
      </c>
      <c r="B1026">
        <v>4</v>
      </c>
      <c r="C1026" s="15">
        <v>21.557092285156251</v>
      </c>
      <c r="D1026" s="15">
        <f t="shared" si="135"/>
        <v>25.026209482421876</v>
      </c>
      <c r="E1026" s="15">
        <f>0.9534*D1026-0.7929</f>
        <v>23.067088120541019</v>
      </c>
      <c r="F1026" s="15">
        <f t="shared" si="141"/>
        <v>1.9591213618808574</v>
      </c>
      <c r="G1026" s="15">
        <f t="shared" si="136"/>
        <v>7910.3744974167748</v>
      </c>
      <c r="L1026" s="17">
        <v>19.261193847656251</v>
      </c>
      <c r="M1026" s="17">
        <f t="shared" si="137"/>
        <v>23.581992338867188</v>
      </c>
      <c r="N1026" s="17">
        <f>0.9534*M1026-0.7929</f>
        <v>21.69017149587598</v>
      </c>
      <c r="O1026" s="17">
        <f t="shared" si="142"/>
        <v>1.8918208429912085</v>
      </c>
      <c r="P1026" s="17">
        <f t="shared" si="138"/>
        <v>6992.3281192430732</v>
      </c>
      <c r="T1026" s="19">
        <v>19.058587646484</v>
      </c>
      <c r="U1026" s="19">
        <f t="shared" si="139"/>
        <v>23.365629235839432</v>
      </c>
      <c r="V1026" s="19">
        <f>0.9534*U1026-0.7929</f>
        <v>21.483890913449315</v>
      </c>
      <c r="W1026" s="19">
        <f t="shared" si="143"/>
        <v>1.8817383223901167</v>
      </c>
      <c r="X1026" s="19">
        <f t="shared" si="140"/>
        <v>6854.792455723582</v>
      </c>
    </row>
    <row r="1027" spans="1:26">
      <c r="A1027">
        <v>2091</v>
      </c>
      <c r="B1027">
        <v>5</v>
      </c>
      <c r="C1027" s="15">
        <v>27.705621337890626</v>
      </c>
      <c r="D1027" s="15">
        <f t="shared" si="135"/>
        <v>33.599718393554689</v>
      </c>
      <c r="E1027" s="15">
        <f>0.9534*D1027-0.7929</f>
        <v>31.241071516415044</v>
      </c>
      <c r="F1027" s="15">
        <f t="shared" si="141"/>
        <v>2.3586468771396447</v>
      </c>
      <c r="G1027" s="15">
        <f t="shared" si="136"/>
        <v>13360.302051061895</v>
      </c>
      <c r="L1027" s="17">
        <v>22.757562255859376</v>
      </c>
      <c r="M1027" s="17">
        <f t="shared" si="137"/>
        <v>27.39023680908203</v>
      </c>
      <c r="N1027" s="17">
        <f>0.9534*M1027-0.7929</f>
        <v>25.320951773778809</v>
      </c>
      <c r="O1027" s="17">
        <f t="shared" si="142"/>
        <v>2.0692850353032206</v>
      </c>
      <c r="P1027" s="17">
        <f t="shared" si="138"/>
        <v>9413.1171665712318</v>
      </c>
      <c r="T1027" s="19">
        <v>22.766931152344</v>
      </c>
      <c r="U1027" s="19">
        <f t="shared" si="139"/>
        <v>27.437390405273714</v>
      </c>
      <c r="V1027" s="19">
        <f>0.9534*U1027-0.7929</f>
        <v>25.365908012387958</v>
      </c>
      <c r="W1027" s="19">
        <f t="shared" si="143"/>
        <v>2.0714823928857555</v>
      </c>
      <c r="X1027" s="19">
        <f t="shared" si="140"/>
        <v>9443.09132135459</v>
      </c>
    </row>
    <row r="1028" spans="1:26">
      <c r="A1028">
        <v>2091</v>
      </c>
      <c r="B1028">
        <v>6</v>
      </c>
      <c r="C1028" s="15">
        <v>31.999597167968751</v>
      </c>
      <c r="D1028" s="15">
        <f t="shared" ref="D1028:D1091" si="144">C1028*1.3944-5.033</f>
        <v>39.58723829101563</v>
      </c>
      <c r="E1028" s="15">
        <f>0.814*D1028+4.4613</f>
        <v>36.685311968886722</v>
      </c>
      <c r="F1028" s="15">
        <f t="shared" si="141"/>
        <v>2.901926322128908</v>
      </c>
      <c r="G1028" s="15">
        <f t="shared" ref="G1028:G1091" si="145">13641*F1028-18814</f>
        <v>20771.176960160432</v>
      </c>
      <c r="L1028" s="17">
        <v>33.795159912109376</v>
      </c>
      <c r="M1028" s="17">
        <f t="shared" ref="M1028:M1091" si="146">L1028*1.0892+2.6027</f>
        <v>39.412388176269531</v>
      </c>
      <c r="N1028" s="17">
        <f>0.814*M1028+4.4613</f>
        <v>36.542983975483395</v>
      </c>
      <c r="O1028" s="17">
        <f t="shared" si="142"/>
        <v>2.8694042007861356</v>
      </c>
      <c r="P1028" s="17">
        <f t="shared" ref="P1028:P1091" si="147">13641*O1028-18814</f>
        <v>20327.542702923674</v>
      </c>
      <c r="T1028" s="19">
        <v>33.721673583984</v>
      </c>
      <c r="U1028" s="19">
        <f t="shared" ref="U1028:U1091" si="148">T1028*1.098+2.4393</f>
        <v>39.465697595214436</v>
      </c>
      <c r="V1028" s="19">
        <f>0.814*U1028+4.4613</f>
        <v>36.586377842504554</v>
      </c>
      <c r="W1028" s="19">
        <f t="shared" si="143"/>
        <v>2.8793197527098826</v>
      </c>
      <c r="X1028" s="19">
        <f t="shared" ref="X1028:X1091" si="149">13641*W1028-18814</f>
        <v>20462.800746715511</v>
      </c>
    </row>
    <row r="1029" spans="1:26">
      <c r="A1029">
        <v>2091</v>
      </c>
      <c r="B1029">
        <v>7</v>
      </c>
      <c r="C1029" s="15">
        <v>35.200524902343751</v>
      </c>
      <c r="D1029" s="15">
        <f t="shared" si="144"/>
        <v>44.050611923828129</v>
      </c>
      <c r="E1029" s="15">
        <f>0.814*D1029+4.4613</f>
        <v>40.318498105996099</v>
      </c>
      <c r="F1029" s="15">
        <f t="shared" ref="F1029:F1092" si="150">D1029-E1029</f>
        <v>3.7321138178320297</v>
      </c>
      <c r="G1029" s="15">
        <f t="shared" si="145"/>
        <v>32095.764589046717</v>
      </c>
      <c r="L1029" s="17">
        <v>35.420831298828126</v>
      </c>
      <c r="M1029" s="17">
        <f t="shared" si="146"/>
        <v>41.18306945068359</v>
      </c>
      <c r="N1029" s="17">
        <f>0.814*M1029+4.4613</f>
        <v>37.984318532856442</v>
      </c>
      <c r="O1029" s="17">
        <f t="shared" ref="O1029:O1092" si="151">M1029-N1029</f>
        <v>3.198750917827148</v>
      </c>
      <c r="P1029" s="17">
        <f t="shared" si="147"/>
        <v>24820.161270080127</v>
      </c>
      <c r="T1029" s="19">
        <v>35.396569824219</v>
      </c>
      <c r="U1029" s="19">
        <f t="shared" si="148"/>
        <v>41.304733666992469</v>
      </c>
      <c r="V1029" s="19">
        <f>0.814*U1029+4.4613</f>
        <v>38.083353204931868</v>
      </c>
      <c r="W1029" s="19">
        <f t="shared" ref="W1029:W1092" si="152">U1029-V1029</f>
        <v>3.2213804620606012</v>
      </c>
      <c r="X1029" s="19">
        <f t="shared" si="149"/>
        <v>25128.850882968662</v>
      </c>
    </row>
    <row r="1030" spans="1:26">
      <c r="A1030">
        <v>2091</v>
      </c>
      <c r="B1030">
        <v>8</v>
      </c>
      <c r="C1030" s="15">
        <v>30.475885009765626</v>
      </c>
      <c r="D1030" s="15">
        <f t="shared" si="144"/>
        <v>37.462574057617189</v>
      </c>
      <c r="E1030" s="15">
        <f>0.814*D1030+4.4613</f>
        <v>34.955835282900388</v>
      </c>
      <c r="F1030" s="15">
        <f t="shared" si="150"/>
        <v>2.5067387747168013</v>
      </c>
      <c r="G1030" s="15">
        <f t="shared" si="145"/>
        <v>15380.423625911884</v>
      </c>
      <c r="L1030" s="17">
        <v>31.366510009765626</v>
      </c>
      <c r="M1030" s="17">
        <f t="shared" si="146"/>
        <v>36.76710270263672</v>
      </c>
      <c r="N1030" s="17">
        <f>0.814*M1030+4.4613</f>
        <v>34.389721599946284</v>
      </c>
      <c r="O1030" s="17">
        <f t="shared" si="151"/>
        <v>2.3773811026904355</v>
      </c>
      <c r="P1030" s="17">
        <f t="shared" si="147"/>
        <v>13615.85562180023</v>
      </c>
      <c r="T1030" s="19">
        <v>31.375360107422011</v>
      </c>
      <c r="U1030" s="19">
        <f t="shared" si="148"/>
        <v>36.889445397949373</v>
      </c>
      <c r="V1030" s="19">
        <f>0.814*U1030+4.4613</f>
        <v>34.48930855393079</v>
      </c>
      <c r="W1030" s="19">
        <f t="shared" si="152"/>
        <v>2.4001368440185828</v>
      </c>
      <c r="X1030" s="19">
        <f t="shared" si="149"/>
        <v>13926.266689257489</v>
      </c>
    </row>
    <row r="1031" spans="1:26">
      <c r="A1031">
        <v>2091</v>
      </c>
      <c r="B1031">
        <v>9</v>
      </c>
      <c r="C1031" s="15">
        <v>24.158380126953126</v>
      </c>
      <c r="D1031" s="15">
        <f t="shared" si="144"/>
        <v>28.653445249023441</v>
      </c>
      <c r="E1031" s="15">
        <f>0.9014*D1031+2.3973</f>
        <v>28.22551554746973</v>
      </c>
      <c r="F1031" s="15">
        <f t="shared" si="150"/>
        <v>0.42792970155371179</v>
      </c>
      <c r="G1031" s="15">
        <f t="shared" si="145"/>
        <v>-12976.610941105817</v>
      </c>
      <c r="L1031" s="17">
        <v>22.560815429687501</v>
      </c>
      <c r="M1031" s="17">
        <f t="shared" si="146"/>
        <v>27.175940166015625</v>
      </c>
      <c r="N1031" s="17">
        <f>0.9014*M1031+2.3973</f>
        <v>26.893692465646485</v>
      </c>
      <c r="O1031" s="17">
        <f t="shared" si="151"/>
        <v>0.28224770036914038</v>
      </c>
      <c r="P1031" s="17">
        <f t="shared" si="147"/>
        <v>-14963.859119264556</v>
      </c>
      <c r="T1031" s="19">
        <v>22.415734863281045</v>
      </c>
      <c r="U1031" s="19">
        <f t="shared" si="148"/>
        <v>27.051776879882588</v>
      </c>
      <c r="V1031" s="19">
        <f>0.9014*U1031+2.3973</f>
        <v>26.781771679526166</v>
      </c>
      <c r="W1031" s="19">
        <f t="shared" si="152"/>
        <v>0.27000520035642239</v>
      </c>
      <c r="X1031" s="19">
        <f t="shared" si="149"/>
        <v>-15130.859061938041</v>
      </c>
    </row>
    <row r="1032" spans="1:26">
      <c r="A1032">
        <v>2091</v>
      </c>
      <c r="B1032">
        <v>10</v>
      </c>
      <c r="C1032" s="15">
        <v>13.903314208984375</v>
      </c>
      <c r="D1032" s="15">
        <f t="shared" si="144"/>
        <v>14.353781333007813</v>
      </c>
      <c r="E1032" s="15">
        <f>0.9014*D1032+2.3973</f>
        <v>15.335798493573241</v>
      </c>
      <c r="F1032" s="15">
        <f t="shared" si="150"/>
        <v>-0.98201716056542843</v>
      </c>
      <c r="G1032" s="15">
        <f t="shared" si="145"/>
        <v>-32209.696087273009</v>
      </c>
      <c r="L1032" s="17">
        <v>11.904046630859375</v>
      </c>
      <c r="M1032" s="17">
        <f t="shared" si="146"/>
        <v>15.568587590332031</v>
      </c>
      <c r="N1032" s="17">
        <f>0.9014*M1032+2.3973</f>
        <v>16.430824853925294</v>
      </c>
      <c r="O1032" s="17">
        <f t="shared" si="151"/>
        <v>-0.86223726359326314</v>
      </c>
      <c r="P1032" s="17">
        <f t="shared" si="147"/>
        <v>-30575.778512675701</v>
      </c>
      <c r="T1032" s="19">
        <v>11.965447998047011</v>
      </c>
      <c r="U1032" s="19">
        <f t="shared" si="148"/>
        <v>15.577361901855619</v>
      </c>
      <c r="V1032" s="19">
        <f>0.9014*U1032+2.3973</f>
        <v>16.438734018332656</v>
      </c>
      <c r="W1032" s="19">
        <f t="shared" si="152"/>
        <v>-0.86137211647703715</v>
      </c>
      <c r="X1032" s="19">
        <f t="shared" si="149"/>
        <v>-30563.977040863261</v>
      </c>
    </row>
    <row r="1033" spans="1:26">
      <c r="A1033">
        <v>2091</v>
      </c>
      <c r="B1033">
        <v>11</v>
      </c>
      <c r="C1033" s="15">
        <v>5.7987609863281246</v>
      </c>
      <c r="D1033" s="15">
        <f t="shared" si="144"/>
        <v>3.0527923193359365</v>
      </c>
      <c r="E1033" s="15">
        <f>0.9014*D1033+2.3973</f>
        <v>5.1490869966494133</v>
      </c>
      <c r="F1033" s="15">
        <f t="shared" si="150"/>
        <v>-2.0962946773134767</v>
      </c>
      <c r="G1033" s="15">
        <f t="shared" si="145"/>
        <v>-47409.555693233138</v>
      </c>
      <c r="L1033" s="17">
        <v>5.3746276855468746</v>
      </c>
      <c r="M1033" s="17">
        <f t="shared" si="146"/>
        <v>8.4567444750976559</v>
      </c>
      <c r="N1033" s="17">
        <f>0.9014*M1033+2.3973</f>
        <v>10.020209469853027</v>
      </c>
      <c r="O1033" s="17">
        <f t="shared" si="151"/>
        <v>-1.5634649947553712</v>
      </c>
      <c r="P1033" s="17">
        <f t="shared" si="147"/>
        <v>-40141.225993458022</v>
      </c>
      <c r="T1033" s="19">
        <v>5.6336914062500227</v>
      </c>
      <c r="U1033" s="19">
        <f t="shared" si="148"/>
        <v>8.625093164062525</v>
      </c>
      <c r="V1033" s="19">
        <f>0.9014*U1033+2.3973</f>
        <v>10.171958978085961</v>
      </c>
      <c r="W1033" s="19">
        <f t="shared" si="152"/>
        <v>-1.5468658140234357</v>
      </c>
      <c r="X1033" s="19">
        <f t="shared" si="149"/>
        <v>-39914.796569093684</v>
      </c>
    </row>
    <row r="1034" spans="1:26">
      <c r="A1034">
        <v>2091</v>
      </c>
      <c r="B1034">
        <v>12</v>
      </c>
      <c r="C1034" s="15">
        <v>0.39089355468749998</v>
      </c>
      <c r="D1034" s="15">
        <f t="shared" si="144"/>
        <v>-4.4879380273437501</v>
      </c>
      <c r="E1034" s="15">
        <f>0.7817*D1034+0.2163</f>
        <v>-3.2919211559746091</v>
      </c>
      <c r="F1034" s="15">
        <f t="shared" si="150"/>
        <v>-1.196016871369141</v>
      </c>
      <c r="G1034" s="15">
        <f t="shared" si="145"/>
        <v>-35128.866142346451</v>
      </c>
      <c r="L1034" s="17">
        <v>-9.2691711425781254</v>
      </c>
      <c r="M1034" s="17">
        <f t="shared" si="146"/>
        <v>-7.4932812084960929</v>
      </c>
      <c r="N1034" s="17">
        <f>0.7817*M1034+0.2163</f>
        <v>-5.6411979206813951</v>
      </c>
      <c r="O1034" s="17">
        <f t="shared" si="151"/>
        <v>-1.8520832878146978</v>
      </c>
      <c r="P1034" s="17">
        <f t="shared" si="147"/>
        <v>-44078.268129080294</v>
      </c>
      <c r="T1034" s="19">
        <v>-8.9768432617189546</v>
      </c>
      <c r="U1034" s="19">
        <f t="shared" si="148"/>
        <v>-7.4172739013674143</v>
      </c>
      <c r="V1034" s="19">
        <f>0.7817*U1034+0.2163</f>
        <v>-5.5817830086989071</v>
      </c>
      <c r="W1034" s="19">
        <f t="shared" si="152"/>
        <v>-1.8354908926685072</v>
      </c>
      <c r="X1034" s="19">
        <f t="shared" si="149"/>
        <v>-43851.931266891108</v>
      </c>
    </row>
    <row r="1035" spans="1:26">
      <c r="A1035">
        <v>2092</v>
      </c>
      <c r="B1035">
        <v>1</v>
      </c>
      <c r="C1035" s="15">
        <v>-0.66235961914062502</v>
      </c>
      <c r="D1035" s="15">
        <f t="shared" si="144"/>
        <v>-5.9565942529296878</v>
      </c>
      <c r="E1035" s="15">
        <f>0.7817*D1035+0.2163</f>
        <v>-4.4399697275151366</v>
      </c>
      <c r="F1035" s="15">
        <f t="shared" si="150"/>
        <v>-1.5166245254145512</v>
      </c>
      <c r="G1035" s="15">
        <f t="shared" si="145"/>
        <v>-39502.275151179892</v>
      </c>
      <c r="H1035" s="15">
        <f>SUM(G1035:G1046)</f>
        <v>-113775.41835952569</v>
      </c>
      <c r="I1035" s="15">
        <f>H1035*2.36386*4.4</f>
        <v>-1183376.3059507331</v>
      </c>
      <c r="L1035" s="17">
        <v>-7.9348510742187504</v>
      </c>
      <c r="M1035" s="17">
        <f t="shared" si="146"/>
        <v>-6.0399397900390621</v>
      </c>
      <c r="N1035" s="17">
        <f>0.7817*M1035+0.2163</f>
        <v>-4.5051209338735339</v>
      </c>
      <c r="O1035" s="17">
        <f t="shared" si="151"/>
        <v>-1.5348188561655283</v>
      </c>
      <c r="P1035" s="17">
        <f t="shared" si="147"/>
        <v>-39750.464016953971</v>
      </c>
      <c r="Q1035" s="17">
        <f>SUM(P1035:P1046)</f>
        <v>-98655.180211673083</v>
      </c>
      <c r="R1035" s="17">
        <f>Q1035*2.36386*4.4</f>
        <v>-1026110.9508987284</v>
      </c>
      <c r="T1035" s="19">
        <v>-7.8858093261719659</v>
      </c>
      <c r="U1035" s="19">
        <f t="shared" si="148"/>
        <v>-6.2193186401368195</v>
      </c>
      <c r="V1035" s="19">
        <f>0.7817*U1035+0.2163</f>
        <v>-4.6453413809949513</v>
      </c>
      <c r="W1035" s="19">
        <f t="shared" si="152"/>
        <v>-1.5739772591418681</v>
      </c>
      <c r="X1035" s="19">
        <f t="shared" si="149"/>
        <v>-40284.623791954218</v>
      </c>
      <c r="Y1035" s="19">
        <f>SUM(X1035:X1046)</f>
        <v>-98425.629172450601</v>
      </c>
      <c r="Z1035" s="19">
        <f>Y1035*2.36386*4.4</f>
        <v>-1023723.3942125919</v>
      </c>
    </row>
    <row r="1036" spans="1:26">
      <c r="A1036">
        <v>2092</v>
      </c>
      <c r="B1036">
        <v>2</v>
      </c>
      <c r="C1036" s="15">
        <v>3.3609252929687501</v>
      </c>
      <c r="D1036" s="15">
        <f t="shared" si="144"/>
        <v>-0.3465257714843748</v>
      </c>
      <c r="E1036" s="15">
        <f>0.7817*D1036+0.2163</f>
        <v>-5.457919556933577E-2</v>
      </c>
      <c r="F1036" s="15">
        <f t="shared" si="150"/>
        <v>-0.29194657591503903</v>
      </c>
      <c r="G1036" s="15">
        <f t="shared" si="145"/>
        <v>-22796.443242057048</v>
      </c>
      <c r="L1036" s="17">
        <v>0.75679931640624998</v>
      </c>
      <c r="M1036" s="17">
        <f t="shared" si="146"/>
        <v>3.4270058154296876</v>
      </c>
      <c r="N1036" s="17">
        <f>0.7817*M1036+0.2163</f>
        <v>2.8951904459213864</v>
      </c>
      <c r="O1036" s="17">
        <f t="shared" si="151"/>
        <v>0.53181536950830122</v>
      </c>
      <c r="P1036" s="17">
        <f t="shared" si="147"/>
        <v>-11559.506544537264</v>
      </c>
      <c r="T1036" s="19">
        <v>0.89879760742201142</v>
      </c>
      <c r="U1036" s="19">
        <f t="shared" si="148"/>
        <v>3.4261797729493684</v>
      </c>
      <c r="V1036" s="19">
        <f>0.7817*U1036+0.2163</f>
        <v>2.8945447285145209</v>
      </c>
      <c r="W1036" s="19">
        <f t="shared" si="152"/>
        <v>0.53163504443484744</v>
      </c>
      <c r="X1036" s="19">
        <f t="shared" si="149"/>
        <v>-11561.966358864247</v>
      </c>
    </row>
    <row r="1037" spans="1:26">
      <c r="A1037">
        <v>2092</v>
      </c>
      <c r="B1037">
        <v>3</v>
      </c>
      <c r="C1037" s="15">
        <v>15.22310791015625</v>
      </c>
      <c r="D1037" s="15">
        <f t="shared" si="144"/>
        <v>16.194101669921874</v>
      </c>
      <c r="E1037" s="15">
        <f>0.9534*D1037-0.7929</f>
        <v>14.646556532103515</v>
      </c>
      <c r="F1037" s="15">
        <f t="shared" si="150"/>
        <v>1.5475451378183589</v>
      </c>
      <c r="G1037" s="15">
        <f t="shared" si="145"/>
        <v>2296.0632249802329</v>
      </c>
      <c r="L1037" s="17">
        <v>9.9355407714843746</v>
      </c>
      <c r="M1037" s="17">
        <f t="shared" si="146"/>
        <v>13.42449100830078</v>
      </c>
      <c r="N1037" s="17">
        <f>0.9534*M1037-0.7929</f>
        <v>12.006009727313964</v>
      </c>
      <c r="O1037" s="17">
        <f t="shared" si="151"/>
        <v>1.4184812809868159</v>
      </c>
      <c r="P1037" s="17">
        <f t="shared" si="147"/>
        <v>535.50315394115751</v>
      </c>
      <c r="T1037" s="19">
        <v>10.038415527344</v>
      </c>
      <c r="U1037" s="19">
        <f t="shared" si="148"/>
        <v>13.461480249023712</v>
      </c>
      <c r="V1037" s="19">
        <f>0.9534*U1037-0.7929</f>
        <v>12.041275269419208</v>
      </c>
      <c r="W1037" s="19">
        <f t="shared" si="152"/>
        <v>1.4202049796045042</v>
      </c>
      <c r="X1037" s="19">
        <f t="shared" si="149"/>
        <v>559.01612678504171</v>
      </c>
    </row>
    <row r="1038" spans="1:26">
      <c r="A1038">
        <v>2092</v>
      </c>
      <c r="B1038">
        <v>4</v>
      </c>
      <c r="C1038" s="15">
        <v>20.295770263671876</v>
      </c>
      <c r="D1038" s="15">
        <f t="shared" si="144"/>
        <v>23.267422055664063</v>
      </c>
      <c r="E1038" s="15">
        <f>0.9534*D1038-0.7929</f>
        <v>21.390260187870119</v>
      </c>
      <c r="F1038" s="15">
        <f t="shared" si="150"/>
        <v>1.8771618677939443</v>
      </c>
      <c r="G1038" s="15">
        <f t="shared" si="145"/>
        <v>6792.3650385771944</v>
      </c>
      <c r="L1038" s="17">
        <v>16.759301757812501</v>
      </c>
      <c r="M1038" s="17">
        <f t="shared" si="146"/>
        <v>20.856931474609375</v>
      </c>
      <c r="N1038" s="17">
        <f>0.9534*M1038-0.7929</f>
        <v>19.09209846789258</v>
      </c>
      <c r="O1038" s="17">
        <f t="shared" si="151"/>
        <v>1.7648330067167954</v>
      </c>
      <c r="P1038" s="17">
        <f t="shared" si="147"/>
        <v>5260.0870446238077</v>
      </c>
      <c r="T1038" s="19">
        <v>16.780145263672011</v>
      </c>
      <c r="U1038" s="19">
        <f t="shared" si="148"/>
        <v>20.86389949951187</v>
      </c>
      <c r="V1038" s="19">
        <f>0.9534*U1038-0.7929</f>
        <v>19.098741782834619</v>
      </c>
      <c r="W1038" s="19">
        <f t="shared" si="152"/>
        <v>1.7651577166772512</v>
      </c>
      <c r="X1038" s="19">
        <f t="shared" si="149"/>
        <v>5264.516413194382</v>
      </c>
    </row>
    <row r="1039" spans="1:26">
      <c r="A1039">
        <v>2092</v>
      </c>
      <c r="B1039">
        <v>5</v>
      </c>
      <c r="C1039" s="15">
        <v>26.011315917968751</v>
      </c>
      <c r="D1039" s="15">
        <f t="shared" si="144"/>
        <v>31.23717891601563</v>
      </c>
      <c r="E1039" s="15">
        <f>0.9534*D1039-0.7929</f>
        <v>28.988626378529304</v>
      </c>
      <c r="F1039" s="15">
        <f t="shared" si="150"/>
        <v>2.2485525374863258</v>
      </c>
      <c r="G1039" s="15">
        <f t="shared" si="145"/>
        <v>11858.505163850969</v>
      </c>
      <c r="L1039" s="17">
        <v>28.454888916015626</v>
      </c>
      <c r="M1039" s="17">
        <f t="shared" si="146"/>
        <v>33.595765007324218</v>
      </c>
      <c r="N1039" s="17">
        <f>0.9534*M1039-0.7929</f>
        <v>31.237302357982909</v>
      </c>
      <c r="O1039" s="17">
        <f t="shared" si="151"/>
        <v>2.358462649341309</v>
      </c>
      <c r="P1039" s="17">
        <f t="shared" si="147"/>
        <v>13357.788999664797</v>
      </c>
      <c r="T1039" s="19">
        <v>28.484368896484</v>
      </c>
      <c r="U1039" s="19">
        <f t="shared" si="148"/>
        <v>33.715137048339436</v>
      </c>
      <c r="V1039" s="19">
        <f>0.9534*U1039-0.7929</f>
        <v>31.351111661886822</v>
      </c>
      <c r="W1039" s="19">
        <f t="shared" si="152"/>
        <v>2.3640253864526137</v>
      </c>
      <c r="X1039" s="19">
        <f t="shared" si="149"/>
        <v>13433.670296600103</v>
      </c>
    </row>
    <row r="1040" spans="1:26">
      <c r="A1040">
        <v>2092</v>
      </c>
      <c r="B1040">
        <v>6</v>
      </c>
      <c r="C1040" s="15">
        <v>30.907128906250001</v>
      </c>
      <c r="D1040" s="15">
        <f t="shared" si="144"/>
        <v>38.063900546875004</v>
      </c>
      <c r="E1040" s="15">
        <f>0.814*D1040+4.4613</f>
        <v>35.445315045156249</v>
      </c>
      <c r="F1040" s="15">
        <f t="shared" si="150"/>
        <v>2.6185855017187549</v>
      </c>
      <c r="G1040" s="15">
        <f t="shared" si="145"/>
        <v>16906.124828945532</v>
      </c>
      <c r="L1040" s="17">
        <v>32.585198974609376</v>
      </c>
      <c r="M1040" s="17">
        <f t="shared" si="146"/>
        <v>38.094498723144532</v>
      </c>
      <c r="N1040" s="17">
        <f>0.814*M1040+4.4613</f>
        <v>35.470221960639648</v>
      </c>
      <c r="O1040" s="17">
        <f t="shared" si="151"/>
        <v>2.6242767625048842</v>
      </c>
      <c r="P1040" s="17">
        <f t="shared" si="147"/>
        <v>16983.759317329124</v>
      </c>
      <c r="T1040" s="19">
        <v>32.546655273438034</v>
      </c>
      <c r="U1040" s="19">
        <f t="shared" si="148"/>
        <v>38.17552749023497</v>
      </c>
      <c r="V1040" s="19">
        <f>0.814*U1040+4.4613</f>
        <v>35.536179377051262</v>
      </c>
      <c r="W1040" s="19">
        <f t="shared" si="152"/>
        <v>2.6393481131837078</v>
      </c>
      <c r="X1040" s="19">
        <f t="shared" si="149"/>
        <v>17189.34761193896</v>
      </c>
    </row>
    <row r="1041" spans="1:26">
      <c r="A1041">
        <v>2092</v>
      </c>
      <c r="B1041">
        <v>7</v>
      </c>
      <c r="C1041" s="15">
        <v>32.105493164062501</v>
      </c>
      <c r="D1041" s="15">
        <f t="shared" si="144"/>
        <v>39.734899667968754</v>
      </c>
      <c r="E1041" s="15">
        <f>0.814*D1041+4.4613</f>
        <v>36.805508329726564</v>
      </c>
      <c r="F1041" s="15">
        <f t="shared" si="150"/>
        <v>2.9293913382421906</v>
      </c>
      <c r="G1041" s="15">
        <f t="shared" si="145"/>
        <v>21145.827244961722</v>
      </c>
      <c r="L1041" s="17">
        <v>35.200128173828126</v>
      </c>
      <c r="M1041" s="17">
        <f t="shared" si="146"/>
        <v>40.942679606933595</v>
      </c>
      <c r="N1041" s="17">
        <f>0.814*M1041+4.4613</f>
        <v>37.788641200043948</v>
      </c>
      <c r="O1041" s="17">
        <f t="shared" si="151"/>
        <v>3.1540384068896472</v>
      </c>
      <c r="P1041" s="17">
        <f t="shared" si="147"/>
        <v>24210.237908381678</v>
      </c>
      <c r="T1041" s="19">
        <v>35.118615722656045</v>
      </c>
      <c r="U1041" s="19">
        <f t="shared" si="148"/>
        <v>40.999540063476346</v>
      </c>
      <c r="V1041" s="19">
        <f>0.814*U1041+4.4613</f>
        <v>37.834925611669746</v>
      </c>
      <c r="W1041" s="19">
        <f t="shared" si="152"/>
        <v>3.1646144518065995</v>
      </c>
      <c r="X1041" s="19">
        <f t="shared" si="149"/>
        <v>24354.505737093823</v>
      </c>
    </row>
    <row r="1042" spans="1:26">
      <c r="A1042">
        <v>2092</v>
      </c>
      <c r="B1042">
        <v>8</v>
      </c>
      <c r="C1042" s="15">
        <v>30.572991943359376</v>
      </c>
      <c r="D1042" s="15">
        <f t="shared" si="144"/>
        <v>37.597979965820315</v>
      </c>
      <c r="E1042" s="15">
        <f>0.814*D1042+4.4613</f>
        <v>35.066055692177734</v>
      </c>
      <c r="F1042" s="15">
        <f t="shared" si="150"/>
        <v>2.5319242736425807</v>
      </c>
      <c r="G1042" s="15">
        <f t="shared" si="145"/>
        <v>15723.979016758443</v>
      </c>
      <c r="L1042" s="17">
        <v>31.678063964843751</v>
      </c>
      <c r="M1042" s="17">
        <f t="shared" si="146"/>
        <v>37.106447270507815</v>
      </c>
      <c r="N1042" s="17">
        <f>0.814*M1042+4.4613</f>
        <v>34.66594807819336</v>
      </c>
      <c r="O1042" s="17">
        <f t="shared" si="151"/>
        <v>2.440499192314455</v>
      </c>
      <c r="P1042" s="17">
        <f t="shared" si="147"/>
        <v>14476.849482361482</v>
      </c>
      <c r="T1042" s="19">
        <v>31.810174560547011</v>
      </c>
      <c r="U1042" s="19">
        <f t="shared" si="148"/>
        <v>37.366871667480623</v>
      </c>
      <c r="V1042" s="19">
        <f>0.814*U1042+4.4613</f>
        <v>34.877933537329227</v>
      </c>
      <c r="W1042" s="19">
        <f t="shared" si="152"/>
        <v>2.4889381301513964</v>
      </c>
      <c r="X1042" s="19">
        <f t="shared" si="149"/>
        <v>15137.605033395201</v>
      </c>
    </row>
    <row r="1043" spans="1:26">
      <c r="A1043">
        <v>2092</v>
      </c>
      <c r="B1043">
        <v>9</v>
      </c>
      <c r="C1043" s="15">
        <v>24.493524169921876</v>
      </c>
      <c r="D1043" s="15">
        <f t="shared" si="144"/>
        <v>29.120770102539062</v>
      </c>
      <c r="E1043" s="15">
        <f>0.9014*D1043+2.3973</f>
        <v>28.646762170428712</v>
      </c>
      <c r="F1043" s="15">
        <f t="shared" si="150"/>
        <v>0.47400793211035008</v>
      </c>
      <c r="G1043" s="15">
        <f t="shared" si="145"/>
        <v>-12348.057798082715</v>
      </c>
      <c r="L1043" s="17">
        <v>21.731378173828126</v>
      </c>
      <c r="M1043" s="17">
        <f t="shared" si="146"/>
        <v>26.272517106933591</v>
      </c>
      <c r="N1043" s="17">
        <f>0.9014*M1043+2.3973</f>
        <v>26.079346920189941</v>
      </c>
      <c r="O1043" s="17">
        <f t="shared" si="151"/>
        <v>0.19317018674365016</v>
      </c>
      <c r="P1043" s="17">
        <f t="shared" si="147"/>
        <v>-16178.965482629868</v>
      </c>
      <c r="T1043" s="19">
        <v>21.756616210938034</v>
      </c>
      <c r="U1043" s="19">
        <f t="shared" si="148"/>
        <v>26.328064599609963</v>
      </c>
      <c r="V1043" s="19">
        <f>0.9014*U1043+2.3973</f>
        <v>26.12941743008842</v>
      </c>
      <c r="W1043" s="19">
        <f t="shared" si="152"/>
        <v>0.19864716952154282</v>
      </c>
      <c r="X1043" s="19">
        <f t="shared" si="149"/>
        <v>-16104.253960556634</v>
      </c>
    </row>
    <row r="1044" spans="1:26">
      <c r="A1044">
        <v>2092</v>
      </c>
      <c r="B1044">
        <v>10</v>
      </c>
      <c r="C1044" s="15">
        <v>12.69356689453125</v>
      </c>
      <c r="D1044" s="15">
        <f t="shared" si="144"/>
        <v>12.666909677734374</v>
      </c>
      <c r="E1044" s="15">
        <f>0.9014*D1044+2.3973</f>
        <v>13.815252383509764</v>
      </c>
      <c r="F1044" s="15">
        <f t="shared" si="150"/>
        <v>-1.1483427057753897</v>
      </c>
      <c r="G1044" s="15">
        <f t="shared" si="145"/>
        <v>-34478.542849482088</v>
      </c>
      <c r="L1044" s="17">
        <v>12.441888427734375</v>
      </c>
      <c r="M1044" s="17">
        <f t="shared" si="146"/>
        <v>16.154404875488279</v>
      </c>
      <c r="N1044" s="17">
        <f>0.9014*M1044+2.3973</f>
        <v>16.958880554765134</v>
      </c>
      <c r="O1044" s="17">
        <f t="shared" si="151"/>
        <v>-0.80447567927685526</v>
      </c>
      <c r="P1044" s="17">
        <f t="shared" si="147"/>
        <v>-29787.85274101558</v>
      </c>
      <c r="T1044" s="19">
        <v>12.568719482422011</v>
      </c>
      <c r="U1044" s="19">
        <f t="shared" si="148"/>
        <v>16.23975399169937</v>
      </c>
      <c r="V1044" s="19">
        <f>0.9014*U1044+2.3973</f>
        <v>17.035814248117813</v>
      </c>
      <c r="W1044" s="19">
        <f t="shared" si="152"/>
        <v>-0.79606025641844269</v>
      </c>
      <c r="X1044" s="19">
        <f t="shared" si="149"/>
        <v>-29673.057957803976</v>
      </c>
    </row>
    <row r="1045" spans="1:26">
      <c r="A1045">
        <v>2092</v>
      </c>
      <c r="B1045">
        <v>11</v>
      </c>
      <c r="C1045" s="15">
        <v>7.4977966308593746</v>
      </c>
      <c r="D1045" s="15">
        <f t="shared" si="144"/>
        <v>5.4219276220703128</v>
      </c>
      <c r="E1045" s="15">
        <f>0.9014*D1045+2.3973</f>
        <v>7.284625558534179</v>
      </c>
      <c r="F1045" s="15">
        <f t="shared" si="150"/>
        <v>-1.8626979364638663</v>
      </c>
      <c r="G1045" s="15">
        <f t="shared" si="145"/>
        <v>-44223.062551303599</v>
      </c>
      <c r="L1045" s="17">
        <v>2.7676025390625001</v>
      </c>
      <c r="M1045" s="17">
        <f t="shared" si="146"/>
        <v>5.6171726855468744</v>
      </c>
      <c r="N1045" s="17">
        <f>0.9014*M1045+2.3973</f>
        <v>7.4606194587519532</v>
      </c>
      <c r="O1045" s="17">
        <f t="shared" si="151"/>
        <v>-1.8434467732050788</v>
      </c>
      <c r="P1045" s="17">
        <f t="shared" si="147"/>
        <v>-43960.457433290481</v>
      </c>
      <c r="T1045" s="19">
        <v>2.7905822753910456</v>
      </c>
      <c r="U1045" s="19">
        <f t="shared" si="148"/>
        <v>5.5033593383793686</v>
      </c>
      <c r="V1045" s="19">
        <f>0.9014*U1045+2.3973</f>
        <v>7.3580281076151621</v>
      </c>
      <c r="W1045" s="19">
        <f t="shared" si="152"/>
        <v>-1.8546687692357935</v>
      </c>
      <c r="X1045" s="19">
        <f t="shared" si="149"/>
        <v>-44113.536681145459</v>
      </c>
    </row>
    <row r="1046" spans="1:26">
      <c r="A1046">
        <v>2092</v>
      </c>
      <c r="B1046">
        <v>12</v>
      </c>
      <c r="C1046" s="15">
        <v>0.38582763671874998</v>
      </c>
      <c r="D1046" s="15">
        <f t="shared" si="144"/>
        <v>-4.4950019433593749</v>
      </c>
      <c r="E1046" s="15">
        <f>0.7817*D1046+0.2163</f>
        <v>-3.2974430191240232</v>
      </c>
      <c r="F1046" s="15">
        <f t="shared" si="150"/>
        <v>-1.1975589242353517</v>
      </c>
      <c r="G1046" s="15">
        <f t="shared" si="145"/>
        <v>-35149.90128549443</v>
      </c>
      <c r="L1046" s="17">
        <v>-5.6199401855468754</v>
      </c>
      <c r="M1046" s="17">
        <f t="shared" si="146"/>
        <v>-3.5185388500976562</v>
      </c>
      <c r="N1046" s="17">
        <f>0.7817*M1046+0.2163</f>
        <v>-2.5341418191213378</v>
      </c>
      <c r="O1046" s="17">
        <f t="shared" si="151"/>
        <v>-0.98439703097631837</v>
      </c>
      <c r="P1046" s="17">
        <f t="shared" si="147"/>
        <v>-32242.159899547958</v>
      </c>
      <c r="T1046" s="19">
        <v>-5.5437377929689546</v>
      </c>
      <c r="U1046" s="19">
        <f t="shared" si="148"/>
        <v>-3.6477240966799127</v>
      </c>
      <c r="V1046" s="19">
        <f>0.7817*U1046+0.2163</f>
        <v>-2.6351259263746876</v>
      </c>
      <c r="W1046" s="19">
        <f t="shared" si="152"/>
        <v>-1.0125981703052251</v>
      </c>
      <c r="X1046" s="19">
        <f t="shared" si="149"/>
        <v>-32626.851641133577</v>
      </c>
    </row>
    <row r="1047" spans="1:26">
      <c r="A1047">
        <v>2093</v>
      </c>
      <c r="B1047">
        <v>1</v>
      </c>
      <c r="C1047" s="15">
        <v>1.3247924804687501</v>
      </c>
      <c r="D1047" s="15">
        <f t="shared" si="144"/>
        <v>-3.1857093652343753</v>
      </c>
      <c r="E1047" s="15">
        <f>0.7817*D1047+0.2163</f>
        <v>-2.2739690108037109</v>
      </c>
      <c r="F1047" s="15">
        <f t="shared" si="150"/>
        <v>-0.91174035443066437</v>
      </c>
      <c r="G1047" s="15">
        <f t="shared" si="145"/>
        <v>-31251.050174788692</v>
      </c>
      <c r="H1047" s="15">
        <f>SUM(G1047:G1058)</f>
        <v>-71711.140968385502</v>
      </c>
      <c r="I1047" s="15">
        <f>H1047*2.36386*4.4</f>
        <v>-745866.42983392207</v>
      </c>
      <c r="L1047" s="17">
        <v>-6.5906127929687504</v>
      </c>
      <c r="M1047" s="17">
        <f t="shared" si="146"/>
        <v>-4.5757954541015629</v>
      </c>
      <c r="N1047" s="17">
        <f>0.7817*M1047+0.2163</f>
        <v>-3.3605993064711916</v>
      </c>
      <c r="O1047" s="17">
        <f t="shared" si="151"/>
        <v>-1.2151961476303712</v>
      </c>
      <c r="P1047" s="17">
        <f t="shared" si="147"/>
        <v>-35390.490649825893</v>
      </c>
      <c r="Q1047" s="17">
        <f>SUM(P1047:P1058)</f>
        <v>-93395.437577098433</v>
      </c>
      <c r="R1047" s="17">
        <f>Q1047*2.36386*4.4</f>
        <v>-971404.45191239961</v>
      </c>
      <c r="T1047" s="19">
        <v>-6.5725769042969659</v>
      </c>
      <c r="U1047" s="19">
        <f t="shared" si="148"/>
        <v>-4.7773894409180695</v>
      </c>
      <c r="V1047" s="19">
        <f>0.7817*U1047+0.2163</f>
        <v>-3.5181853259656548</v>
      </c>
      <c r="W1047" s="19">
        <f t="shared" si="152"/>
        <v>-1.2592041149524147</v>
      </c>
      <c r="X1047" s="19">
        <f t="shared" si="149"/>
        <v>-35990.803332065887</v>
      </c>
      <c r="Y1047" s="19">
        <f>SUM(X1047:X1058)</f>
        <v>-92265.004750917011</v>
      </c>
      <c r="Z1047" s="19">
        <f>Y1047*2.36386*4.4</f>
        <v>-959646.83817421191</v>
      </c>
    </row>
    <row r="1048" spans="1:26">
      <c r="A1048">
        <v>2093</v>
      </c>
      <c r="B1048">
        <v>2</v>
      </c>
      <c r="C1048" s="15">
        <v>5.7179809570312496</v>
      </c>
      <c r="D1048" s="15">
        <f t="shared" si="144"/>
        <v>2.9401526464843748</v>
      </c>
      <c r="E1048" s="15">
        <f>0.7817*D1048+0.2163</f>
        <v>2.5146173237568354</v>
      </c>
      <c r="F1048" s="15">
        <f t="shared" si="150"/>
        <v>0.42553532272753936</v>
      </c>
      <c r="G1048" s="15">
        <f t="shared" si="145"/>
        <v>-13009.272662673637</v>
      </c>
      <c r="L1048" s="17">
        <v>-0.87320556640625002</v>
      </c>
      <c r="M1048" s="17">
        <f t="shared" si="146"/>
        <v>1.6516044970703125</v>
      </c>
      <c r="N1048" s="17">
        <f>0.7817*M1048+0.2163</f>
        <v>1.5073592353598633</v>
      </c>
      <c r="O1048" s="17">
        <f t="shared" si="151"/>
        <v>0.14424526171044927</v>
      </c>
      <c r="P1048" s="17">
        <f t="shared" si="147"/>
        <v>-16846.350385007761</v>
      </c>
      <c r="T1048" s="19">
        <v>-0.74231567382798858</v>
      </c>
      <c r="U1048" s="19">
        <f t="shared" si="148"/>
        <v>1.6242373901368683</v>
      </c>
      <c r="V1048" s="19">
        <f>0.7817*U1048+0.2163</f>
        <v>1.4859663678699897</v>
      </c>
      <c r="W1048" s="19">
        <f t="shared" si="152"/>
        <v>0.1382710222668786</v>
      </c>
      <c r="X1048" s="19">
        <f t="shared" si="149"/>
        <v>-16927.84498525751</v>
      </c>
    </row>
    <row r="1049" spans="1:26">
      <c r="A1049">
        <v>2093</v>
      </c>
      <c r="B1049">
        <v>3</v>
      </c>
      <c r="C1049" s="15">
        <v>12.805963134765625</v>
      </c>
      <c r="D1049" s="15">
        <f t="shared" si="144"/>
        <v>12.823634995117185</v>
      </c>
      <c r="E1049" s="15">
        <f>0.9534*D1049-0.7929</f>
        <v>11.433153604344726</v>
      </c>
      <c r="F1049" s="15">
        <f t="shared" si="150"/>
        <v>1.3904813907724591</v>
      </c>
      <c r="G1049" s="15">
        <f t="shared" si="145"/>
        <v>153.55665152711663</v>
      </c>
      <c r="L1049" s="17">
        <v>6.0926147460937496</v>
      </c>
      <c r="M1049" s="17">
        <f t="shared" si="146"/>
        <v>9.2387759814453112</v>
      </c>
      <c r="N1049" s="17">
        <f>0.9534*M1049-0.7929</f>
        <v>8.0153490207099605</v>
      </c>
      <c r="O1049" s="17">
        <f t="shared" si="151"/>
        <v>1.2234269607353507</v>
      </c>
      <c r="P1049" s="17">
        <f t="shared" si="147"/>
        <v>-2125.2328286090815</v>
      </c>
      <c r="T1049" s="19">
        <v>6.2093750000000227</v>
      </c>
      <c r="U1049" s="19">
        <f t="shared" si="148"/>
        <v>9.2571937500000256</v>
      </c>
      <c r="V1049" s="19">
        <f>0.9534*U1049-0.7929</f>
        <v>8.0329085212500253</v>
      </c>
      <c r="W1049" s="19">
        <f t="shared" si="152"/>
        <v>1.2242852287500003</v>
      </c>
      <c r="X1049" s="19">
        <f t="shared" si="149"/>
        <v>-2113.5251946212447</v>
      </c>
    </row>
    <row r="1050" spans="1:26">
      <c r="A1050">
        <v>2093</v>
      </c>
      <c r="B1050">
        <v>4</v>
      </c>
      <c r="C1050" s="15">
        <v>23.485559082031251</v>
      </c>
      <c r="D1050" s="15">
        <f t="shared" si="144"/>
        <v>27.715263583984381</v>
      </c>
      <c r="E1050" s="15">
        <f>0.9534*D1050-0.7929</f>
        <v>25.63083230097071</v>
      </c>
      <c r="F1050" s="15">
        <f t="shared" si="150"/>
        <v>2.0844312830136715</v>
      </c>
      <c r="G1050" s="15">
        <f t="shared" si="145"/>
        <v>9619.7271315894941</v>
      </c>
      <c r="L1050" s="17">
        <v>14.003900146484375</v>
      </c>
      <c r="M1050" s="17">
        <f t="shared" si="146"/>
        <v>17.855748039550779</v>
      </c>
      <c r="N1050" s="17">
        <f>0.9534*M1050-0.7929</f>
        <v>16.230770180907715</v>
      </c>
      <c r="O1050" s="17">
        <f t="shared" si="151"/>
        <v>1.6249778586430637</v>
      </c>
      <c r="P1050" s="17">
        <f t="shared" si="147"/>
        <v>3352.3229697500319</v>
      </c>
      <c r="T1050" s="19">
        <v>14.208581542969</v>
      </c>
      <c r="U1050" s="19">
        <f t="shared" si="148"/>
        <v>18.040322534179964</v>
      </c>
      <c r="V1050" s="19">
        <f>0.9534*U1050-0.7929</f>
        <v>16.406743504087178</v>
      </c>
      <c r="W1050" s="19">
        <f t="shared" si="152"/>
        <v>1.6335790300927862</v>
      </c>
      <c r="X1050" s="19">
        <f t="shared" si="149"/>
        <v>3469.6515494956948</v>
      </c>
    </row>
    <row r="1051" spans="1:26">
      <c r="A1051">
        <v>2093</v>
      </c>
      <c r="B1051">
        <v>5</v>
      </c>
      <c r="C1051" s="15">
        <v>25.628961181640626</v>
      </c>
      <c r="D1051" s="15">
        <f t="shared" si="144"/>
        <v>30.70402347167969</v>
      </c>
      <c r="E1051" s="15">
        <f>0.9534*D1051-0.7929</f>
        <v>28.480315977899419</v>
      </c>
      <c r="F1051" s="15">
        <f t="shared" si="150"/>
        <v>2.223707493780271</v>
      </c>
      <c r="G1051" s="15">
        <f t="shared" si="145"/>
        <v>11519.593922656677</v>
      </c>
      <c r="L1051" s="17">
        <v>24.982476806640626</v>
      </c>
      <c r="M1051" s="17">
        <f t="shared" si="146"/>
        <v>29.813613737792966</v>
      </c>
      <c r="N1051" s="17">
        <f>0.9534*M1051-0.7929</f>
        <v>27.631399337611814</v>
      </c>
      <c r="O1051" s="17">
        <f t="shared" si="151"/>
        <v>2.1822144001811523</v>
      </c>
      <c r="P1051" s="17">
        <f t="shared" si="147"/>
        <v>10953.586632871098</v>
      </c>
      <c r="T1051" s="19">
        <v>25.186791992188034</v>
      </c>
      <c r="U1051" s="19">
        <f t="shared" si="148"/>
        <v>30.094397607422462</v>
      </c>
      <c r="V1051" s="19">
        <f>0.9534*U1051-0.7929</f>
        <v>27.899098678916577</v>
      </c>
      <c r="W1051" s="19">
        <f t="shared" si="152"/>
        <v>2.1952989285058848</v>
      </c>
      <c r="X1051" s="19">
        <f t="shared" si="149"/>
        <v>11132.072683748775</v>
      </c>
    </row>
    <row r="1052" spans="1:26">
      <c r="A1052">
        <v>2093</v>
      </c>
      <c r="B1052">
        <v>6</v>
      </c>
      <c r="C1052" s="15">
        <v>31.405145263671876</v>
      </c>
      <c r="D1052" s="15">
        <f t="shared" si="144"/>
        <v>38.758334555664064</v>
      </c>
      <c r="E1052" s="15">
        <f>0.814*D1052+4.4613</f>
        <v>36.010584328310543</v>
      </c>
      <c r="F1052" s="15">
        <f t="shared" si="150"/>
        <v>2.7477502273535208</v>
      </c>
      <c r="G1052" s="15">
        <f t="shared" si="145"/>
        <v>18668.060851329377</v>
      </c>
      <c r="L1052" s="17">
        <v>31.501885986328126</v>
      </c>
      <c r="M1052" s="17">
        <f t="shared" si="146"/>
        <v>36.914554216308595</v>
      </c>
      <c r="N1052" s="17">
        <f>0.814*M1052+4.4613</f>
        <v>34.509747132075191</v>
      </c>
      <c r="O1052" s="17">
        <f t="shared" si="151"/>
        <v>2.4048070842334042</v>
      </c>
      <c r="P1052" s="17">
        <f t="shared" si="147"/>
        <v>13989.973436027867</v>
      </c>
      <c r="T1052" s="19">
        <v>31.451654052734</v>
      </c>
      <c r="U1052" s="19">
        <f t="shared" si="148"/>
        <v>36.973216149901937</v>
      </c>
      <c r="V1052" s="19">
        <f>0.814*U1052+4.4613</f>
        <v>34.557497946020177</v>
      </c>
      <c r="W1052" s="19">
        <f t="shared" si="152"/>
        <v>2.4157182038817595</v>
      </c>
      <c r="X1052" s="19">
        <f t="shared" si="149"/>
        <v>14138.812019151082</v>
      </c>
    </row>
    <row r="1053" spans="1:26">
      <c r="A1053">
        <v>2093</v>
      </c>
      <c r="B1053">
        <v>7</v>
      </c>
      <c r="C1053" s="15">
        <v>33.553826904296876</v>
      </c>
      <c r="D1053" s="15">
        <f t="shared" si="144"/>
        <v>41.754456235351569</v>
      </c>
      <c r="E1053" s="15">
        <f>0.814*D1053+4.4613</f>
        <v>38.449427375576178</v>
      </c>
      <c r="F1053" s="15">
        <f t="shared" si="150"/>
        <v>3.3050288597753905</v>
      </c>
      <c r="G1053" s="15">
        <f t="shared" si="145"/>
        <v>26269.898676196099</v>
      </c>
      <c r="L1053" s="17">
        <v>37.110070800781251</v>
      </c>
      <c r="M1053" s="17">
        <f t="shared" si="146"/>
        <v>43.022989116210937</v>
      </c>
      <c r="N1053" s="17">
        <f>0.814*M1053+4.4613</f>
        <v>39.482013140595704</v>
      </c>
      <c r="O1053" s="17">
        <f t="shared" si="151"/>
        <v>3.5409759756152326</v>
      </c>
      <c r="P1053" s="17">
        <f t="shared" si="147"/>
        <v>29488.453283367387</v>
      </c>
      <c r="T1053" s="19">
        <v>37.516229248047011</v>
      </c>
      <c r="U1053" s="19">
        <f t="shared" si="148"/>
        <v>43.632119714355625</v>
      </c>
      <c r="V1053" s="19">
        <f>0.814*U1053+4.4613</f>
        <v>39.977845447485478</v>
      </c>
      <c r="W1053" s="19">
        <f t="shared" si="152"/>
        <v>3.6542742668701464</v>
      </c>
      <c r="X1053" s="19">
        <f t="shared" si="149"/>
        <v>31033.955274375665</v>
      </c>
    </row>
    <row r="1054" spans="1:26">
      <c r="A1054">
        <v>2093</v>
      </c>
      <c r="B1054">
        <v>8</v>
      </c>
      <c r="C1054" s="15">
        <v>31.702661132812501</v>
      </c>
      <c r="D1054" s="15">
        <f t="shared" si="144"/>
        <v>39.173190683593752</v>
      </c>
      <c r="E1054" s="15">
        <f>0.814*D1054+4.4613</f>
        <v>36.348277216445311</v>
      </c>
      <c r="F1054" s="15">
        <f t="shared" si="150"/>
        <v>2.8249134671484413</v>
      </c>
      <c r="G1054" s="15">
        <f t="shared" si="145"/>
        <v>19720.64460537189</v>
      </c>
      <c r="L1054" s="17">
        <v>32.394738769531251</v>
      </c>
      <c r="M1054" s="17">
        <f t="shared" si="146"/>
        <v>37.887049467773437</v>
      </c>
      <c r="N1054" s="17">
        <f>0.814*M1054+4.4613</f>
        <v>35.301358266767572</v>
      </c>
      <c r="O1054" s="17">
        <f t="shared" si="151"/>
        <v>2.585691201005865</v>
      </c>
      <c r="P1054" s="17">
        <f t="shared" si="147"/>
        <v>16457.413672921008</v>
      </c>
      <c r="T1054" s="19">
        <v>32.106591796875023</v>
      </c>
      <c r="U1054" s="19">
        <f t="shared" si="148"/>
        <v>37.692337792968779</v>
      </c>
      <c r="V1054" s="19">
        <f>0.814*U1054+4.4613</f>
        <v>35.142862963476581</v>
      </c>
      <c r="W1054" s="19">
        <f t="shared" si="152"/>
        <v>2.5494748294921976</v>
      </c>
      <c r="X1054" s="19">
        <f t="shared" si="149"/>
        <v>15963.386149103069</v>
      </c>
    </row>
    <row r="1055" spans="1:26">
      <c r="A1055">
        <v>2093</v>
      </c>
      <c r="B1055">
        <v>9</v>
      </c>
      <c r="C1055" s="15">
        <v>26.398370361328126</v>
      </c>
      <c r="D1055" s="15">
        <f t="shared" si="144"/>
        <v>31.77688763183594</v>
      </c>
      <c r="E1055" s="15">
        <f>0.9014*D1055+2.3973</f>
        <v>31.040986511336918</v>
      </c>
      <c r="F1055" s="15">
        <f t="shared" si="150"/>
        <v>0.73590112049902245</v>
      </c>
      <c r="G1055" s="15">
        <f t="shared" si="145"/>
        <v>-8775.5728152728352</v>
      </c>
      <c r="L1055" s="17">
        <v>24.824670410156251</v>
      </c>
      <c r="M1055" s="17">
        <f t="shared" si="146"/>
        <v>29.641731010742188</v>
      </c>
      <c r="N1055" s="17">
        <f>0.9014*M1055+2.3973</f>
        <v>29.116356333083008</v>
      </c>
      <c r="O1055" s="17">
        <f t="shared" si="151"/>
        <v>0.52537467765917967</v>
      </c>
      <c r="P1055" s="17">
        <f t="shared" si="147"/>
        <v>-11647.36402205113</v>
      </c>
      <c r="T1055" s="19">
        <v>24.774987792969</v>
      </c>
      <c r="U1055" s="19">
        <f t="shared" si="148"/>
        <v>29.642236596679965</v>
      </c>
      <c r="V1055" s="19">
        <f>0.9014*U1055+2.3973</f>
        <v>29.11681206824732</v>
      </c>
      <c r="W1055" s="19">
        <f t="shared" si="152"/>
        <v>0.52542452843264442</v>
      </c>
      <c r="X1055" s="19">
        <f t="shared" si="149"/>
        <v>-11646.684007650298</v>
      </c>
    </row>
    <row r="1056" spans="1:26">
      <c r="A1056">
        <v>2093</v>
      </c>
      <c r="B1056">
        <v>10</v>
      </c>
      <c r="C1056" s="15">
        <v>14.9017578125</v>
      </c>
      <c r="D1056" s="15">
        <f t="shared" si="144"/>
        <v>15.746011093749999</v>
      </c>
      <c r="E1056" s="15">
        <f>0.9014*D1056+2.3973</f>
        <v>16.590754399906249</v>
      </c>
      <c r="F1056" s="15">
        <f t="shared" si="150"/>
        <v>-0.84474330615624993</v>
      </c>
      <c r="G1056" s="15">
        <f t="shared" si="145"/>
        <v>-30337.143439277403</v>
      </c>
      <c r="L1056" s="17">
        <v>12.867303466796875</v>
      </c>
      <c r="M1056" s="17">
        <f t="shared" si="146"/>
        <v>16.617766936035153</v>
      </c>
      <c r="N1056" s="17">
        <f>0.9014*M1056+2.3973</f>
        <v>17.376555116142086</v>
      </c>
      <c r="O1056" s="17">
        <f t="shared" si="151"/>
        <v>-0.75878818010693294</v>
      </c>
      <c r="P1056" s="17">
        <f t="shared" si="147"/>
        <v>-29164.629564838673</v>
      </c>
      <c r="T1056" s="19">
        <v>12.817773437500023</v>
      </c>
      <c r="U1056" s="19">
        <f t="shared" si="148"/>
        <v>16.513215234375025</v>
      </c>
      <c r="V1056" s="19">
        <f>0.9014*U1056+2.3973</f>
        <v>17.282312212265648</v>
      </c>
      <c r="W1056" s="19">
        <f t="shared" si="152"/>
        <v>-0.76909697789062292</v>
      </c>
      <c r="X1056" s="19">
        <f t="shared" si="149"/>
        <v>-29305.251875405986</v>
      </c>
    </row>
    <row r="1057" spans="1:26">
      <c r="A1057">
        <v>2093</v>
      </c>
      <c r="B1057">
        <v>11</v>
      </c>
      <c r="C1057" s="15">
        <v>7.5156188964843746</v>
      </c>
      <c r="D1057" s="15">
        <f t="shared" si="144"/>
        <v>5.4467789892578127</v>
      </c>
      <c r="E1057" s="15">
        <f>0.9014*D1057+2.3973</f>
        <v>7.3070265809169914</v>
      </c>
      <c r="F1057" s="15">
        <f t="shared" si="150"/>
        <v>-1.8602475916591787</v>
      </c>
      <c r="G1057" s="15">
        <f t="shared" si="145"/>
        <v>-44189.637397822858</v>
      </c>
      <c r="L1057" s="17">
        <v>2.3477111816406251</v>
      </c>
      <c r="M1057" s="17">
        <f t="shared" si="146"/>
        <v>5.1598270190429689</v>
      </c>
      <c r="N1057" s="17">
        <f>0.9014*M1057+2.3973</f>
        <v>7.0483680749653317</v>
      </c>
      <c r="O1057" s="17">
        <f t="shared" si="151"/>
        <v>-1.8885410559223628</v>
      </c>
      <c r="P1057" s="17">
        <f t="shared" si="147"/>
        <v>-44575.588543836951</v>
      </c>
      <c r="T1057" s="19">
        <v>2.4756103515630343</v>
      </c>
      <c r="U1057" s="19">
        <f t="shared" si="148"/>
        <v>5.1575201660162122</v>
      </c>
      <c r="V1057" s="19">
        <f>0.9014*U1057+2.3973</f>
        <v>7.0462886776470128</v>
      </c>
      <c r="W1057" s="19">
        <f t="shared" si="152"/>
        <v>-1.8887685116308006</v>
      </c>
      <c r="X1057" s="19">
        <f t="shared" si="149"/>
        <v>-44578.691267155751</v>
      </c>
    </row>
    <row r="1058" spans="1:26">
      <c r="A1058">
        <v>2093</v>
      </c>
      <c r="B1058">
        <v>12</v>
      </c>
      <c r="C1058" s="15">
        <v>1.6020141601562501</v>
      </c>
      <c r="D1058" s="15">
        <f t="shared" si="144"/>
        <v>-2.7991514550781251</v>
      </c>
      <c r="E1058" s="15">
        <f>0.7817*D1058+0.2163</f>
        <v>-1.9717966924345705</v>
      </c>
      <c r="F1058" s="15">
        <f t="shared" si="150"/>
        <v>-0.82735476264355468</v>
      </c>
      <c r="G1058" s="15">
        <f t="shared" si="145"/>
        <v>-30099.946317220729</v>
      </c>
      <c r="L1058" s="17">
        <v>-4.2773498535156254</v>
      </c>
      <c r="M1058" s="17">
        <f t="shared" si="146"/>
        <v>-2.0561894604492186</v>
      </c>
      <c r="N1058" s="17">
        <f>0.7817*M1058+0.2163</f>
        <v>-1.3910233012331541</v>
      </c>
      <c r="O1058" s="17">
        <f t="shared" si="151"/>
        <v>-0.66516615921606448</v>
      </c>
      <c r="P1058" s="17">
        <f t="shared" si="147"/>
        <v>-27887.531577866335</v>
      </c>
      <c r="T1058" s="19">
        <v>-3.9574035644529886</v>
      </c>
      <c r="U1058" s="19">
        <f t="shared" si="148"/>
        <v>-1.9059291137693823</v>
      </c>
      <c r="V1058" s="19">
        <f>0.7817*U1058+0.2163</f>
        <v>-1.2735647882335261</v>
      </c>
      <c r="W1058" s="19">
        <f t="shared" si="152"/>
        <v>-0.6323643255358562</v>
      </c>
      <c r="X1058" s="19">
        <f t="shared" si="149"/>
        <v>-27440.081764634615</v>
      </c>
    </row>
    <row r="1059" spans="1:26">
      <c r="A1059">
        <v>2094</v>
      </c>
      <c r="B1059">
        <v>1</v>
      </c>
      <c r="C1059" s="15">
        <v>-1.6709045410156249</v>
      </c>
      <c r="D1059" s="15">
        <f t="shared" si="144"/>
        <v>-7.3629092919921879</v>
      </c>
      <c r="E1059" s="15">
        <f>0.7817*D1059+0.2163</f>
        <v>-5.5392861935502928</v>
      </c>
      <c r="F1059" s="15">
        <f t="shared" si="150"/>
        <v>-1.8236230984418951</v>
      </c>
      <c r="G1059" s="15">
        <f t="shared" si="145"/>
        <v>-43690.042685845896</v>
      </c>
      <c r="H1059" s="15">
        <f>SUM(G1059:G1070)</f>
        <v>-76759.038790701001</v>
      </c>
      <c r="I1059" s="15">
        <f>H1059*2.36386*4.4</f>
        <v>-798369.53431746049</v>
      </c>
      <c r="L1059" s="17">
        <v>-9.8553222656250004</v>
      </c>
      <c r="M1059" s="17">
        <f t="shared" si="146"/>
        <v>-8.1317170117187487</v>
      </c>
      <c r="N1059" s="17">
        <f>0.7817*M1059+0.2163</f>
        <v>-6.1402631880605449</v>
      </c>
      <c r="O1059" s="17">
        <f t="shared" si="151"/>
        <v>-1.9914538236582038</v>
      </c>
      <c r="P1059" s="17">
        <f t="shared" si="147"/>
        <v>-45979.421608521559</v>
      </c>
      <c r="Q1059" s="17">
        <f>SUM(P1059:P1070)</f>
        <v>-111165.6829845871</v>
      </c>
      <c r="R1059" s="17">
        <f>Q1059*2.36386*4.4</f>
        <v>-1156232.4900717628</v>
      </c>
      <c r="T1059" s="19">
        <v>-9.5177673339839544</v>
      </c>
      <c r="U1059" s="19">
        <f t="shared" si="148"/>
        <v>-8.0112085327143827</v>
      </c>
      <c r="V1059" s="19">
        <f>0.7817*U1059+0.2163</f>
        <v>-6.0460617100228324</v>
      </c>
      <c r="W1059" s="19">
        <f t="shared" si="152"/>
        <v>-1.9651468226915503</v>
      </c>
      <c r="X1059" s="19">
        <f t="shared" si="149"/>
        <v>-45620.567808335436</v>
      </c>
      <c r="Y1059" s="19">
        <f>SUM(X1059:X1070)</f>
        <v>-110212.55304301521</v>
      </c>
      <c r="Z1059" s="19">
        <f>Y1059*2.36386*4.4</f>
        <v>-1146319.0007995525</v>
      </c>
    </row>
    <row r="1060" spans="1:26">
      <c r="A1060">
        <v>2094</v>
      </c>
      <c r="B1060">
        <v>2</v>
      </c>
      <c r="C1060" s="15">
        <v>8.8300720214843746</v>
      </c>
      <c r="D1060" s="15">
        <f t="shared" si="144"/>
        <v>7.2796524267578127</v>
      </c>
      <c r="E1060" s="15">
        <f>0.7817*D1060+0.2163</f>
        <v>5.9068043019965826</v>
      </c>
      <c r="F1060" s="15">
        <f t="shared" si="150"/>
        <v>1.3728481247612301</v>
      </c>
      <c r="G1060" s="15">
        <f t="shared" si="145"/>
        <v>-86.978730132061173</v>
      </c>
      <c r="L1060" s="17">
        <v>-5.0560363769531254</v>
      </c>
      <c r="M1060" s="17">
        <f t="shared" si="146"/>
        <v>-2.9043348217773439</v>
      </c>
      <c r="N1060" s="17">
        <f>0.7817*M1060+0.2163</f>
        <v>-2.0540185301833498</v>
      </c>
      <c r="O1060" s="17">
        <f t="shared" si="151"/>
        <v>-0.85031629159399413</v>
      </c>
      <c r="P1060" s="17">
        <f t="shared" si="147"/>
        <v>-30413.164533633673</v>
      </c>
      <c r="T1060" s="19">
        <v>-5.0017150878910002</v>
      </c>
      <c r="U1060" s="19">
        <f t="shared" si="148"/>
        <v>-3.0525831665043186</v>
      </c>
      <c r="V1060" s="19">
        <f>0.7817*U1060+0.2163</f>
        <v>-2.1699042612564257</v>
      </c>
      <c r="W1060" s="19">
        <f t="shared" si="152"/>
        <v>-0.88267890524789294</v>
      </c>
      <c r="X1060" s="19">
        <f t="shared" si="149"/>
        <v>-30854.62294648651</v>
      </c>
    </row>
    <row r="1061" spans="1:26">
      <c r="A1061">
        <v>2094</v>
      </c>
      <c r="B1061">
        <v>3</v>
      </c>
      <c r="C1061" s="15">
        <v>11.89937744140625</v>
      </c>
      <c r="D1061" s="15">
        <f t="shared" si="144"/>
        <v>11.559491904296873</v>
      </c>
      <c r="E1061" s="15">
        <f>0.9534*D1061-0.7929</f>
        <v>10.227919581556639</v>
      </c>
      <c r="F1061" s="15">
        <f t="shared" si="150"/>
        <v>1.3315723227402341</v>
      </c>
      <c r="G1061" s="15">
        <f t="shared" si="145"/>
        <v>-650.02194550046624</v>
      </c>
      <c r="L1061" s="17">
        <v>10.018304443359375</v>
      </c>
      <c r="M1061" s="17">
        <f t="shared" si="146"/>
        <v>13.51463719970703</v>
      </c>
      <c r="N1061" s="17">
        <f>0.9534*M1061-0.7929</f>
        <v>12.091955106200682</v>
      </c>
      <c r="O1061" s="17">
        <f t="shared" si="151"/>
        <v>1.4226820935063476</v>
      </c>
      <c r="P1061" s="17">
        <f t="shared" si="147"/>
        <v>592.80643752008837</v>
      </c>
      <c r="T1061" s="19">
        <v>10.150018310547011</v>
      </c>
      <c r="U1061" s="19">
        <f t="shared" si="148"/>
        <v>13.584020104980619</v>
      </c>
      <c r="V1061" s="19">
        <f>0.9534*U1061-0.7929</f>
        <v>12.158104768088522</v>
      </c>
      <c r="W1061" s="19">
        <f t="shared" si="152"/>
        <v>1.4259153368920963</v>
      </c>
      <c r="X1061" s="19">
        <f t="shared" si="149"/>
        <v>636.91111054508656</v>
      </c>
    </row>
    <row r="1062" spans="1:26">
      <c r="A1062">
        <v>2094</v>
      </c>
      <c r="B1062">
        <v>4</v>
      </c>
      <c r="C1062" s="15">
        <v>22.143640136718751</v>
      </c>
      <c r="D1062" s="15">
        <f t="shared" si="144"/>
        <v>25.844091806640627</v>
      </c>
      <c r="E1062" s="15">
        <f>0.9534*D1062-0.7929</f>
        <v>23.846857128451173</v>
      </c>
      <c r="F1062" s="15">
        <f t="shared" si="150"/>
        <v>1.9972346781894537</v>
      </c>
      <c r="G1062" s="15">
        <f t="shared" si="145"/>
        <v>8430.2782451823368</v>
      </c>
      <c r="L1062" s="17">
        <v>16.406152343750001</v>
      </c>
      <c r="M1062" s="17">
        <f t="shared" si="146"/>
        <v>20.472281132812498</v>
      </c>
      <c r="N1062" s="17">
        <f>0.9534*M1062-0.7929</f>
        <v>18.725372832023435</v>
      </c>
      <c r="O1062" s="17">
        <f t="shared" si="151"/>
        <v>1.7469083007890625</v>
      </c>
      <c r="P1062" s="17">
        <f t="shared" si="147"/>
        <v>5015.5761310636008</v>
      </c>
      <c r="T1062" s="19">
        <v>16.455834960938034</v>
      </c>
      <c r="U1062" s="19">
        <f t="shared" si="148"/>
        <v>20.507806787109963</v>
      </c>
      <c r="V1062" s="19">
        <f>0.9534*U1062-0.7929</f>
        <v>18.759242990830639</v>
      </c>
      <c r="W1062" s="19">
        <f t="shared" si="152"/>
        <v>1.7485637962793241</v>
      </c>
      <c r="X1062" s="19">
        <f t="shared" si="149"/>
        <v>5038.1587450462612</v>
      </c>
    </row>
    <row r="1063" spans="1:26">
      <c r="A1063">
        <v>2094</v>
      </c>
      <c r="B1063">
        <v>5</v>
      </c>
      <c r="C1063" s="15">
        <v>28.202691650390626</v>
      </c>
      <c r="D1063" s="15">
        <f t="shared" si="144"/>
        <v>34.292833237304691</v>
      </c>
      <c r="E1063" s="15">
        <f>0.9534*D1063-0.7929</f>
        <v>31.901887208446293</v>
      </c>
      <c r="F1063" s="15">
        <f t="shared" si="150"/>
        <v>2.3909460288583979</v>
      </c>
      <c r="G1063" s="15">
        <f t="shared" si="145"/>
        <v>13800.894779657407</v>
      </c>
      <c r="L1063" s="17">
        <v>24.034173583984376</v>
      </c>
      <c r="M1063" s="17">
        <f t="shared" si="146"/>
        <v>28.78072186767578</v>
      </c>
      <c r="N1063" s="17">
        <f>0.9534*M1063-0.7929</f>
        <v>26.646640228642088</v>
      </c>
      <c r="O1063" s="17">
        <f t="shared" si="151"/>
        <v>2.1340816390336919</v>
      </c>
      <c r="P1063" s="17">
        <f t="shared" si="147"/>
        <v>10297.007638058592</v>
      </c>
      <c r="T1063" s="19">
        <v>24.032983398438034</v>
      </c>
      <c r="U1063" s="19">
        <f t="shared" si="148"/>
        <v>28.827515771484965</v>
      </c>
      <c r="V1063" s="19">
        <f>0.9534*U1063-0.7929</f>
        <v>26.691253536533768</v>
      </c>
      <c r="W1063" s="19">
        <f t="shared" si="152"/>
        <v>2.1362622349511966</v>
      </c>
      <c r="X1063" s="19">
        <f t="shared" si="149"/>
        <v>10326.753146969273</v>
      </c>
    </row>
    <row r="1064" spans="1:26">
      <c r="A1064">
        <v>2094</v>
      </c>
      <c r="B1064">
        <v>6</v>
      </c>
      <c r="C1064" s="15">
        <v>31.538537597656251</v>
      </c>
      <c r="D1064" s="15">
        <f t="shared" si="144"/>
        <v>38.944336826171877</v>
      </c>
      <c r="E1064" s="15">
        <f>0.814*D1064+4.4613</f>
        <v>36.161990176503906</v>
      </c>
      <c r="F1064" s="15">
        <f t="shared" si="150"/>
        <v>2.7823466496679714</v>
      </c>
      <c r="G1064" s="15">
        <f t="shared" si="145"/>
        <v>19139.990648120795</v>
      </c>
      <c r="L1064" s="17">
        <v>32.959741210937501</v>
      </c>
      <c r="M1064" s="17">
        <f t="shared" si="146"/>
        <v>38.502450126953121</v>
      </c>
      <c r="N1064" s="17">
        <f>0.814*M1064+4.4613</f>
        <v>35.802294403339836</v>
      </c>
      <c r="O1064" s="17">
        <f t="shared" si="151"/>
        <v>2.7001557236132854</v>
      </c>
      <c r="P1064" s="17">
        <f t="shared" si="147"/>
        <v>18018.824225808828</v>
      </c>
      <c r="T1064" s="19">
        <v>33.106042480469</v>
      </c>
      <c r="U1064" s="19">
        <f t="shared" si="148"/>
        <v>38.789734643554965</v>
      </c>
      <c r="V1064" s="19">
        <f>0.814*U1064+4.4613</f>
        <v>36.036143999853742</v>
      </c>
      <c r="W1064" s="19">
        <f t="shared" si="152"/>
        <v>2.753590643701223</v>
      </c>
      <c r="X1064" s="19">
        <f t="shared" si="149"/>
        <v>18747.729970728382</v>
      </c>
    </row>
    <row r="1065" spans="1:26">
      <c r="A1065">
        <v>2094</v>
      </c>
      <c r="B1065">
        <v>7</v>
      </c>
      <c r="C1065" s="15">
        <v>33.688745117187501</v>
      </c>
      <c r="D1065" s="15">
        <f t="shared" si="144"/>
        <v>41.942586191406257</v>
      </c>
      <c r="E1065" s="15">
        <f>0.814*D1065+4.4613</f>
        <v>38.602565159804691</v>
      </c>
      <c r="F1065" s="15">
        <f t="shared" si="150"/>
        <v>3.3400210316015659</v>
      </c>
      <c r="G1065" s="15">
        <f t="shared" si="145"/>
        <v>26747.226892076964</v>
      </c>
      <c r="L1065" s="17">
        <v>33.955773925781251</v>
      </c>
      <c r="M1065" s="17">
        <f t="shared" si="146"/>
        <v>39.587328959960935</v>
      </c>
      <c r="N1065" s="17">
        <f>0.814*M1065+4.4613</f>
        <v>36.6853857734082</v>
      </c>
      <c r="O1065" s="17">
        <f t="shared" si="151"/>
        <v>2.9019431865527352</v>
      </c>
      <c r="P1065" s="17">
        <f t="shared" si="147"/>
        <v>20771.407007765862</v>
      </c>
      <c r="T1065" s="19">
        <v>33.943872070313034</v>
      </c>
      <c r="U1065" s="19">
        <f t="shared" si="148"/>
        <v>39.709671533203718</v>
      </c>
      <c r="V1065" s="19">
        <f>0.814*U1065+4.4613</f>
        <v>36.784972628027823</v>
      </c>
      <c r="W1065" s="19">
        <f t="shared" si="152"/>
        <v>2.9246989051758945</v>
      </c>
      <c r="X1065" s="19">
        <f t="shared" si="149"/>
        <v>21081.817765504376</v>
      </c>
    </row>
    <row r="1066" spans="1:26">
      <c r="A1066">
        <v>2094</v>
      </c>
      <c r="B1066">
        <v>8</v>
      </c>
      <c r="C1066" s="15">
        <v>31.206750488281251</v>
      </c>
      <c r="D1066" s="15">
        <f t="shared" si="144"/>
        <v>38.481692880859377</v>
      </c>
      <c r="E1066" s="15">
        <f>0.814*D1066+4.4613</f>
        <v>35.78539800501953</v>
      </c>
      <c r="F1066" s="15">
        <f t="shared" si="150"/>
        <v>2.6962948758398468</v>
      </c>
      <c r="G1066" s="15">
        <f t="shared" si="145"/>
        <v>17966.158401331348</v>
      </c>
      <c r="L1066" s="17">
        <v>32.844445800781251</v>
      </c>
      <c r="M1066" s="17">
        <f t="shared" si="146"/>
        <v>38.376870366210937</v>
      </c>
      <c r="N1066" s="17">
        <f>0.814*M1066+4.4613</f>
        <v>35.700072478095699</v>
      </c>
      <c r="O1066" s="17">
        <f t="shared" si="151"/>
        <v>2.6767978881152388</v>
      </c>
      <c r="P1066" s="17">
        <f t="shared" si="147"/>
        <v>17700.199991779969</v>
      </c>
      <c r="T1066" s="19">
        <v>32.809899902344</v>
      </c>
      <c r="U1066" s="19">
        <f t="shared" si="148"/>
        <v>38.46457009277372</v>
      </c>
      <c r="V1066" s="19">
        <f>0.814*U1066+4.4613</f>
        <v>35.771460055517807</v>
      </c>
      <c r="W1066" s="19">
        <f t="shared" si="152"/>
        <v>2.6931100372559129</v>
      </c>
      <c r="X1066" s="19">
        <f t="shared" si="149"/>
        <v>17922.714018207909</v>
      </c>
    </row>
    <row r="1067" spans="1:26">
      <c r="A1067">
        <v>2094</v>
      </c>
      <c r="B1067">
        <v>9</v>
      </c>
      <c r="C1067" s="15">
        <v>22.452172851562501</v>
      </c>
      <c r="D1067" s="15">
        <f t="shared" si="144"/>
        <v>26.274309824218754</v>
      </c>
      <c r="E1067" s="15">
        <f>0.9014*D1067+2.3973</f>
        <v>26.080962875550785</v>
      </c>
      <c r="F1067" s="15">
        <f t="shared" si="150"/>
        <v>0.19334694866796909</v>
      </c>
      <c r="G1067" s="15">
        <f t="shared" si="145"/>
        <v>-16176.554273220234</v>
      </c>
      <c r="L1067" s="17">
        <v>24.037469482421876</v>
      </c>
      <c r="M1067" s="17">
        <f t="shared" si="146"/>
        <v>28.784311760253907</v>
      </c>
      <c r="N1067" s="17">
        <f>0.9014*M1067+2.3973</f>
        <v>28.343478620692871</v>
      </c>
      <c r="O1067" s="17">
        <f t="shared" si="151"/>
        <v>0.44083313956103609</v>
      </c>
      <c r="P1067" s="17">
        <f t="shared" si="147"/>
        <v>-12800.595143247907</v>
      </c>
      <c r="T1067" s="19">
        <v>24.038842773438034</v>
      </c>
      <c r="U1067" s="19">
        <f t="shared" si="148"/>
        <v>28.833949365234965</v>
      </c>
      <c r="V1067" s="19">
        <f>0.9014*U1067+2.3973</f>
        <v>28.388221957822797</v>
      </c>
      <c r="W1067" s="19">
        <f t="shared" si="152"/>
        <v>0.44572740741216776</v>
      </c>
      <c r="X1067" s="19">
        <f t="shared" si="149"/>
        <v>-12733.83243549062</v>
      </c>
    </row>
    <row r="1068" spans="1:26">
      <c r="A1068">
        <v>2094</v>
      </c>
      <c r="B1068">
        <v>10</v>
      </c>
      <c r="C1068" s="15">
        <v>13.15426025390625</v>
      </c>
      <c r="D1068" s="15">
        <f t="shared" si="144"/>
        <v>13.309300498046873</v>
      </c>
      <c r="E1068" s="15">
        <f>0.9014*D1068+2.3973</f>
        <v>14.394303468939452</v>
      </c>
      <c r="F1068" s="15">
        <f t="shared" si="150"/>
        <v>-1.0850029708925781</v>
      </c>
      <c r="G1068" s="15">
        <f t="shared" si="145"/>
        <v>-33614.525525945661</v>
      </c>
      <c r="L1068" s="17">
        <v>13.507073974609375</v>
      </c>
      <c r="M1068" s="17">
        <f t="shared" si="146"/>
        <v>17.31460497314453</v>
      </c>
      <c r="N1068" s="17">
        <f>0.9014*M1068+2.3973</f>
        <v>18.004684922792478</v>
      </c>
      <c r="O1068" s="17">
        <f t="shared" si="151"/>
        <v>-0.69007994964794861</v>
      </c>
      <c r="P1068" s="17">
        <f t="shared" si="147"/>
        <v>-28227.380593147667</v>
      </c>
      <c r="T1068" s="19">
        <v>13.530938720703034</v>
      </c>
      <c r="U1068" s="19">
        <f t="shared" si="148"/>
        <v>17.296270715331932</v>
      </c>
      <c r="V1068" s="19">
        <f>0.9014*U1068+2.3973</f>
        <v>17.988158422800204</v>
      </c>
      <c r="W1068" s="19">
        <f t="shared" si="152"/>
        <v>-0.69188770746827188</v>
      </c>
      <c r="X1068" s="19">
        <f t="shared" si="149"/>
        <v>-28252.040217574697</v>
      </c>
    </row>
    <row r="1069" spans="1:26">
      <c r="A1069">
        <v>2094</v>
      </c>
      <c r="B1069">
        <v>11</v>
      </c>
      <c r="C1069" s="15">
        <v>8.8984008789062496</v>
      </c>
      <c r="D1069" s="15">
        <f t="shared" si="144"/>
        <v>7.3749301855468756</v>
      </c>
      <c r="E1069" s="15">
        <f>0.9014*D1069+2.3973</f>
        <v>9.0450620692519532</v>
      </c>
      <c r="F1069" s="15">
        <f t="shared" si="150"/>
        <v>-1.6701318837050776</v>
      </c>
      <c r="G1069" s="15">
        <f t="shared" si="145"/>
        <v>-41596.269025620961</v>
      </c>
      <c r="L1069" s="17">
        <v>3.6852966308593751</v>
      </c>
      <c r="M1069" s="17">
        <f t="shared" si="146"/>
        <v>6.6167250903320305</v>
      </c>
      <c r="N1069" s="17">
        <f>0.9014*M1069+2.3973</f>
        <v>8.361615996425293</v>
      </c>
      <c r="O1069" s="17">
        <f t="shared" si="151"/>
        <v>-1.7448909060932625</v>
      </c>
      <c r="P1069" s="17">
        <f t="shared" si="147"/>
        <v>-42616.056850018198</v>
      </c>
      <c r="T1069" s="19">
        <v>3.9406677246089998</v>
      </c>
      <c r="U1069" s="19">
        <f t="shared" si="148"/>
        <v>6.7661531616206823</v>
      </c>
      <c r="V1069" s="19">
        <f>0.9014*U1069+2.3973</f>
        <v>8.4963104598848833</v>
      </c>
      <c r="W1069" s="19">
        <f t="shared" si="152"/>
        <v>-1.7301572982642011</v>
      </c>
      <c r="X1069" s="19">
        <f t="shared" si="149"/>
        <v>-42415.075705621966</v>
      </c>
    </row>
    <row r="1070" spans="1:26">
      <c r="A1070">
        <v>2094</v>
      </c>
      <c r="B1070">
        <v>12</v>
      </c>
      <c r="C1070" s="15">
        <v>2.3415466308593751</v>
      </c>
      <c r="D1070" s="15">
        <f t="shared" si="144"/>
        <v>-1.7679473779296875</v>
      </c>
      <c r="E1070" s="15">
        <f>0.7817*D1070+0.2163</f>
        <v>-1.1657044653276367</v>
      </c>
      <c r="F1070" s="15">
        <f t="shared" si="150"/>
        <v>-0.60224291260205076</v>
      </c>
      <c r="G1070" s="15">
        <f t="shared" si="145"/>
        <v>-27029.195570804575</v>
      </c>
      <c r="L1070" s="17">
        <v>-2.9322875976562499</v>
      </c>
      <c r="M1070" s="17">
        <f t="shared" si="146"/>
        <v>-0.59114765136718717</v>
      </c>
      <c r="N1070" s="17">
        <f>0.7817*M1070+0.2163</f>
        <v>-0.24580011907373017</v>
      </c>
      <c r="O1070" s="17">
        <f t="shared" si="151"/>
        <v>-0.34534753229345699</v>
      </c>
      <c r="P1070" s="17">
        <f t="shared" si="147"/>
        <v>-23524.885688015049</v>
      </c>
      <c r="T1070" s="19">
        <v>-2.9329589843749773</v>
      </c>
      <c r="U1070" s="19">
        <f t="shared" si="148"/>
        <v>-0.78108896484372536</v>
      </c>
      <c r="V1070" s="19">
        <f>0.7817*U1070+0.2163</f>
        <v>-0.39427724381834012</v>
      </c>
      <c r="W1070" s="19">
        <f t="shared" si="152"/>
        <v>-0.38681172102538525</v>
      </c>
      <c r="X1070" s="19">
        <f t="shared" si="149"/>
        <v>-24090.498686507279</v>
      </c>
    </row>
    <row r="1071" spans="1:26">
      <c r="A1071">
        <v>2095</v>
      </c>
      <c r="B1071">
        <v>1</v>
      </c>
      <c r="C1071" s="15">
        <v>2.3013244628906251</v>
      </c>
      <c r="D1071" s="15">
        <f t="shared" si="144"/>
        <v>-1.8240331689453124</v>
      </c>
      <c r="E1071" s="15">
        <f>0.7817*D1071+0.2163</f>
        <v>-1.2095467281645507</v>
      </c>
      <c r="F1071" s="15">
        <f t="shared" si="150"/>
        <v>-0.61448644078076176</v>
      </c>
      <c r="G1071" s="15">
        <f t="shared" si="145"/>
        <v>-27196.209538690371</v>
      </c>
      <c r="H1071" s="15">
        <f>SUM(G1071:G1082)</f>
        <v>-58993.482644410935</v>
      </c>
      <c r="I1071" s="15">
        <f>H1071*2.36386*4.4</f>
        <v>-613590.26908879587</v>
      </c>
      <c r="L1071" s="17">
        <v>-4.0160888671875004</v>
      </c>
      <c r="M1071" s="17">
        <f t="shared" si="146"/>
        <v>-1.7716239941406253</v>
      </c>
      <c r="N1071" s="17">
        <f>0.7817*M1071+0.2163</f>
        <v>-1.1685784762197269</v>
      </c>
      <c r="O1071" s="17">
        <f t="shared" si="151"/>
        <v>-0.60304551792089844</v>
      </c>
      <c r="P1071" s="17">
        <f t="shared" si="147"/>
        <v>-27040.143909958977</v>
      </c>
      <c r="Q1071" s="17">
        <f>SUM(P1071:P1082)</f>
        <v>-93295.081607897155</v>
      </c>
      <c r="R1071" s="17">
        <f>Q1071*2.36386*4.4</f>
        <v>-970360.6510824326</v>
      </c>
      <c r="T1071" s="19">
        <v>-3.6979431152339544</v>
      </c>
      <c r="U1071" s="19">
        <f t="shared" si="148"/>
        <v>-1.6210415405268823</v>
      </c>
      <c r="V1071" s="19">
        <f>0.7817*U1071+0.2163</f>
        <v>-1.0508681722298638</v>
      </c>
      <c r="W1071" s="19">
        <f t="shared" si="152"/>
        <v>-0.57017336829701848</v>
      </c>
      <c r="X1071" s="19">
        <f t="shared" si="149"/>
        <v>-26591.734916939629</v>
      </c>
      <c r="Y1071" s="19">
        <f>SUM(X1071:X1082)</f>
        <v>-90618.825629929692</v>
      </c>
      <c r="Z1071" s="19">
        <f>Y1071*2.36386*4.4</f>
        <v>-942524.95547568868</v>
      </c>
    </row>
    <row r="1072" spans="1:26">
      <c r="A1072">
        <v>2095</v>
      </c>
      <c r="B1072">
        <v>2</v>
      </c>
      <c r="C1072" s="15">
        <v>6.7310424804687496</v>
      </c>
      <c r="D1072" s="15">
        <f t="shared" si="144"/>
        <v>4.3527656347656238</v>
      </c>
      <c r="E1072" s="15">
        <f>0.7817*D1072+0.2163</f>
        <v>3.618856896696288</v>
      </c>
      <c r="F1072" s="15">
        <f t="shared" si="150"/>
        <v>0.73390873806933588</v>
      </c>
      <c r="G1072" s="15">
        <f t="shared" si="145"/>
        <v>-8802.7509039961897</v>
      </c>
      <c r="L1072" s="17">
        <v>1.5945678710937501</v>
      </c>
      <c r="M1072" s="17">
        <f t="shared" si="146"/>
        <v>4.339503325195313</v>
      </c>
      <c r="N1072" s="17">
        <f>0.7817*M1072+0.2163</f>
        <v>3.6084897493051757</v>
      </c>
      <c r="O1072" s="17">
        <f t="shared" si="151"/>
        <v>0.73101357589013727</v>
      </c>
      <c r="P1072" s="17">
        <f t="shared" si="147"/>
        <v>-8842.2438112826367</v>
      </c>
      <c r="T1072" s="19">
        <v>1.7314697265630343</v>
      </c>
      <c r="U1072" s="19">
        <f t="shared" si="148"/>
        <v>4.3404537597662118</v>
      </c>
      <c r="V1072" s="19">
        <f>0.7817*U1072+0.2163</f>
        <v>3.6092327040092473</v>
      </c>
      <c r="W1072" s="19">
        <f t="shared" si="152"/>
        <v>0.7312210557569645</v>
      </c>
      <c r="X1072" s="19">
        <f t="shared" si="149"/>
        <v>-8839.4135784192476</v>
      </c>
    </row>
    <row r="1073" spans="1:26">
      <c r="A1073">
        <v>2095</v>
      </c>
      <c r="B1073">
        <v>3</v>
      </c>
      <c r="C1073" s="15">
        <v>14.737237548828125</v>
      </c>
      <c r="D1073" s="15">
        <f t="shared" si="144"/>
        <v>15.516604038085937</v>
      </c>
      <c r="E1073" s="15">
        <f>0.9534*D1073-0.7929</f>
        <v>14.000630289911133</v>
      </c>
      <c r="F1073" s="15">
        <f t="shared" si="150"/>
        <v>1.5159737481748046</v>
      </c>
      <c r="G1073" s="15">
        <f t="shared" si="145"/>
        <v>1865.3978988525087</v>
      </c>
      <c r="L1073" s="17">
        <v>10.50325927734375</v>
      </c>
      <c r="M1073" s="17">
        <f t="shared" si="146"/>
        <v>14.042850004882812</v>
      </c>
      <c r="N1073" s="17">
        <f>0.9534*M1073-0.7929</f>
        <v>12.595553194655274</v>
      </c>
      <c r="O1073" s="17">
        <f t="shared" si="151"/>
        <v>1.4472968102275381</v>
      </c>
      <c r="P1073" s="17">
        <f t="shared" si="147"/>
        <v>928.57578831384672</v>
      </c>
      <c r="T1073" s="19">
        <v>10.518579101563034</v>
      </c>
      <c r="U1073" s="19">
        <f t="shared" si="148"/>
        <v>13.988699853516213</v>
      </c>
      <c r="V1073" s="19">
        <f>0.9534*U1073-0.7929</f>
        <v>12.543926440342359</v>
      </c>
      <c r="W1073" s="19">
        <f t="shared" si="152"/>
        <v>1.4447734131738539</v>
      </c>
      <c r="X1073" s="19">
        <f t="shared" si="149"/>
        <v>894.15412910453961</v>
      </c>
    </row>
    <row r="1074" spans="1:26">
      <c r="A1074">
        <v>2095</v>
      </c>
      <c r="B1074">
        <v>4</v>
      </c>
      <c r="C1074" s="15">
        <v>21.068994140625001</v>
      </c>
      <c r="D1074" s="15">
        <f t="shared" si="144"/>
        <v>24.345605429687502</v>
      </c>
      <c r="E1074" s="15">
        <f>0.9534*D1074-0.7929</f>
        <v>22.418200216664065</v>
      </c>
      <c r="F1074" s="15">
        <f t="shared" si="150"/>
        <v>1.9274052130234374</v>
      </c>
      <c r="G1074" s="15">
        <f t="shared" si="145"/>
        <v>7477.7345108527079</v>
      </c>
      <c r="L1074" s="17">
        <v>19.663537597656251</v>
      </c>
      <c r="M1074" s="17">
        <f t="shared" si="146"/>
        <v>24.020225151367185</v>
      </c>
      <c r="N1074" s="17">
        <f>0.9534*M1074-0.7929</f>
        <v>22.107982659313475</v>
      </c>
      <c r="O1074" s="17">
        <f t="shared" si="151"/>
        <v>1.9122424920537107</v>
      </c>
      <c r="P1074" s="17">
        <f t="shared" si="147"/>
        <v>7270.8998341046681</v>
      </c>
      <c r="T1074" s="19">
        <v>19.793572998047011</v>
      </c>
      <c r="U1074" s="19">
        <f t="shared" si="148"/>
        <v>24.17264315185562</v>
      </c>
      <c r="V1074" s="19">
        <f>0.9534*U1074-0.7929</f>
        <v>22.253297980979148</v>
      </c>
      <c r="W1074" s="19">
        <f t="shared" si="152"/>
        <v>1.9193451708764719</v>
      </c>
      <c r="X1074" s="19">
        <f t="shared" si="149"/>
        <v>7367.7874759259539</v>
      </c>
    </row>
    <row r="1075" spans="1:26">
      <c r="A1075">
        <v>2095</v>
      </c>
      <c r="B1075">
        <v>5</v>
      </c>
      <c r="C1075" s="15">
        <v>26.467462158203126</v>
      </c>
      <c r="D1075" s="15">
        <f t="shared" si="144"/>
        <v>31.87322923339844</v>
      </c>
      <c r="E1075" s="15">
        <f>0.9534*D1075-0.7929</f>
        <v>29.595036751122073</v>
      </c>
      <c r="F1075" s="15">
        <f t="shared" si="150"/>
        <v>2.2781924822763671</v>
      </c>
      <c r="G1075" s="15">
        <f t="shared" si="145"/>
        <v>12262.823650731923</v>
      </c>
      <c r="L1075" s="17">
        <v>25.232537841796876</v>
      </c>
      <c r="M1075" s="17">
        <f t="shared" si="146"/>
        <v>30.085980217285154</v>
      </c>
      <c r="N1075" s="17">
        <f>0.9534*M1075-0.7929</f>
        <v>27.891073539159667</v>
      </c>
      <c r="O1075" s="17">
        <f t="shared" si="151"/>
        <v>2.1949066781254878</v>
      </c>
      <c r="P1075" s="17">
        <f t="shared" si="147"/>
        <v>11126.721996309778</v>
      </c>
      <c r="T1075" s="19">
        <v>25.091058349609</v>
      </c>
      <c r="U1075" s="19">
        <f t="shared" si="148"/>
        <v>29.989282067870683</v>
      </c>
      <c r="V1075" s="19">
        <f>0.9534*U1075-0.7929</f>
        <v>27.798881523507909</v>
      </c>
      <c r="W1075" s="19">
        <f t="shared" si="152"/>
        <v>2.1904005443627739</v>
      </c>
      <c r="X1075" s="19">
        <f t="shared" si="149"/>
        <v>11065.253825652599</v>
      </c>
    </row>
    <row r="1076" spans="1:26">
      <c r="A1076">
        <v>2095</v>
      </c>
      <c r="B1076">
        <v>6</v>
      </c>
      <c r="C1076" s="15">
        <v>32.110437011718751</v>
      </c>
      <c r="D1076" s="15">
        <f t="shared" si="144"/>
        <v>39.74179336914063</v>
      </c>
      <c r="E1076" s="15">
        <f>0.814*D1076+4.4613</f>
        <v>36.811119802480469</v>
      </c>
      <c r="F1076" s="15">
        <f t="shared" si="150"/>
        <v>2.9306735666601611</v>
      </c>
      <c r="G1076" s="15">
        <f t="shared" si="145"/>
        <v>21163.318122811259</v>
      </c>
      <c r="L1076" s="17">
        <v>31.438653564453126</v>
      </c>
      <c r="M1076" s="17">
        <f t="shared" si="146"/>
        <v>36.845681462402339</v>
      </c>
      <c r="N1076" s="17">
        <f>0.814*M1076+4.4613</f>
        <v>34.4536847103955</v>
      </c>
      <c r="O1076" s="17">
        <f t="shared" si="151"/>
        <v>2.3919967520068397</v>
      </c>
      <c r="P1076" s="17">
        <f t="shared" si="147"/>
        <v>13815.2276941253</v>
      </c>
      <c r="T1076" s="19">
        <v>31.766442871094</v>
      </c>
      <c r="U1076" s="19">
        <f t="shared" si="148"/>
        <v>37.318854272461216</v>
      </c>
      <c r="V1076" s="19">
        <f>0.814*U1076+4.4613</f>
        <v>34.838847377783431</v>
      </c>
      <c r="W1076" s="19">
        <f t="shared" si="152"/>
        <v>2.4800068946777856</v>
      </c>
      <c r="X1076" s="19">
        <f t="shared" si="149"/>
        <v>15015.774050299675</v>
      </c>
    </row>
    <row r="1077" spans="1:26">
      <c r="A1077">
        <v>2095</v>
      </c>
      <c r="B1077">
        <v>7</v>
      </c>
      <c r="C1077" s="15">
        <v>31.243493652343751</v>
      </c>
      <c r="D1077" s="15">
        <f t="shared" si="144"/>
        <v>38.532927548828127</v>
      </c>
      <c r="E1077" s="15">
        <f>0.814*D1077+4.4613</f>
        <v>35.827103024746094</v>
      </c>
      <c r="F1077" s="15">
        <f t="shared" si="150"/>
        <v>2.7058245240820327</v>
      </c>
      <c r="G1077" s="15">
        <f t="shared" si="145"/>
        <v>18096.15233300301</v>
      </c>
      <c r="L1077" s="17">
        <v>35.615838623046876</v>
      </c>
      <c r="M1077" s="17">
        <f t="shared" si="146"/>
        <v>41.395471428222656</v>
      </c>
      <c r="N1077" s="17">
        <f>0.814*M1077+4.4613</f>
        <v>38.157213742573241</v>
      </c>
      <c r="O1077" s="17">
        <f t="shared" si="151"/>
        <v>3.2382576856494154</v>
      </c>
      <c r="P1077" s="17">
        <f t="shared" si="147"/>
        <v>25359.073089943675</v>
      </c>
      <c r="T1077" s="19">
        <v>35.605706787109</v>
      </c>
      <c r="U1077" s="19">
        <f t="shared" si="148"/>
        <v>41.534366052245687</v>
      </c>
      <c r="V1077" s="19">
        <f>0.814*U1077+4.4613</f>
        <v>38.270273966527988</v>
      </c>
      <c r="W1077" s="19">
        <f t="shared" si="152"/>
        <v>3.2640920857176994</v>
      </c>
      <c r="X1077" s="19">
        <f t="shared" si="149"/>
        <v>25711.48014127514</v>
      </c>
    </row>
    <row r="1078" spans="1:26">
      <c r="A1078">
        <v>2095</v>
      </c>
      <c r="B1078">
        <v>8</v>
      </c>
      <c r="C1078" s="15">
        <v>31.936547851562501</v>
      </c>
      <c r="D1078" s="15">
        <f t="shared" si="144"/>
        <v>39.499322324218753</v>
      </c>
      <c r="E1078" s="15">
        <f>0.814*D1078+4.4613</f>
        <v>36.613748371914063</v>
      </c>
      <c r="F1078" s="15">
        <f t="shared" si="150"/>
        <v>2.8855739523046893</v>
      </c>
      <c r="G1078" s="15">
        <f t="shared" si="145"/>
        <v>20548.11428338827</v>
      </c>
      <c r="L1078" s="17">
        <v>29.135797119140626</v>
      </c>
      <c r="M1078" s="17">
        <f t="shared" si="146"/>
        <v>34.337410222167968</v>
      </c>
      <c r="N1078" s="17">
        <f>0.814*M1078+4.4613</f>
        <v>32.411951920844722</v>
      </c>
      <c r="O1078" s="17">
        <f t="shared" si="151"/>
        <v>1.9254583013232462</v>
      </c>
      <c r="P1078" s="17">
        <f t="shared" si="147"/>
        <v>7451.1766883504024</v>
      </c>
      <c r="T1078" s="19">
        <v>29.300683593750023</v>
      </c>
      <c r="U1078" s="19">
        <f t="shared" si="148"/>
        <v>34.611450585937533</v>
      </c>
      <c r="V1078" s="19">
        <f>0.814*U1078+4.4613</f>
        <v>32.635020776953148</v>
      </c>
      <c r="W1078" s="19">
        <f t="shared" si="152"/>
        <v>1.9764298089843848</v>
      </c>
      <c r="X1078" s="19">
        <f t="shared" si="149"/>
        <v>8146.4790243559946</v>
      </c>
    </row>
    <row r="1079" spans="1:26">
      <c r="A1079">
        <v>2095</v>
      </c>
      <c r="B1079">
        <v>9</v>
      </c>
      <c r="C1079" s="15">
        <v>24.163018798828126</v>
      </c>
      <c r="D1079" s="15">
        <f t="shared" si="144"/>
        <v>28.659913413085938</v>
      </c>
      <c r="E1079" s="15">
        <f>0.9014*D1079+2.3973</f>
        <v>28.231345950555667</v>
      </c>
      <c r="F1079" s="15">
        <f t="shared" si="150"/>
        <v>0.42856746253027111</v>
      </c>
      <c r="G1079" s="15">
        <f t="shared" si="145"/>
        <v>-12967.91124362457</v>
      </c>
      <c r="L1079" s="17">
        <v>24.165887451171876</v>
      </c>
      <c r="M1079" s="17">
        <f t="shared" si="146"/>
        <v>28.924184611816404</v>
      </c>
      <c r="N1079" s="17">
        <f>0.9014*M1079+2.3973</f>
        <v>28.469560009091307</v>
      </c>
      <c r="O1079" s="17">
        <f t="shared" si="151"/>
        <v>0.4546246027250973</v>
      </c>
      <c r="P1079" s="17">
        <f t="shared" si="147"/>
        <v>-12612.465794226948</v>
      </c>
      <c r="T1079" s="19">
        <v>24.109094238281045</v>
      </c>
      <c r="U1079" s="19">
        <f t="shared" si="148"/>
        <v>28.911085473632589</v>
      </c>
      <c r="V1079" s="19">
        <f>0.9014*U1079+2.3973</f>
        <v>28.457752445932417</v>
      </c>
      <c r="W1079" s="19">
        <f t="shared" si="152"/>
        <v>0.4533330277001717</v>
      </c>
      <c r="X1079" s="19">
        <f t="shared" si="149"/>
        <v>-12630.084169141959</v>
      </c>
    </row>
    <row r="1080" spans="1:26">
      <c r="A1080">
        <v>2095</v>
      </c>
      <c r="B1080">
        <v>10</v>
      </c>
      <c r="C1080" s="15">
        <v>15.232476806640625</v>
      </c>
      <c r="D1080" s="15">
        <f t="shared" si="144"/>
        <v>16.207165659179687</v>
      </c>
      <c r="E1080" s="15">
        <f>0.9014*D1080+2.3973</f>
        <v>17.006439125184571</v>
      </c>
      <c r="F1080" s="15">
        <f t="shared" si="150"/>
        <v>-0.79927346600488391</v>
      </c>
      <c r="G1080" s="15">
        <f t="shared" si="145"/>
        <v>-29716.889349772624</v>
      </c>
      <c r="L1080" s="17">
        <v>12.480828857421875</v>
      </c>
      <c r="M1080" s="17">
        <f t="shared" si="146"/>
        <v>16.196818791503905</v>
      </c>
      <c r="N1080" s="17">
        <f>0.9014*M1080+2.3973</f>
        <v>16.997112458661618</v>
      </c>
      <c r="O1080" s="17">
        <f t="shared" si="151"/>
        <v>-0.80029366715771388</v>
      </c>
      <c r="P1080" s="17">
        <f t="shared" si="147"/>
        <v>-29730.805913698376</v>
      </c>
      <c r="T1080" s="19">
        <v>12.593713378906045</v>
      </c>
      <c r="U1080" s="19">
        <f t="shared" si="148"/>
        <v>16.26719729003884</v>
      </c>
      <c r="V1080" s="19">
        <f>0.9014*U1080+2.3973</f>
        <v>17.060551637241012</v>
      </c>
      <c r="W1080" s="19">
        <f t="shared" si="152"/>
        <v>-0.79335434720217179</v>
      </c>
      <c r="X1080" s="19">
        <f t="shared" si="149"/>
        <v>-29636.146650184826</v>
      </c>
    </row>
    <row r="1081" spans="1:26">
      <c r="A1081">
        <v>2095</v>
      </c>
      <c r="B1081">
        <v>11</v>
      </c>
      <c r="C1081" s="15">
        <v>8.0900512695312496</v>
      </c>
      <c r="D1081" s="15">
        <f t="shared" si="144"/>
        <v>6.2477674902343745</v>
      </c>
      <c r="E1081" s="15">
        <f>0.9014*D1081+2.3973</f>
        <v>8.0290376156972645</v>
      </c>
      <c r="F1081" s="15">
        <f t="shared" si="150"/>
        <v>-1.78127012546289</v>
      </c>
      <c r="G1081" s="15">
        <f t="shared" si="145"/>
        <v>-43112.305781439281</v>
      </c>
      <c r="L1081" s="17">
        <v>-0.48685302734375002</v>
      </c>
      <c r="M1081" s="17">
        <f t="shared" si="146"/>
        <v>2.0724196826171877</v>
      </c>
      <c r="N1081" s="17">
        <f>0.9014*M1081+2.3973</f>
        <v>4.2653791019111331</v>
      </c>
      <c r="O1081" s="17">
        <f t="shared" si="151"/>
        <v>-2.1929594192939454</v>
      </c>
      <c r="P1081" s="17">
        <f t="shared" si="147"/>
        <v>-48728.159438588715</v>
      </c>
      <c r="T1081" s="19">
        <v>-0.19431152343696567</v>
      </c>
      <c r="U1081" s="19">
        <f t="shared" si="148"/>
        <v>2.2259459472662115</v>
      </c>
      <c r="V1081" s="19">
        <f>0.9014*U1081+2.3973</f>
        <v>4.4037676768657636</v>
      </c>
      <c r="W1081" s="19">
        <f t="shared" si="152"/>
        <v>-2.1778217295995521</v>
      </c>
      <c r="X1081" s="19">
        <f t="shared" si="149"/>
        <v>-48521.666213467492</v>
      </c>
    </row>
    <row r="1082" spans="1:26">
      <c r="A1082">
        <v>2095</v>
      </c>
      <c r="B1082">
        <v>12</v>
      </c>
      <c r="C1082" s="15">
        <v>4.3689208984374996</v>
      </c>
      <c r="D1082" s="15">
        <f t="shared" si="144"/>
        <v>1.0590233007812495</v>
      </c>
      <c r="E1082" s="15">
        <f>0.7817*D1082+0.2163</f>
        <v>1.0441385142207027</v>
      </c>
      <c r="F1082" s="15">
        <f t="shared" si="150"/>
        <v>1.4884786560546814E-2</v>
      </c>
      <c r="G1082" s="15">
        <f t="shared" si="145"/>
        <v>-18610.956626527583</v>
      </c>
      <c r="L1082" s="17">
        <v>-5.6355957031250004</v>
      </c>
      <c r="M1082" s="17">
        <f t="shared" si="146"/>
        <v>-3.5355908398437497</v>
      </c>
      <c r="N1082" s="17">
        <f>0.7817*M1082+0.2163</f>
        <v>-2.5474713595058591</v>
      </c>
      <c r="O1082" s="17">
        <f t="shared" si="151"/>
        <v>-0.98811948033789054</v>
      </c>
      <c r="P1082" s="17">
        <f t="shared" si="147"/>
        <v>-32292.937831289164</v>
      </c>
      <c r="T1082" s="19">
        <v>-5.5357421874999773</v>
      </c>
      <c r="U1082" s="19">
        <f t="shared" si="148"/>
        <v>-3.6389449218749754</v>
      </c>
      <c r="V1082" s="19">
        <f>0.7817*U1082+0.2163</f>
        <v>-2.6282632454296682</v>
      </c>
      <c r="W1082" s="19">
        <f t="shared" si="152"/>
        <v>-1.0106816764453073</v>
      </c>
      <c r="X1082" s="19">
        <f t="shared" si="149"/>
        <v>-32600.708748390436</v>
      </c>
    </row>
    <row r="1083" spans="1:26">
      <c r="A1083">
        <v>2096</v>
      </c>
      <c r="B1083">
        <v>1</v>
      </c>
      <c r="C1083" s="15">
        <v>-1.6278747558593749</v>
      </c>
      <c r="D1083" s="15">
        <f t="shared" si="144"/>
        <v>-7.3029085595703123</v>
      </c>
      <c r="E1083" s="15">
        <f>0.7817*D1083+0.2163</f>
        <v>-5.4923836210161125</v>
      </c>
      <c r="F1083" s="15">
        <f t="shared" si="150"/>
        <v>-1.8105249385541997</v>
      </c>
      <c r="G1083" s="15">
        <f t="shared" si="145"/>
        <v>-43511.370686817841</v>
      </c>
      <c r="H1083" s="15">
        <f>SUM(G1083:G1094)</f>
        <v>-108584.20545498402</v>
      </c>
      <c r="I1083" s="15">
        <f>H1083*2.36386*4.4</f>
        <v>-1129382.5835900016</v>
      </c>
      <c r="L1083" s="17">
        <v>-5.2781738281250004</v>
      </c>
      <c r="M1083" s="17">
        <f t="shared" si="146"/>
        <v>-3.1462869335937502</v>
      </c>
      <c r="N1083" s="17">
        <f>0.7817*M1083+0.2163</f>
        <v>-2.2431524959902345</v>
      </c>
      <c r="O1083" s="17">
        <f t="shared" si="151"/>
        <v>-0.90313443760351575</v>
      </c>
      <c r="P1083" s="17">
        <f t="shared" si="147"/>
        <v>-31133.656863349559</v>
      </c>
      <c r="Q1083" s="17">
        <f>SUM(P1083:P1094)</f>
        <v>-84805.331211206387</v>
      </c>
      <c r="R1083" s="17">
        <f>Q1083*2.36386*4.4</f>
        <v>-882058.89304245822</v>
      </c>
      <c r="T1083" s="19">
        <v>-5.1901611328119657</v>
      </c>
      <c r="U1083" s="19">
        <f t="shared" si="148"/>
        <v>-3.2594969238275389</v>
      </c>
      <c r="V1083" s="19">
        <f>0.7817*U1083+0.2163</f>
        <v>-2.3316487453559871</v>
      </c>
      <c r="W1083" s="19">
        <f t="shared" si="152"/>
        <v>-0.92784817847155177</v>
      </c>
      <c r="X1083" s="19">
        <f t="shared" si="149"/>
        <v>-31470.777002530438</v>
      </c>
      <c r="Y1083" s="19">
        <f>SUM(X1083:X1094)</f>
        <v>-85161.657504502742</v>
      </c>
      <c r="Z1083" s="19">
        <f>Y1083*2.36386*4.4</f>
        <v>-885765.0371178129</v>
      </c>
    </row>
    <row r="1084" spans="1:26">
      <c r="A1084">
        <v>2096</v>
      </c>
      <c r="B1084">
        <v>2</v>
      </c>
      <c r="C1084" s="15">
        <v>4.7664733886718746</v>
      </c>
      <c r="D1084" s="15">
        <f t="shared" si="144"/>
        <v>1.6133704931640622</v>
      </c>
      <c r="E1084" s="15">
        <f>0.7817*D1084+0.2163</f>
        <v>1.4774717145063474</v>
      </c>
      <c r="F1084" s="15">
        <f t="shared" si="150"/>
        <v>0.13589877865771482</v>
      </c>
      <c r="G1084" s="15">
        <f t="shared" si="145"/>
        <v>-16960.204760330111</v>
      </c>
      <c r="L1084" s="17">
        <v>0.79692993164062498</v>
      </c>
      <c r="M1084" s="17">
        <f t="shared" si="146"/>
        <v>3.4707160815429687</v>
      </c>
      <c r="N1084" s="17">
        <f>0.7817*M1084+0.2163</f>
        <v>2.9293587609421383</v>
      </c>
      <c r="O1084" s="17">
        <f t="shared" si="151"/>
        <v>0.54135732060083042</v>
      </c>
      <c r="P1084" s="17">
        <f t="shared" si="147"/>
        <v>-11429.344789684073</v>
      </c>
      <c r="T1084" s="19">
        <v>0.93129882812502274</v>
      </c>
      <c r="U1084" s="19">
        <f t="shared" si="148"/>
        <v>3.4618661132812747</v>
      </c>
      <c r="V1084" s="19">
        <f>0.7817*U1084+0.2163</f>
        <v>2.9224407407519721</v>
      </c>
      <c r="W1084" s="19">
        <f t="shared" si="152"/>
        <v>0.53942537252930256</v>
      </c>
      <c r="X1084" s="19">
        <f t="shared" si="149"/>
        <v>-11455.698493327784</v>
      </c>
    </row>
    <row r="1085" spans="1:26">
      <c r="A1085">
        <v>2096</v>
      </c>
      <c r="B1085">
        <v>3</v>
      </c>
      <c r="C1085" s="15">
        <v>13.2400146484375</v>
      </c>
      <c r="D1085" s="15">
        <f t="shared" si="144"/>
        <v>13.428876425781251</v>
      </c>
      <c r="E1085" s="15">
        <f>0.9534*D1085-0.7929</f>
        <v>12.010190784339846</v>
      </c>
      <c r="F1085" s="15">
        <f t="shared" si="150"/>
        <v>1.4186856414414049</v>
      </c>
      <c r="G1085" s="15">
        <f t="shared" si="145"/>
        <v>538.29083490220364</v>
      </c>
      <c r="L1085" s="17">
        <v>7.5499816894531246</v>
      </c>
      <c r="M1085" s="17">
        <f t="shared" si="146"/>
        <v>10.826140056152344</v>
      </c>
      <c r="N1085" s="17">
        <f>0.9534*M1085-0.7929</f>
        <v>9.528741929535645</v>
      </c>
      <c r="O1085" s="17">
        <f t="shared" si="151"/>
        <v>1.2973981266166987</v>
      </c>
      <c r="P1085" s="17">
        <f t="shared" si="147"/>
        <v>-1116.1921548216123</v>
      </c>
      <c r="T1085" s="19">
        <v>7.5436950683589998</v>
      </c>
      <c r="U1085" s="19">
        <f t="shared" si="148"/>
        <v>10.722277185058182</v>
      </c>
      <c r="V1085" s="19">
        <f>0.9534*U1085-0.7929</f>
        <v>9.4297190682344709</v>
      </c>
      <c r="W1085" s="19">
        <f t="shared" si="152"/>
        <v>1.2925581168237112</v>
      </c>
      <c r="X1085" s="19">
        <f t="shared" si="149"/>
        <v>-1182.2147284077546</v>
      </c>
    </row>
    <row r="1086" spans="1:26">
      <c r="A1086">
        <v>2096</v>
      </c>
      <c r="B1086">
        <v>4</v>
      </c>
      <c r="C1086" s="15">
        <v>20.556451416015626</v>
      </c>
      <c r="D1086" s="15">
        <f t="shared" si="144"/>
        <v>23.630915854492191</v>
      </c>
      <c r="E1086" s="15">
        <f>0.9534*D1086-0.7929</f>
        <v>21.736815175672856</v>
      </c>
      <c r="F1086" s="15">
        <f t="shared" si="150"/>
        <v>1.8941006788193349</v>
      </c>
      <c r="G1086" s="15">
        <f t="shared" si="145"/>
        <v>7023.427359774545</v>
      </c>
      <c r="L1086" s="17">
        <v>19.731713867187501</v>
      </c>
      <c r="M1086" s="17">
        <f t="shared" si="146"/>
        <v>24.094482744140624</v>
      </c>
      <c r="N1086" s="17">
        <f>0.9534*M1086-0.7929</f>
        <v>22.178779848263673</v>
      </c>
      <c r="O1086" s="17">
        <f t="shared" si="151"/>
        <v>1.9157028958769509</v>
      </c>
      <c r="P1086" s="17">
        <f t="shared" si="147"/>
        <v>7318.1032026574867</v>
      </c>
      <c r="T1086" s="19">
        <v>19.802636718750023</v>
      </c>
      <c r="U1086" s="19">
        <f t="shared" si="148"/>
        <v>24.182595117187525</v>
      </c>
      <c r="V1086" s="19">
        <f>0.9534*U1086-0.7929</f>
        <v>22.262786184726586</v>
      </c>
      <c r="W1086" s="19">
        <f t="shared" si="152"/>
        <v>1.9198089324609384</v>
      </c>
      <c r="X1086" s="19">
        <f t="shared" si="149"/>
        <v>7374.1136476996617</v>
      </c>
    </row>
    <row r="1087" spans="1:26">
      <c r="A1087">
        <v>2096</v>
      </c>
      <c r="B1087">
        <v>5</v>
      </c>
      <c r="C1087" s="15">
        <v>27.102502441406251</v>
      </c>
      <c r="D1087" s="15">
        <f t="shared" si="144"/>
        <v>32.758729404296879</v>
      </c>
      <c r="E1087" s="15">
        <f>0.9534*D1087-0.7929</f>
        <v>30.439272614056645</v>
      </c>
      <c r="F1087" s="15">
        <f t="shared" si="150"/>
        <v>2.3194567902402348</v>
      </c>
      <c r="G1087" s="15">
        <f t="shared" si="145"/>
        <v>12825.710075667041</v>
      </c>
      <c r="L1087" s="17">
        <v>26.449945068359376</v>
      </c>
      <c r="M1087" s="17">
        <f t="shared" si="146"/>
        <v>31.411980168457031</v>
      </c>
      <c r="N1087" s="17">
        <f>0.9534*M1087-0.7929</f>
        <v>29.155281892606936</v>
      </c>
      <c r="O1087" s="17">
        <f t="shared" si="151"/>
        <v>2.2566982758500949</v>
      </c>
      <c r="P1087" s="17">
        <f t="shared" si="147"/>
        <v>11969.621180871145</v>
      </c>
      <c r="T1087" s="19">
        <v>26.592248535156045</v>
      </c>
      <c r="U1087" s="19">
        <f t="shared" si="148"/>
        <v>31.637588891601339</v>
      </c>
      <c r="V1087" s="19">
        <f>0.9534*U1087-0.7929</f>
        <v>29.370377249252719</v>
      </c>
      <c r="W1087" s="19">
        <f t="shared" si="152"/>
        <v>2.2672116423486202</v>
      </c>
      <c r="X1087" s="19">
        <f t="shared" si="149"/>
        <v>12113.034013277527</v>
      </c>
    </row>
    <row r="1088" spans="1:26">
      <c r="A1088">
        <v>2096</v>
      </c>
      <c r="B1088">
        <v>6</v>
      </c>
      <c r="C1088" s="15">
        <v>30.606774902343751</v>
      </c>
      <c r="D1088" s="15">
        <f t="shared" si="144"/>
        <v>37.645086923828131</v>
      </c>
      <c r="E1088" s="15">
        <f>0.814*D1088+4.4613</f>
        <v>35.104400755996096</v>
      </c>
      <c r="F1088" s="15">
        <f t="shared" si="150"/>
        <v>2.5406861678320354</v>
      </c>
      <c r="G1088" s="15">
        <f t="shared" si="145"/>
        <v>15843.500015396792</v>
      </c>
      <c r="L1088" s="17">
        <v>32.558160400390626</v>
      </c>
      <c r="M1088" s="17">
        <f t="shared" si="146"/>
        <v>38.065048308105467</v>
      </c>
      <c r="N1088" s="17">
        <f>0.814*M1088+4.4613</f>
        <v>35.446249322797847</v>
      </c>
      <c r="O1088" s="17">
        <f t="shared" si="151"/>
        <v>2.6187989853076203</v>
      </c>
      <c r="P1088" s="17">
        <f t="shared" si="147"/>
        <v>16909.036958581251</v>
      </c>
      <c r="T1088" s="19">
        <v>32.443231201172011</v>
      </c>
      <c r="U1088" s="19">
        <f t="shared" si="148"/>
        <v>38.061967858886874</v>
      </c>
      <c r="V1088" s="19">
        <f>0.814*U1088+4.4613</f>
        <v>35.443741837133913</v>
      </c>
      <c r="W1088" s="19">
        <f t="shared" si="152"/>
        <v>2.6182260217529603</v>
      </c>
      <c r="X1088" s="19">
        <f t="shared" si="149"/>
        <v>16901.22116273213</v>
      </c>
    </row>
    <row r="1089" spans="1:26">
      <c r="A1089">
        <v>2096</v>
      </c>
      <c r="B1089">
        <v>7</v>
      </c>
      <c r="C1089" s="15">
        <v>32.982446289062501</v>
      </c>
      <c r="D1089" s="15">
        <f t="shared" si="144"/>
        <v>40.957723105468752</v>
      </c>
      <c r="E1089" s="15">
        <f>0.814*D1089+4.4613</f>
        <v>37.80088660785156</v>
      </c>
      <c r="F1089" s="15">
        <f t="shared" si="150"/>
        <v>3.1568364976171921</v>
      </c>
      <c r="G1089" s="15">
        <f t="shared" si="145"/>
        <v>24248.406663996117</v>
      </c>
      <c r="L1089" s="17">
        <v>35.904290771484376</v>
      </c>
      <c r="M1089" s="17">
        <f t="shared" si="146"/>
        <v>41.709653508300782</v>
      </c>
      <c r="N1089" s="17">
        <f>0.814*M1089+4.4613</f>
        <v>38.412957955756838</v>
      </c>
      <c r="O1089" s="17">
        <f t="shared" si="151"/>
        <v>3.2966955525439445</v>
      </c>
      <c r="P1089" s="17">
        <f t="shared" si="147"/>
        <v>26156.22403225195</v>
      </c>
      <c r="T1089" s="19">
        <v>35.676782226563034</v>
      </c>
      <c r="U1089" s="19">
        <f t="shared" si="148"/>
        <v>41.612406884766216</v>
      </c>
      <c r="V1089" s="19">
        <f>0.814*U1089+4.4613</f>
        <v>38.3337992041997</v>
      </c>
      <c r="W1089" s="19">
        <f t="shared" si="152"/>
        <v>3.2786076805665161</v>
      </c>
      <c r="X1089" s="19">
        <f t="shared" si="149"/>
        <v>25909.487370607843</v>
      </c>
    </row>
    <row r="1090" spans="1:26">
      <c r="A1090">
        <v>2096</v>
      </c>
      <c r="B1090">
        <v>8</v>
      </c>
      <c r="C1090" s="15">
        <v>28.926232910156251</v>
      </c>
      <c r="D1090" s="15">
        <f t="shared" si="144"/>
        <v>35.301739169921881</v>
      </c>
      <c r="E1090" s="15">
        <f>0.814*D1090+4.4613</f>
        <v>33.196915684316409</v>
      </c>
      <c r="F1090" s="15">
        <f t="shared" si="150"/>
        <v>2.1048234856054719</v>
      </c>
      <c r="G1090" s="15">
        <f t="shared" si="145"/>
        <v>9897.8971671442414</v>
      </c>
      <c r="L1090" s="17">
        <v>30.780267333984376</v>
      </c>
      <c r="M1090" s="17">
        <f t="shared" si="146"/>
        <v>36.128567180175779</v>
      </c>
      <c r="N1090" s="17">
        <f>0.814*M1090+4.4613</f>
        <v>33.869953684663081</v>
      </c>
      <c r="O1090" s="17">
        <f t="shared" si="151"/>
        <v>2.258613495512698</v>
      </c>
      <c r="P1090" s="17">
        <f t="shared" si="147"/>
        <v>11995.746692288714</v>
      </c>
      <c r="T1090" s="19">
        <v>30.808862304688034</v>
      </c>
      <c r="U1090" s="19">
        <f t="shared" si="148"/>
        <v>36.267430810547467</v>
      </c>
      <c r="V1090" s="19">
        <f>0.814*U1090+4.4613</f>
        <v>33.982988679785635</v>
      </c>
      <c r="W1090" s="19">
        <f t="shared" si="152"/>
        <v>2.2844421307618319</v>
      </c>
      <c r="X1090" s="19">
        <f t="shared" si="149"/>
        <v>12348.07510572215</v>
      </c>
    </row>
    <row r="1091" spans="1:26">
      <c r="A1091">
        <v>2096</v>
      </c>
      <c r="B1091">
        <v>9</v>
      </c>
      <c r="C1091" s="15">
        <v>22.641870117187501</v>
      </c>
      <c r="D1091" s="15">
        <f t="shared" si="144"/>
        <v>26.538823691406254</v>
      </c>
      <c r="E1091" s="15">
        <f>0.9014*D1091+2.3973</f>
        <v>26.319395675433597</v>
      </c>
      <c r="F1091" s="15">
        <f t="shared" si="150"/>
        <v>0.21942801597265671</v>
      </c>
      <c r="G1091" s="15">
        <f t="shared" si="145"/>
        <v>-15820.782434116991</v>
      </c>
      <c r="L1091" s="17">
        <v>22.782434082031251</v>
      </c>
      <c r="M1091" s="17">
        <f t="shared" si="146"/>
        <v>27.417327202148435</v>
      </c>
      <c r="N1091" s="17">
        <f>0.9014*M1091+2.3973</f>
        <v>27.111278740016601</v>
      </c>
      <c r="O1091" s="17">
        <f t="shared" si="151"/>
        <v>0.30604846213183379</v>
      </c>
      <c r="P1091" s="17">
        <f t="shared" si="147"/>
        <v>-14639.192928059656</v>
      </c>
      <c r="T1091" s="19">
        <v>22.780389404297011</v>
      </c>
      <c r="U1091" s="19">
        <f t="shared" si="148"/>
        <v>27.452167565918121</v>
      </c>
      <c r="V1091" s="19">
        <f>0.9014*U1091+2.3973</f>
        <v>27.142683843918594</v>
      </c>
      <c r="W1091" s="19">
        <f t="shared" si="152"/>
        <v>0.30948372199952701</v>
      </c>
      <c r="X1091" s="19">
        <f t="shared" si="149"/>
        <v>-14592.332548204453</v>
      </c>
    </row>
    <row r="1092" spans="1:26">
      <c r="A1092">
        <v>2096</v>
      </c>
      <c r="B1092">
        <v>10</v>
      </c>
      <c r="C1092" s="15">
        <v>12.942010498046875</v>
      </c>
      <c r="D1092" s="15">
        <f t="shared" ref="D1092:D1142" si="153">C1092*1.3944-5.033</f>
        <v>13.01333943847656</v>
      </c>
      <c r="E1092" s="15">
        <f>0.9014*D1092+2.3973</f>
        <v>14.12752416984277</v>
      </c>
      <c r="F1092" s="15">
        <f t="shared" si="150"/>
        <v>-1.1141847313662101</v>
      </c>
      <c r="G1092" s="15">
        <f t="shared" ref="G1092:G1142" si="154">13641*F1092-18814</f>
        <v>-34012.593920566476</v>
      </c>
      <c r="L1092" s="17">
        <v>13.248651123046875</v>
      </c>
      <c r="M1092" s="17">
        <f t="shared" ref="M1092:M1142" si="155">L1092*1.0892+2.6027</f>
        <v>17.033130803222654</v>
      </c>
      <c r="N1092" s="17">
        <f>0.9014*M1092+2.3973</f>
        <v>17.750964106024902</v>
      </c>
      <c r="O1092" s="17">
        <f t="shared" si="151"/>
        <v>-0.71783330280224789</v>
      </c>
      <c r="P1092" s="17">
        <f t="shared" ref="P1092:P1142" si="156">13641*O1092-18814</f>
        <v>-28605.964083525461</v>
      </c>
      <c r="T1092" s="19">
        <v>13.144738769531045</v>
      </c>
      <c r="U1092" s="19">
        <f t="shared" ref="U1092:U1142" si="157">T1092*1.098+2.4393</f>
        <v>16.872223168945091</v>
      </c>
      <c r="V1092" s="19">
        <f>0.9014*U1092+2.3973</f>
        <v>17.605921964487106</v>
      </c>
      <c r="W1092" s="19">
        <f t="shared" si="152"/>
        <v>-0.73369879554201489</v>
      </c>
      <c r="X1092" s="19">
        <f t="shared" ref="X1092:X1142" si="158">13641*W1092-18814</f>
        <v>-28822.385269988627</v>
      </c>
    </row>
    <row r="1093" spans="1:26">
      <c r="A1093">
        <v>2096</v>
      </c>
      <c r="B1093">
        <v>11</v>
      </c>
      <c r="C1093" s="15">
        <v>7.6498657226562496</v>
      </c>
      <c r="D1093" s="15">
        <f t="shared" si="153"/>
        <v>5.6339727636718751</v>
      </c>
      <c r="E1093" s="15">
        <f>0.9014*D1093+2.3973</f>
        <v>7.4757630491738283</v>
      </c>
      <c r="F1093" s="15">
        <f t="shared" ref="F1093:F1142" si="159">D1093-E1093</f>
        <v>-1.8417902855019532</v>
      </c>
      <c r="G1093" s="15">
        <f t="shared" si="154"/>
        <v>-43937.861284532148</v>
      </c>
      <c r="L1093" s="17">
        <v>1.5532775878906251</v>
      </c>
      <c r="M1093" s="17">
        <f t="shared" si="155"/>
        <v>4.2945299487304691</v>
      </c>
      <c r="N1093" s="17">
        <f>0.9014*M1093+2.3973</f>
        <v>6.2683892957856449</v>
      </c>
      <c r="O1093" s="17">
        <f t="shared" ref="O1093:O1142" si="160">M1093-N1093</f>
        <v>-1.9738593470551757</v>
      </c>
      <c r="P1093" s="17">
        <f t="shared" si="156"/>
        <v>-45739.415353179647</v>
      </c>
      <c r="T1093" s="19">
        <v>1.6574645996089998</v>
      </c>
      <c r="U1093" s="19">
        <f t="shared" si="157"/>
        <v>4.2591961303706816</v>
      </c>
      <c r="V1093" s="19">
        <f>0.9014*U1093+2.3973</f>
        <v>6.236539391916132</v>
      </c>
      <c r="W1093" s="19">
        <f t="shared" ref="W1093:W1142" si="161">U1093-V1093</f>
        <v>-1.9773432615454505</v>
      </c>
      <c r="X1093" s="19">
        <f t="shared" si="158"/>
        <v>-45786.939430741491</v>
      </c>
    </row>
    <row r="1094" spans="1:26">
      <c r="A1094">
        <v>2096</v>
      </c>
      <c r="B1094">
        <v>12</v>
      </c>
      <c r="C1094" s="15">
        <v>2.8980041503906251</v>
      </c>
      <c r="D1094" s="15">
        <f t="shared" si="153"/>
        <v>-0.9920230126953129</v>
      </c>
      <c r="E1094" s="15">
        <f>0.7817*D1094+0.2163</f>
        <v>-0.55916438902392596</v>
      </c>
      <c r="F1094" s="15">
        <f t="shared" si="159"/>
        <v>-0.43285862367138694</v>
      </c>
      <c r="G1094" s="15">
        <f t="shared" si="154"/>
        <v>-24718.62448550139</v>
      </c>
      <c r="L1094" s="17">
        <v>-3.8465637207031249</v>
      </c>
      <c r="M1094" s="17">
        <f t="shared" si="155"/>
        <v>-1.5869772045898434</v>
      </c>
      <c r="N1094" s="17">
        <f>0.7817*M1094+0.2163</f>
        <v>-1.0242400808278807</v>
      </c>
      <c r="O1094" s="17">
        <f t="shared" si="160"/>
        <v>-0.56273712376196272</v>
      </c>
      <c r="P1094" s="17">
        <f t="shared" si="156"/>
        <v>-26490.297105236932</v>
      </c>
      <c r="T1094" s="19">
        <v>-3.6690429687499773</v>
      </c>
      <c r="U1094" s="19">
        <f t="shared" si="157"/>
        <v>-1.5893091796874752</v>
      </c>
      <c r="V1094" s="19">
        <f>0.7817*U1094+0.2163</f>
        <v>-1.0260629857616994</v>
      </c>
      <c r="W1094" s="19">
        <f t="shared" si="161"/>
        <v>-0.5632461939257758</v>
      </c>
      <c r="X1094" s="19">
        <f t="shared" si="158"/>
        <v>-26497.241331341509</v>
      </c>
    </row>
    <row r="1095" spans="1:26">
      <c r="A1095">
        <v>2097</v>
      </c>
      <c r="B1095">
        <v>1</v>
      </c>
      <c r="C1095" s="15">
        <v>2.0864807128906251</v>
      </c>
      <c r="D1095" s="15">
        <f t="shared" si="153"/>
        <v>-2.1236112939453125</v>
      </c>
      <c r="E1095" s="15">
        <f>0.7817*D1095+0.2163</f>
        <v>-1.4437269484770507</v>
      </c>
      <c r="F1095" s="15">
        <f t="shared" si="159"/>
        <v>-0.67988434546826171</v>
      </c>
      <c r="G1095" s="15">
        <f t="shared" si="154"/>
        <v>-28088.302356532557</v>
      </c>
      <c r="H1095" s="15">
        <f>SUM(G1095:G1106)</f>
        <v>-79847.445966485495</v>
      </c>
      <c r="I1095" s="15">
        <f>H1095*2.36386*4.4</f>
        <v>-830492.00793828024</v>
      </c>
      <c r="L1095" s="17">
        <v>-3.7291931152343749</v>
      </c>
      <c r="M1095" s="17">
        <f t="shared" si="155"/>
        <v>-1.4591371411132807</v>
      </c>
      <c r="N1095" s="17">
        <f>0.7817*M1095+0.2163</f>
        <v>-0.9243075032082515</v>
      </c>
      <c r="O1095" s="17">
        <f t="shared" si="160"/>
        <v>-0.53482963790502924</v>
      </c>
      <c r="P1095" s="17">
        <f t="shared" si="156"/>
        <v>-26109.611090662504</v>
      </c>
      <c r="Q1095" s="17">
        <f>SUM(P1095:P1106)</f>
        <v>-96325.334653701138</v>
      </c>
      <c r="R1095" s="17">
        <f>Q1095*2.36386*4.4</f>
        <v>-1001878.2645277911</v>
      </c>
      <c r="T1095" s="19">
        <v>-3.5521911621089544</v>
      </c>
      <c r="U1095" s="19">
        <f t="shared" si="157"/>
        <v>-1.4610058959956325</v>
      </c>
      <c r="V1095" s="19">
        <f>0.7817*U1095+0.2163</f>
        <v>-0.9257683088997859</v>
      </c>
      <c r="W1095" s="19">
        <f t="shared" si="161"/>
        <v>-0.53523758709584657</v>
      </c>
      <c r="X1095" s="19">
        <f t="shared" si="158"/>
        <v>-26115.175925574444</v>
      </c>
      <c r="Y1095" s="19">
        <f>SUM(X1095:X1106)</f>
        <v>-96981.83356628209</v>
      </c>
      <c r="Z1095" s="19">
        <f>Y1095*2.36386*4.4</f>
        <v>-1008706.4992135629</v>
      </c>
    </row>
    <row r="1096" spans="1:26">
      <c r="A1096">
        <v>2097</v>
      </c>
      <c r="B1096">
        <v>2</v>
      </c>
      <c r="C1096" s="15">
        <v>5.8810974121093746</v>
      </c>
      <c r="D1096" s="15">
        <f t="shared" si="153"/>
        <v>3.1676022314453123</v>
      </c>
      <c r="E1096" s="15">
        <f>0.7817*D1096+0.2163</f>
        <v>2.6924146643208005</v>
      </c>
      <c r="F1096" s="15">
        <f t="shared" si="159"/>
        <v>0.47518756712451182</v>
      </c>
      <c r="G1096" s="15">
        <f t="shared" si="154"/>
        <v>-12331.966396854536</v>
      </c>
      <c r="L1096" s="17">
        <v>-1.1705078124999999</v>
      </c>
      <c r="M1096" s="17">
        <f t="shared" si="155"/>
        <v>1.3277828906250002</v>
      </c>
      <c r="N1096" s="17">
        <f>0.7817*M1096+0.2163</f>
        <v>1.2542278856015625</v>
      </c>
      <c r="O1096" s="17">
        <f t="shared" si="160"/>
        <v>7.3555005023437703E-2</v>
      </c>
      <c r="P1096" s="17">
        <f t="shared" si="156"/>
        <v>-17810.636176475287</v>
      </c>
      <c r="T1096" s="19">
        <v>-1.3080200195309999</v>
      </c>
      <c r="U1096" s="19">
        <f t="shared" si="157"/>
        <v>1.0030940185549617</v>
      </c>
      <c r="V1096" s="19">
        <f>0.7817*U1096+0.2163</f>
        <v>1.0004185943044135</v>
      </c>
      <c r="W1096" s="19">
        <f t="shared" si="161"/>
        <v>2.6754242505482306E-3</v>
      </c>
      <c r="X1096" s="19">
        <f t="shared" si="158"/>
        <v>-18777.504537798271</v>
      </c>
    </row>
    <row r="1097" spans="1:26">
      <c r="A1097">
        <v>2097</v>
      </c>
      <c r="B1097">
        <v>3</v>
      </c>
      <c r="C1097" s="15">
        <v>12.65096435546875</v>
      </c>
      <c r="D1097" s="15">
        <f t="shared" si="153"/>
        <v>12.607504697265625</v>
      </c>
      <c r="E1097" s="15">
        <f>0.9534*D1097-0.7929</f>
        <v>11.227094978373048</v>
      </c>
      <c r="F1097" s="15">
        <f t="shared" si="159"/>
        <v>1.3804097188925777</v>
      </c>
      <c r="G1097" s="15">
        <f t="shared" si="154"/>
        <v>16.168975413653243</v>
      </c>
      <c r="L1097" s="17">
        <v>7.5458618164062496</v>
      </c>
      <c r="M1097" s="17">
        <f t="shared" si="155"/>
        <v>10.821652690429687</v>
      </c>
      <c r="N1097" s="17">
        <f>0.9534*M1097-0.7929</f>
        <v>9.5244636750556637</v>
      </c>
      <c r="O1097" s="17">
        <f t="shared" si="160"/>
        <v>1.2971890153740233</v>
      </c>
      <c r="P1097" s="17">
        <f t="shared" si="156"/>
        <v>-1119.0446412829479</v>
      </c>
      <c r="T1097" s="19">
        <v>7.7154479980470114</v>
      </c>
      <c r="U1097" s="19">
        <f t="shared" si="157"/>
        <v>10.910861901855618</v>
      </c>
      <c r="V1097" s="19">
        <f>0.9534*U1097-0.7929</f>
        <v>9.6095157372291471</v>
      </c>
      <c r="W1097" s="19">
        <f t="shared" si="161"/>
        <v>1.3013461646264712</v>
      </c>
      <c r="X1097" s="19">
        <f t="shared" si="158"/>
        <v>-1062.3369683303063</v>
      </c>
    </row>
    <row r="1098" spans="1:26">
      <c r="A1098">
        <v>2097</v>
      </c>
      <c r="B1098">
        <v>4</v>
      </c>
      <c r="C1098" s="15">
        <v>21.139825439453126</v>
      </c>
      <c r="D1098" s="15">
        <f t="shared" si="153"/>
        <v>24.444372592773441</v>
      </c>
      <c r="E1098" s="15">
        <f>0.9534*D1098-0.7929</f>
        <v>22.512364829950201</v>
      </c>
      <c r="F1098" s="15">
        <f t="shared" si="159"/>
        <v>1.9320077628232397</v>
      </c>
      <c r="G1098" s="15">
        <f t="shared" si="154"/>
        <v>7540.5178926718145</v>
      </c>
      <c r="L1098" s="17">
        <v>17.582543945312501</v>
      </c>
      <c r="M1098" s="17">
        <f t="shared" si="155"/>
        <v>21.753606865234374</v>
      </c>
      <c r="N1098" s="17">
        <f>0.9534*M1098-0.7929</f>
        <v>19.946988785314453</v>
      </c>
      <c r="O1098" s="17">
        <f t="shared" si="160"/>
        <v>1.8066180799199216</v>
      </c>
      <c r="P1098" s="17">
        <f t="shared" si="156"/>
        <v>5830.0772281876525</v>
      </c>
      <c r="T1098" s="19">
        <v>17.469293212891046</v>
      </c>
      <c r="U1098" s="19">
        <f t="shared" si="157"/>
        <v>21.620583947754369</v>
      </c>
      <c r="V1098" s="19">
        <f>0.9534*U1098-0.7929</f>
        <v>19.820164735789017</v>
      </c>
      <c r="W1098" s="19">
        <f t="shared" si="161"/>
        <v>1.8004192119653517</v>
      </c>
      <c r="X1098" s="19">
        <f t="shared" si="158"/>
        <v>5745.5184704193634</v>
      </c>
    </row>
    <row r="1099" spans="1:26">
      <c r="A1099">
        <v>2097</v>
      </c>
      <c r="B1099">
        <v>5</v>
      </c>
      <c r="C1099" s="15">
        <v>25.852807617187501</v>
      </c>
      <c r="D1099" s="15">
        <f t="shared" si="153"/>
        <v>31.016154941406256</v>
      </c>
      <c r="E1099" s="15">
        <f>0.9534*D1099-0.7929</f>
        <v>28.777902121136727</v>
      </c>
      <c r="F1099" s="15">
        <f t="shared" si="159"/>
        <v>2.2382528202695298</v>
      </c>
      <c r="G1099" s="15">
        <f t="shared" si="154"/>
        <v>11718.006721296657</v>
      </c>
      <c r="L1099" s="17">
        <v>26.830987548828126</v>
      </c>
      <c r="M1099" s="17">
        <f t="shared" si="155"/>
        <v>31.827011638183592</v>
      </c>
      <c r="N1099" s="17">
        <f>0.9534*M1099-0.7929</f>
        <v>29.550972895844239</v>
      </c>
      <c r="O1099" s="17">
        <f t="shared" si="160"/>
        <v>2.2760387423393524</v>
      </c>
      <c r="P1099" s="17">
        <f t="shared" si="156"/>
        <v>12233.444484251107</v>
      </c>
      <c r="T1099" s="19">
        <v>26.793450927734</v>
      </c>
      <c r="U1099" s="19">
        <f t="shared" si="157"/>
        <v>31.858509118651934</v>
      </c>
      <c r="V1099" s="19">
        <f>0.9534*U1099-0.7929</f>
        <v>29.581002593722754</v>
      </c>
      <c r="W1099" s="19">
        <f t="shared" si="161"/>
        <v>2.2775065249291799</v>
      </c>
      <c r="X1099" s="19">
        <f t="shared" si="158"/>
        <v>12253.466506558943</v>
      </c>
    </row>
    <row r="1100" spans="1:26">
      <c r="A1100">
        <v>2097</v>
      </c>
      <c r="B1100">
        <v>6</v>
      </c>
      <c r="C1100" s="15">
        <v>31.258203125000001</v>
      </c>
      <c r="D1100" s="15">
        <f t="shared" si="153"/>
        <v>38.553438437500006</v>
      </c>
      <c r="E1100" s="15">
        <f>0.814*D1100+4.4613</f>
        <v>35.843798888125001</v>
      </c>
      <c r="F1100" s="15">
        <f t="shared" si="159"/>
        <v>2.7096395493750052</v>
      </c>
      <c r="G1100" s="15">
        <f t="shared" si="154"/>
        <v>18148.193093024449</v>
      </c>
      <c r="L1100" s="17">
        <v>32.134851074218751</v>
      </c>
      <c r="M1100" s="17">
        <f t="shared" si="155"/>
        <v>37.603979790039062</v>
      </c>
      <c r="N1100" s="17">
        <f>0.814*M1100+4.4613</f>
        <v>35.070939549091797</v>
      </c>
      <c r="O1100" s="17">
        <f t="shared" si="160"/>
        <v>2.5330402409472654</v>
      </c>
      <c r="P1100" s="17">
        <f t="shared" si="156"/>
        <v>15739.201926761649</v>
      </c>
      <c r="T1100" s="19">
        <v>31.998376464844</v>
      </c>
      <c r="U1100" s="19">
        <f t="shared" si="157"/>
        <v>37.573517358398718</v>
      </c>
      <c r="V1100" s="19">
        <f>0.814*U1100+4.4613</f>
        <v>35.046143129736556</v>
      </c>
      <c r="W1100" s="19">
        <f t="shared" si="161"/>
        <v>2.5273742286621612</v>
      </c>
      <c r="X1100" s="19">
        <f t="shared" si="158"/>
        <v>15661.911853180543</v>
      </c>
    </row>
    <row r="1101" spans="1:26">
      <c r="A1101">
        <v>2097</v>
      </c>
      <c r="B1101">
        <v>7</v>
      </c>
      <c r="C1101" s="15">
        <v>31.156671142578126</v>
      </c>
      <c r="D1101" s="15">
        <f t="shared" si="153"/>
        <v>38.41186224121094</v>
      </c>
      <c r="E1101" s="15">
        <f>0.814*D1101+4.4613</f>
        <v>35.728555864345701</v>
      </c>
      <c r="F1101" s="15">
        <f t="shared" si="159"/>
        <v>2.6833063768652394</v>
      </c>
      <c r="G1101" s="15">
        <f t="shared" si="154"/>
        <v>17788.982286818733</v>
      </c>
      <c r="L1101" s="17">
        <v>35.509210205078126</v>
      </c>
      <c r="M1101" s="17">
        <f t="shared" si="155"/>
        <v>41.279331755371089</v>
      </c>
      <c r="N1101" s="17">
        <f>0.814*M1101+4.4613</f>
        <v>38.062676048872063</v>
      </c>
      <c r="O1101" s="17">
        <f t="shared" si="160"/>
        <v>3.2166557064990258</v>
      </c>
      <c r="P1101" s="17">
        <f t="shared" si="156"/>
        <v>25064.400492353212</v>
      </c>
      <c r="T1101" s="19">
        <v>35.637872314453034</v>
      </c>
      <c r="U1101" s="19">
        <f t="shared" si="157"/>
        <v>41.569683801269434</v>
      </c>
      <c r="V1101" s="19">
        <f>0.814*U1101+4.4613</f>
        <v>38.299022614233316</v>
      </c>
      <c r="W1101" s="19">
        <f t="shared" si="161"/>
        <v>3.2706611870361186</v>
      </c>
      <c r="X1101" s="19">
        <f t="shared" si="158"/>
        <v>25801.089252359692</v>
      </c>
    </row>
    <row r="1102" spans="1:26">
      <c r="A1102">
        <v>2097</v>
      </c>
      <c r="B1102">
        <v>8</v>
      </c>
      <c r="C1102" s="15">
        <v>30.135705566406251</v>
      </c>
      <c r="D1102" s="15">
        <f t="shared" si="153"/>
        <v>36.988227841796878</v>
      </c>
      <c r="E1102" s="15">
        <f>0.814*D1102+4.4613</f>
        <v>34.569717463222659</v>
      </c>
      <c r="F1102" s="15">
        <f t="shared" si="159"/>
        <v>2.4185103785742186</v>
      </c>
      <c r="G1102" s="15">
        <f t="shared" si="154"/>
        <v>14176.900074130914</v>
      </c>
      <c r="L1102" s="17">
        <v>31.333276367187501</v>
      </c>
      <c r="M1102" s="17">
        <f t="shared" si="155"/>
        <v>36.730904619140624</v>
      </c>
      <c r="N1102" s="17">
        <f>0.814*M1102+4.4613</f>
        <v>34.360256359980468</v>
      </c>
      <c r="O1102" s="17">
        <f t="shared" si="160"/>
        <v>2.3706482591601556</v>
      </c>
      <c r="P1102" s="17">
        <f t="shared" si="156"/>
        <v>13524.012903203682</v>
      </c>
      <c r="T1102" s="19">
        <v>31.113732910156045</v>
      </c>
      <c r="U1102" s="19">
        <f t="shared" si="157"/>
        <v>36.602178735351345</v>
      </c>
      <c r="V1102" s="19">
        <f>0.814*U1102+4.4613</f>
        <v>34.255473490575994</v>
      </c>
      <c r="W1102" s="19">
        <f t="shared" si="161"/>
        <v>2.3467052447753503</v>
      </c>
      <c r="X1102" s="19">
        <f t="shared" si="158"/>
        <v>13197.406243980553</v>
      </c>
    </row>
    <row r="1103" spans="1:26">
      <c r="A1103">
        <v>2097</v>
      </c>
      <c r="B1103">
        <v>9</v>
      </c>
      <c r="C1103" s="15">
        <v>24.272180175781251</v>
      </c>
      <c r="D1103" s="15">
        <f t="shared" si="153"/>
        <v>28.812128037109375</v>
      </c>
      <c r="E1103" s="15">
        <f>0.9014*D1103+2.3973</f>
        <v>28.368552212650393</v>
      </c>
      <c r="F1103" s="15">
        <f t="shared" si="159"/>
        <v>0.44357582445898203</v>
      </c>
      <c r="G1103" s="15">
        <f t="shared" si="154"/>
        <v>-12763.182178555027</v>
      </c>
      <c r="L1103" s="17">
        <v>23.444116210937501</v>
      </c>
      <c r="M1103" s="17">
        <f t="shared" si="155"/>
        <v>28.138031376953123</v>
      </c>
      <c r="N1103" s="17">
        <f>0.9014*M1103+2.3973</f>
        <v>27.760921483185545</v>
      </c>
      <c r="O1103" s="17">
        <f t="shared" si="160"/>
        <v>0.37710989376757809</v>
      </c>
      <c r="P1103" s="17">
        <f t="shared" si="156"/>
        <v>-13669.843939116468</v>
      </c>
      <c r="T1103" s="19">
        <v>23.449517822266046</v>
      </c>
      <c r="U1103" s="19">
        <f t="shared" si="157"/>
        <v>28.186870568848118</v>
      </c>
      <c r="V1103" s="19">
        <f>0.9014*U1103+2.3973</f>
        <v>27.804945130759695</v>
      </c>
      <c r="W1103" s="19">
        <f t="shared" si="161"/>
        <v>0.38192543808842316</v>
      </c>
      <c r="X1103" s="19">
        <f t="shared" si="158"/>
        <v>-13604.155099035819</v>
      </c>
    </row>
    <row r="1104" spans="1:26">
      <c r="A1104">
        <v>2097</v>
      </c>
      <c r="B1104">
        <v>10</v>
      </c>
      <c r="C1104" s="15">
        <v>14.709344482421875</v>
      </c>
      <c r="D1104" s="15">
        <f t="shared" si="153"/>
        <v>15.47770994628906</v>
      </c>
      <c r="E1104" s="15">
        <f>0.9014*D1104+2.3973</f>
        <v>16.34890774558496</v>
      </c>
      <c r="F1104" s="15">
        <f t="shared" si="159"/>
        <v>-0.87119779929589924</v>
      </c>
      <c r="G1104" s="15">
        <f t="shared" si="154"/>
        <v>-30698.00918019536</v>
      </c>
      <c r="L1104" s="17">
        <v>13.282647705078125</v>
      </c>
      <c r="M1104" s="17">
        <f t="shared" si="155"/>
        <v>17.070159880371094</v>
      </c>
      <c r="N1104" s="17">
        <f>0.9014*M1104+2.3973</f>
        <v>17.784342116166503</v>
      </c>
      <c r="O1104" s="17">
        <f t="shared" si="160"/>
        <v>-0.71418223579540907</v>
      </c>
      <c r="P1104" s="17">
        <f t="shared" si="156"/>
        <v>-28556.159878485174</v>
      </c>
      <c r="T1104" s="19">
        <v>13.517999267578034</v>
      </c>
      <c r="U1104" s="19">
        <f t="shared" si="157"/>
        <v>17.282063195800681</v>
      </c>
      <c r="V1104" s="19">
        <f>0.9014*U1104+2.3973</f>
        <v>17.975351764694736</v>
      </c>
      <c r="W1104" s="19">
        <f t="shared" si="161"/>
        <v>-0.69328856889405444</v>
      </c>
      <c r="X1104" s="19">
        <f t="shared" si="158"/>
        <v>-28271.149368283797</v>
      </c>
    </row>
    <row r="1105" spans="1:26">
      <c r="A1105">
        <v>2097</v>
      </c>
      <c r="B1105">
        <v>11</v>
      </c>
      <c r="C1105" s="15">
        <v>7.2929016113281246</v>
      </c>
      <c r="D1105" s="15">
        <f t="shared" si="153"/>
        <v>5.1362220068359372</v>
      </c>
      <c r="E1105" s="15">
        <f>0.9014*D1105+2.3973</f>
        <v>7.0270905169619144</v>
      </c>
      <c r="F1105" s="15">
        <f t="shared" si="159"/>
        <v>-1.8908685101259772</v>
      </c>
      <c r="G1105" s="15">
        <f t="shared" si="154"/>
        <v>-44607.337346628454</v>
      </c>
      <c r="L1105" s="17">
        <v>0.16008911132812501</v>
      </c>
      <c r="M1105" s="17">
        <f t="shared" si="155"/>
        <v>2.7770690600585937</v>
      </c>
      <c r="N1105" s="17">
        <f>0.9014*M1105+2.3973</f>
        <v>4.9005500507368165</v>
      </c>
      <c r="O1105" s="17">
        <f t="shared" si="160"/>
        <v>-2.1234809906782228</v>
      </c>
      <c r="P1105" s="17">
        <f t="shared" si="156"/>
        <v>-47780.404193841634</v>
      </c>
      <c r="T1105" s="19">
        <v>0.46767578125002274</v>
      </c>
      <c r="U1105" s="19">
        <f t="shared" si="157"/>
        <v>2.9528080078125249</v>
      </c>
      <c r="V1105" s="19">
        <f>0.9014*U1105+2.3973</f>
        <v>5.0589611382422097</v>
      </c>
      <c r="W1105" s="19">
        <f t="shared" si="161"/>
        <v>-2.1061531304296848</v>
      </c>
      <c r="X1105" s="19">
        <f t="shared" si="158"/>
        <v>-47544.034852191326</v>
      </c>
    </row>
    <row r="1106" spans="1:26">
      <c r="A1106">
        <v>2097</v>
      </c>
      <c r="B1106">
        <v>12</v>
      </c>
      <c r="C1106" s="15">
        <v>3.8543945312500001</v>
      </c>
      <c r="D1106" s="15">
        <f t="shared" si="153"/>
        <v>0.34156773437500032</v>
      </c>
      <c r="E1106" s="15">
        <f>0.7817*D1106+0.2163</f>
        <v>0.48330349796093774</v>
      </c>
      <c r="F1106" s="15">
        <f t="shared" si="159"/>
        <v>-0.14173576358593742</v>
      </c>
      <c r="G1106" s="15">
        <f t="shared" si="154"/>
        <v>-20747.417551075774</v>
      </c>
      <c r="L1106" s="17">
        <v>-6.0604003906250004</v>
      </c>
      <c r="M1106" s="17">
        <f t="shared" si="155"/>
        <v>-3.9982881054687502</v>
      </c>
      <c r="N1106" s="17">
        <f>0.7817*M1106+0.2163</f>
        <v>-2.9091618120449221</v>
      </c>
      <c r="O1106" s="17">
        <f t="shared" si="160"/>
        <v>-1.0891262934238282</v>
      </c>
      <c r="P1106" s="17">
        <f t="shared" si="156"/>
        <v>-33670.771768594437</v>
      </c>
      <c r="T1106" s="19">
        <v>-6.0453247070309999</v>
      </c>
      <c r="U1106" s="19">
        <f t="shared" si="157"/>
        <v>-4.1984665283200382</v>
      </c>
      <c r="V1106" s="19">
        <f>0.7817*U1106+0.2163</f>
        <v>-3.0656412851877737</v>
      </c>
      <c r="W1106" s="19">
        <f t="shared" si="161"/>
        <v>-1.1328252431322645</v>
      </c>
      <c r="X1106" s="19">
        <f t="shared" si="158"/>
        <v>-34266.869141567222</v>
      </c>
    </row>
    <row r="1107" spans="1:26">
      <c r="A1107">
        <v>2098</v>
      </c>
      <c r="B1107">
        <v>1</v>
      </c>
      <c r="C1107" s="15">
        <v>3.5110717773437501</v>
      </c>
      <c r="D1107" s="15">
        <f t="shared" si="153"/>
        <v>-0.13716151367187468</v>
      </c>
      <c r="E1107" s="15">
        <f>0.7817*D1107+0.2163</f>
        <v>0.10908084476269556</v>
      </c>
      <c r="F1107" s="15">
        <f t="shared" si="159"/>
        <v>-0.24624235843457024</v>
      </c>
      <c r="G1107" s="15">
        <f t="shared" si="154"/>
        <v>-22172.992011405971</v>
      </c>
      <c r="H1107" s="15">
        <f>SUM(G1107:G1118)</f>
        <v>-48233.793947877202</v>
      </c>
      <c r="I1107" s="15">
        <f>H1107*2.36386*4.4</f>
        <v>-501678.9191111676</v>
      </c>
      <c r="L1107" s="17">
        <v>-3.0151428222656249</v>
      </c>
      <c r="M1107" s="17">
        <f t="shared" si="155"/>
        <v>-0.68139356201171841</v>
      </c>
      <c r="N1107" s="17">
        <f>0.7817*M1107+0.2163</f>
        <v>-0.31634534742456027</v>
      </c>
      <c r="O1107" s="17">
        <f t="shared" si="160"/>
        <v>-0.36504821458715814</v>
      </c>
      <c r="P1107" s="17">
        <f t="shared" si="156"/>
        <v>-23793.622695183425</v>
      </c>
      <c r="Q1107" s="17">
        <f>SUM(P1107:P1118)</f>
        <v>-84459.14613600474</v>
      </c>
      <c r="R1107" s="17">
        <f>Q1107*2.36386*4.4</f>
        <v>-878458.22761424724</v>
      </c>
      <c r="T1107" s="19">
        <v>-2.8104614257809999</v>
      </c>
      <c r="U1107" s="19">
        <f t="shared" si="157"/>
        <v>-0.64658664550753819</v>
      </c>
      <c r="V1107" s="19">
        <f>0.7817*U1107+0.2163</f>
        <v>-0.28913678079324262</v>
      </c>
      <c r="W1107" s="19">
        <f t="shared" si="161"/>
        <v>-0.35744986471429557</v>
      </c>
      <c r="X1107" s="19">
        <f t="shared" si="158"/>
        <v>-23689.973604567705</v>
      </c>
      <c r="Y1107" s="19">
        <f>SUM(X1107:X1118)</f>
        <v>-82940.838635601714</v>
      </c>
      <c r="Z1107" s="19">
        <f>Y1107*2.36386*4.4</f>
        <v>-862666.33559547528</v>
      </c>
    </row>
    <row r="1108" spans="1:26">
      <c r="A1108">
        <v>2098</v>
      </c>
      <c r="B1108">
        <v>2</v>
      </c>
      <c r="C1108" s="15">
        <v>7.5555664062499996</v>
      </c>
      <c r="D1108" s="15">
        <f t="shared" si="153"/>
        <v>5.5024817968750002</v>
      </c>
      <c r="E1108" s="15">
        <f>0.7817*D1108+0.2163</f>
        <v>4.5175900206171882</v>
      </c>
      <c r="F1108" s="15">
        <f t="shared" si="159"/>
        <v>0.98489177625781199</v>
      </c>
      <c r="G1108" s="15">
        <f t="shared" si="154"/>
        <v>-5379.0912800671867</v>
      </c>
      <c r="L1108" s="17">
        <v>-0.96588745117187502</v>
      </c>
      <c r="M1108" s="17">
        <f t="shared" si="155"/>
        <v>1.5506553881835938</v>
      </c>
      <c r="N1108" s="17">
        <f>0.7817*M1108+0.2163</f>
        <v>1.4284473169431151</v>
      </c>
      <c r="O1108" s="17">
        <f t="shared" si="160"/>
        <v>0.12220807124047872</v>
      </c>
      <c r="P1108" s="17">
        <f t="shared" si="156"/>
        <v>-17146.95970020863</v>
      </c>
      <c r="T1108" s="19">
        <v>-0.46265258789100017</v>
      </c>
      <c r="U1108" s="19">
        <f t="shared" si="157"/>
        <v>1.9313074584956815</v>
      </c>
      <c r="V1108" s="19">
        <f>0.7817*U1108+0.2163</f>
        <v>1.726003040306074</v>
      </c>
      <c r="W1108" s="19">
        <f t="shared" si="161"/>
        <v>0.20530441818960754</v>
      </c>
      <c r="X1108" s="19">
        <f t="shared" si="158"/>
        <v>-16013.442431475563</v>
      </c>
    </row>
    <row r="1109" spans="1:26">
      <c r="A1109">
        <v>2098</v>
      </c>
      <c r="B1109">
        <v>3</v>
      </c>
      <c r="C1109" s="15">
        <v>12.547479248046875</v>
      </c>
      <c r="D1109" s="15">
        <f t="shared" si="153"/>
        <v>12.463205063476561</v>
      </c>
      <c r="E1109" s="15">
        <f>0.9534*D1109-0.7929</f>
        <v>11.089519707518555</v>
      </c>
      <c r="F1109" s="15">
        <f t="shared" si="159"/>
        <v>1.3736853559580062</v>
      </c>
      <c r="G1109" s="15">
        <f t="shared" si="154"/>
        <v>-75.558059376835445</v>
      </c>
      <c r="L1109" s="17">
        <v>7.7980590820312496</v>
      </c>
      <c r="M1109" s="17">
        <f t="shared" si="155"/>
        <v>11.096345952148438</v>
      </c>
      <c r="N1109" s="17">
        <f>0.9534*M1109-0.7929</f>
        <v>9.7863562307783205</v>
      </c>
      <c r="O1109" s="17">
        <f t="shared" si="160"/>
        <v>1.3099897213701173</v>
      </c>
      <c r="P1109" s="17">
        <f t="shared" si="156"/>
        <v>-944.43021079022947</v>
      </c>
      <c r="T1109" s="19">
        <v>7.8174682617190001</v>
      </c>
      <c r="U1109" s="19">
        <f t="shared" si="157"/>
        <v>11.022880151367461</v>
      </c>
      <c r="V1109" s="19">
        <f>0.9534*U1109-0.7929</f>
        <v>9.716313936313739</v>
      </c>
      <c r="W1109" s="19">
        <f t="shared" si="161"/>
        <v>1.3065662150537225</v>
      </c>
      <c r="X1109" s="19">
        <f t="shared" si="158"/>
        <v>-991.13026045216975</v>
      </c>
    </row>
    <row r="1110" spans="1:26">
      <c r="A1110">
        <v>2098</v>
      </c>
      <c r="B1110">
        <v>4</v>
      </c>
      <c r="C1110" s="15">
        <v>18.518853759765626</v>
      </c>
      <c r="D1110" s="15">
        <f t="shared" si="153"/>
        <v>20.78968968261719</v>
      </c>
      <c r="E1110" s="15">
        <f>0.9534*D1110-0.7929</f>
        <v>19.02799014340723</v>
      </c>
      <c r="F1110" s="15">
        <f t="shared" si="159"/>
        <v>1.7616995392099604</v>
      </c>
      <c r="G1110" s="15">
        <f t="shared" si="154"/>
        <v>5217.3434143630693</v>
      </c>
      <c r="L1110" s="17">
        <v>16.915399169921876</v>
      </c>
      <c r="M1110" s="17">
        <f t="shared" si="155"/>
        <v>21.026952775878904</v>
      </c>
      <c r="N1110" s="17">
        <f>0.9534*M1110-0.7929</f>
        <v>19.254196776522949</v>
      </c>
      <c r="O1110" s="17">
        <f t="shared" si="160"/>
        <v>1.7727559993559545</v>
      </c>
      <c r="P1110" s="17">
        <f t="shared" si="156"/>
        <v>5368.1645872145746</v>
      </c>
      <c r="T1110" s="19">
        <v>17.002191162109</v>
      </c>
      <c r="U1110" s="19">
        <f t="shared" si="157"/>
        <v>21.107705895995682</v>
      </c>
      <c r="V1110" s="19">
        <f>0.9534*U1110-0.7929</f>
        <v>19.331186801242286</v>
      </c>
      <c r="W1110" s="19">
        <f t="shared" si="161"/>
        <v>1.7765190947533966</v>
      </c>
      <c r="X1110" s="19">
        <f t="shared" si="158"/>
        <v>5419.4969715310835</v>
      </c>
    </row>
    <row r="1111" spans="1:26">
      <c r="A1111">
        <v>2098</v>
      </c>
      <c r="B1111">
        <v>5</v>
      </c>
      <c r="C1111" s="15">
        <v>25.113122558593751</v>
      </c>
      <c r="D1111" s="15">
        <f t="shared" si="153"/>
        <v>29.984738095703129</v>
      </c>
      <c r="E1111" s="15">
        <f>0.9534*D1111-0.7929</f>
        <v>27.794549300443364</v>
      </c>
      <c r="F1111" s="15">
        <f t="shared" si="159"/>
        <v>2.1901887952597647</v>
      </c>
      <c r="G1111" s="15">
        <f t="shared" si="154"/>
        <v>11062.365356138449</v>
      </c>
      <c r="L1111" s="17">
        <v>22.906304931640626</v>
      </c>
      <c r="M1111" s="17">
        <f t="shared" si="155"/>
        <v>27.552247331542969</v>
      </c>
      <c r="N1111" s="17">
        <f>0.9534*M1111-0.7929</f>
        <v>25.475412605893066</v>
      </c>
      <c r="O1111" s="17">
        <f t="shared" si="160"/>
        <v>2.0768347256499027</v>
      </c>
      <c r="P1111" s="17">
        <f t="shared" si="156"/>
        <v>9516.1024925903221</v>
      </c>
      <c r="T1111" s="19">
        <v>23.062615966797011</v>
      </c>
      <c r="U1111" s="19">
        <f t="shared" si="157"/>
        <v>27.762052331543121</v>
      </c>
      <c r="V1111" s="19">
        <f>0.9534*U1111-0.7929</f>
        <v>25.675440692893211</v>
      </c>
      <c r="W1111" s="19">
        <f t="shared" si="161"/>
        <v>2.0866116386499094</v>
      </c>
      <c r="X1111" s="19">
        <f t="shared" si="158"/>
        <v>9649.4693628234127</v>
      </c>
    </row>
    <row r="1112" spans="1:26">
      <c r="A1112">
        <v>2098</v>
      </c>
      <c r="B1112">
        <v>6</v>
      </c>
      <c r="C1112" s="15">
        <v>31.271905517578126</v>
      </c>
      <c r="D1112" s="15">
        <f t="shared" si="153"/>
        <v>38.57254505371094</v>
      </c>
      <c r="E1112" s="15">
        <f>0.814*D1112+4.4613</f>
        <v>35.859351673720703</v>
      </c>
      <c r="F1112" s="15">
        <f t="shared" si="159"/>
        <v>2.713193379990237</v>
      </c>
      <c r="G1112" s="15">
        <f t="shared" si="154"/>
        <v>18196.67089644682</v>
      </c>
      <c r="L1112" s="17">
        <v>32.464227294921876</v>
      </c>
      <c r="M1112" s="17">
        <f t="shared" si="155"/>
        <v>37.962736369628907</v>
      </c>
      <c r="N1112" s="17">
        <f>0.814*M1112+4.4613</f>
        <v>35.362967404877928</v>
      </c>
      <c r="O1112" s="17">
        <f t="shared" si="160"/>
        <v>2.5997689647509787</v>
      </c>
      <c r="P1112" s="17">
        <f t="shared" si="156"/>
        <v>16649.448448168099</v>
      </c>
      <c r="T1112" s="19">
        <v>32.389794921875023</v>
      </c>
      <c r="U1112" s="19">
        <f t="shared" si="157"/>
        <v>38.003294824218784</v>
      </c>
      <c r="V1112" s="19">
        <f>0.814*U1112+4.4613</f>
        <v>35.395981986914087</v>
      </c>
      <c r="W1112" s="19">
        <f t="shared" si="161"/>
        <v>2.607312837304697</v>
      </c>
      <c r="X1112" s="19">
        <f t="shared" si="158"/>
        <v>16752.354413673369</v>
      </c>
    </row>
    <row r="1113" spans="1:26">
      <c r="A1113">
        <v>2098</v>
      </c>
      <c r="B1113">
        <v>7</v>
      </c>
      <c r="C1113" s="15">
        <v>34.622216796875001</v>
      </c>
      <c r="D1113" s="15">
        <f t="shared" si="153"/>
        <v>43.244219101562507</v>
      </c>
      <c r="E1113" s="15">
        <f>0.814*D1113+4.4613</f>
        <v>39.662094348671879</v>
      </c>
      <c r="F1113" s="15">
        <f t="shared" si="159"/>
        <v>3.5821247528906284</v>
      </c>
      <c r="G1113" s="15">
        <f t="shared" si="154"/>
        <v>30049.763754181062</v>
      </c>
      <c r="L1113" s="17">
        <v>34.208032226562501</v>
      </c>
      <c r="M1113" s="17">
        <f t="shared" si="155"/>
        <v>39.862088701171871</v>
      </c>
      <c r="N1113" s="17">
        <f>0.814*M1113+4.4613</f>
        <v>36.9090402027539</v>
      </c>
      <c r="O1113" s="17">
        <f t="shared" si="160"/>
        <v>2.9530484984179708</v>
      </c>
      <c r="P1113" s="17">
        <f t="shared" si="156"/>
        <v>21468.534566919538</v>
      </c>
      <c r="T1113" s="19">
        <v>34.245935058594</v>
      </c>
      <c r="U1113" s="19">
        <f t="shared" si="157"/>
        <v>40.041336694336216</v>
      </c>
      <c r="V1113" s="19">
        <f>0.814*U1113+4.4613</f>
        <v>37.054948069189678</v>
      </c>
      <c r="W1113" s="19">
        <f t="shared" si="161"/>
        <v>2.9863886251465388</v>
      </c>
      <c r="X1113" s="19">
        <f t="shared" si="158"/>
        <v>21923.327235623932</v>
      </c>
    </row>
    <row r="1114" spans="1:26">
      <c r="A1114">
        <v>2098</v>
      </c>
      <c r="B1114">
        <v>8</v>
      </c>
      <c r="C1114" s="15">
        <v>31.545190429687501</v>
      </c>
      <c r="D1114" s="15">
        <f t="shared" si="153"/>
        <v>38.953613535156251</v>
      </c>
      <c r="E1114" s="15">
        <f>0.814*D1114+4.4613</f>
        <v>36.169541417617182</v>
      </c>
      <c r="F1114" s="15">
        <f t="shared" si="159"/>
        <v>2.7840721175390684</v>
      </c>
      <c r="G1114" s="15">
        <f t="shared" si="154"/>
        <v>19163.527755350435</v>
      </c>
      <c r="L1114" s="17">
        <v>31.736627197265626</v>
      </c>
      <c r="M1114" s="17">
        <f t="shared" si="155"/>
        <v>37.170234343261718</v>
      </c>
      <c r="N1114" s="17">
        <f>0.814*M1114+4.4613</f>
        <v>34.717870755415035</v>
      </c>
      <c r="O1114" s="17">
        <f t="shared" si="160"/>
        <v>2.4523635878466834</v>
      </c>
      <c r="P1114" s="17">
        <f t="shared" si="156"/>
        <v>14638.691701816606</v>
      </c>
      <c r="T1114" s="19">
        <v>31.535150146484</v>
      </c>
      <c r="U1114" s="19">
        <f t="shared" si="157"/>
        <v>37.064894860839438</v>
      </c>
      <c r="V1114" s="19">
        <f>0.814*U1114+4.4613</f>
        <v>34.6321244167233</v>
      </c>
      <c r="W1114" s="19">
        <f t="shared" si="161"/>
        <v>2.4327704441161373</v>
      </c>
      <c r="X1114" s="19">
        <f t="shared" si="158"/>
        <v>14371.421628188225</v>
      </c>
    </row>
    <row r="1115" spans="1:26">
      <c r="A1115">
        <v>2098</v>
      </c>
      <c r="B1115">
        <v>9</v>
      </c>
      <c r="C1115" s="15">
        <v>25.627069091796876</v>
      </c>
      <c r="D1115" s="15">
        <f t="shared" si="153"/>
        <v>30.701385141601563</v>
      </c>
      <c r="E1115" s="15">
        <f>0.9014*D1115+2.3973</f>
        <v>30.07152856663965</v>
      </c>
      <c r="F1115" s="15">
        <f t="shared" si="159"/>
        <v>0.62985657496191294</v>
      </c>
      <c r="G1115" s="15">
        <f t="shared" si="154"/>
        <v>-10222.126460944546</v>
      </c>
      <c r="L1115" s="17">
        <v>22.461541748046876</v>
      </c>
      <c r="M1115" s="17">
        <f t="shared" si="155"/>
        <v>27.067811271972655</v>
      </c>
      <c r="N1115" s="17">
        <f>0.9014*M1115+2.3973</f>
        <v>26.796225080556152</v>
      </c>
      <c r="O1115" s="17">
        <f t="shared" si="160"/>
        <v>0.2715861914165032</v>
      </c>
      <c r="P1115" s="17">
        <f t="shared" si="156"/>
        <v>-15109.29276288748</v>
      </c>
      <c r="T1115" s="19">
        <v>22.412042236328034</v>
      </c>
      <c r="U1115" s="19">
        <f t="shared" si="157"/>
        <v>27.047722375488181</v>
      </c>
      <c r="V1115" s="19">
        <f>0.9014*U1115+2.3973</f>
        <v>26.778116949265048</v>
      </c>
      <c r="W1115" s="19">
        <f t="shared" si="161"/>
        <v>0.26960542622313355</v>
      </c>
      <c r="X1115" s="19">
        <f t="shared" si="158"/>
        <v>-15136.312380890235</v>
      </c>
    </row>
    <row r="1116" spans="1:26">
      <c r="A1116">
        <v>2098</v>
      </c>
      <c r="B1116">
        <v>10</v>
      </c>
      <c r="C1116" s="15">
        <v>15.12630615234375</v>
      </c>
      <c r="D1116" s="15">
        <f t="shared" si="153"/>
        <v>16.059121298828124</v>
      </c>
      <c r="E1116" s="15">
        <f>0.9014*D1116+2.3973</f>
        <v>16.872991938763672</v>
      </c>
      <c r="F1116" s="15">
        <f t="shared" si="159"/>
        <v>-0.81387063993554776</v>
      </c>
      <c r="G1116" s="15">
        <f t="shared" si="154"/>
        <v>-29916.009399360806</v>
      </c>
      <c r="L1116" s="17">
        <v>14.86812744140625</v>
      </c>
      <c r="M1116" s="17">
        <f t="shared" si="155"/>
        <v>18.797064409179686</v>
      </c>
      <c r="N1116" s="17">
        <f>0.9014*M1116+2.3973</f>
        <v>19.34097385843457</v>
      </c>
      <c r="O1116" s="17">
        <f t="shared" si="160"/>
        <v>-0.54390944925488327</v>
      </c>
      <c r="P1116" s="17">
        <f t="shared" si="156"/>
        <v>-26233.468797285863</v>
      </c>
      <c r="T1116" s="19">
        <v>14.850427246094</v>
      </c>
      <c r="U1116" s="19">
        <f t="shared" si="157"/>
        <v>18.745069116211212</v>
      </c>
      <c r="V1116" s="19">
        <f>0.9014*U1116+2.3973</f>
        <v>19.294105301352786</v>
      </c>
      <c r="W1116" s="19">
        <f t="shared" si="161"/>
        <v>-0.54903618514157415</v>
      </c>
      <c r="X1116" s="19">
        <f t="shared" si="158"/>
        <v>-26303.402601516213</v>
      </c>
    </row>
    <row r="1117" spans="1:26">
      <c r="A1117">
        <v>2098</v>
      </c>
      <c r="B1117">
        <v>11</v>
      </c>
      <c r="C1117" s="15">
        <v>9.5802551269531246</v>
      </c>
      <c r="D1117" s="15">
        <f t="shared" si="153"/>
        <v>8.3257077490234366</v>
      </c>
      <c r="E1117" s="15">
        <f>0.9014*D1117+2.3973</f>
        <v>9.9020929649697251</v>
      </c>
      <c r="F1117" s="15">
        <f t="shared" si="159"/>
        <v>-1.5763852159462886</v>
      </c>
      <c r="G1117" s="15">
        <f t="shared" si="154"/>
        <v>-40317.470730723318</v>
      </c>
      <c r="L1117" s="17">
        <v>2.0930725097656251</v>
      </c>
      <c r="M1117" s="17">
        <f t="shared" si="155"/>
        <v>4.8824745776367191</v>
      </c>
      <c r="N1117" s="17">
        <f>0.9014*M1117+2.3973</f>
        <v>6.7983625842817386</v>
      </c>
      <c r="O1117" s="17">
        <f t="shared" si="160"/>
        <v>-1.9158880066450195</v>
      </c>
      <c r="P1117" s="17">
        <f t="shared" si="156"/>
        <v>-44948.628298644711</v>
      </c>
      <c r="T1117" s="19">
        <v>2.3039184570310454</v>
      </c>
      <c r="U1117" s="19">
        <f t="shared" si="157"/>
        <v>4.969002465820088</v>
      </c>
      <c r="V1117" s="19">
        <f>0.9014*U1117+2.3973</f>
        <v>6.8763588226902268</v>
      </c>
      <c r="W1117" s="19">
        <f t="shared" si="161"/>
        <v>-1.9073563568701388</v>
      </c>
      <c r="X1117" s="19">
        <f t="shared" si="158"/>
        <v>-44832.248064065563</v>
      </c>
    </row>
    <row r="1118" spans="1:26">
      <c r="A1118">
        <v>2098</v>
      </c>
      <c r="B1118">
        <v>12</v>
      </c>
      <c r="C1118" s="15">
        <v>3.1095520019531251</v>
      </c>
      <c r="D1118" s="15">
        <f t="shared" si="153"/>
        <v>-0.69704068847656231</v>
      </c>
      <c r="E1118" s="15">
        <f>0.7817*D1118+0.2163</f>
        <v>-0.3285767061821287</v>
      </c>
      <c r="F1118" s="15">
        <f t="shared" si="159"/>
        <v>-0.36846398229443361</v>
      </c>
      <c r="G1118" s="15">
        <f t="shared" si="154"/>
        <v>-23840.217182478369</v>
      </c>
      <c r="L1118" s="17">
        <v>-3.0552429199218749</v>
      </c>
      <c r="M1118" s="17">
        <f t="shared" si="155"/>
        <v>-0.72507058837890614</v>
      </c>
      <c r="N1118" s="17">
        <f>0.7817*M1118+0.2163</f>
        <v>-0.35048767893579086</v>
      </c>
      <c r="O1118" s="17">
        <f t="shared" si="160"/>
        <v>-0.37458290944311529</v>
      </c>
      <c r="P1118" s="17">
        <f t="shared" si="156"/>
        <v>-23923.685467713534</v>
      </c>
      <c r="T1118" s="19">
        <v>-2.9329284667969659</v>
      </c>
      <c r="U1118" s="19">
        <f t="shared" si="157"/>
        <v>-0.78105545654306896</v>
      </c>
      <c r="V1118" s="19">
        <f>0.7817*U1118+0.2163</f>
        <v>-0.39425105037971703</v>
      </c>
      <c r="W1118" s="19">
        <f t="shared" si="161"/>
        <v>-0.38680440616335193</v>
      </c>
      <c r="X1118" s="19">
        <f t="shared" si="158"/>
        <v>-24090.398904474285</v>
      </c>
    </row>
    <row r="1119" spans="1:26">
      <c r="A1119">
        <v>2099</v>
      </c>
      <c r="B1119">
        <v>1</v>
      </c>
      <c r="C1119" s="15">
        <v>2.8324218750000001</v>
      </c>
      <c r="D1119" s="15">
        <f t="shared" si="153"/>
        <v>-1.0834709375</v>
      </c>
      <c r="E1119" s="15">
        <f>0.7817*D1119+0.2163</f>
        <v>-0.63064923184374999</v>
      </c>
      <c r="F1119" s="15">
        <f t="shared" si="159"/>
        <v>-0.45282170565625002</v>
      </c>
      <c r="G1119" s="15">
        <f t="shared" si="154"/>
        <v>-24990.940886856908</v>
      </c>
      <c r="H1119" s="15">
        <f>SUM(G1119:G1130)</f>
        <v>-52585.724272484498</v>
      </c>
      <c r="I1119" s="15">
        <f>H1119*2.36386*4.4</f>
        <v>-546943.27678652294</v>
      </c>
      <c r="L1119" s="17">
        <v>-6.3864807128906254</v>
      </c>
      <c r="M1119" s="17">
        <f t="shared" si="155"/>
        <v>-4.3534547924804681</v>
      </c>
      <c r="N1119" s="17">
        <f>0.7817*M1119+0.2163</f>
        <v>-3.1867956112819815</v>
      </c>
      <c r="O1119" s="17">
        <f t="shared" si="160"/>
        <v>-1.1666591811984866</v>
      </c>
      <c r="P1119" s="17">
        <f t="shared" si="156"/>
        <v>-34728.397890728556</v>
      </c>
      <c r="Q1119" s="17">
        <f>SUM(P1119:P1130)</f>
        <v>-88674.874871629945</v>
      </c>
      <c r="R1119" s="17">
        <f>Q1119*2.36386*4.4</f>
        <v>-922305.95474182523</v>
      </c>
      <c r="T1119" s="19">
        <v>-6.2794555664059999</v>
      </c>
      <c r="U1119" s="19">
        <f t="shared" si="157"/>
        <v>-4.4555422119137891</v>
      </c>
      <c r="V1119" s="19">
        <f>0.7817*U1119+0.2163</f>
        <v>-3.266597347053009</v>
      </c>
      <c r="W1119" s="19">
        <f t="shared" si="161"/>
        <v>-1.1889448648607801</v>
      </c>
      <c r="X1119" s="19">
        <f t="shared" si="158"/>
        <v>-35032.396901565902</v>
      </c>
      <c r="Y1119" s="19">
        <f>SUM(X1119:X1130)</f>
        <v>-90239.352682974655</v>
      </c>
      <c r="Z1119" s="19">
        <f>Y1119*2.36386*4.4</f>
        <v>-938578.06342597643</v>
      </c>
    </row>
    <row r="1120" spans="1:26">
      <c r="A1120">
        <v>2099</v>
      </c>
      <c r="B1120">
        <v>2</v>
      </c>
      <c r="C1120" s="15">
        <v>9.3395935058593746</v>
      </c>
      <c r="D1120" s="15">
        <f t="shared" si="153"/>
        <v>7.9901291845703133</v>
      </c>
      <c r="E1120" s="15">
        <f>0.7817*D1120+0.2163</f>
        <v>6.4621839835786137</v>
      </c>
      <c r="F1120" s="15">
        <f t="shared" si="159"/>
        <v>1.5279452009916996</v>
      </c>
      <c r="G1120" s="15">
        <f t="shared" si="154"/>
        <v>2028.7004867277756</v>
      </c>
      <c r="L1120" s="17">
        <v>0.32741699218749998</v>
      </c>
      <c r="M1120" s="17">
        <f t="shared" si="155"/>
        <v>2.9593225878906249</v>
      </c>
      <c r="N1120" s="17">
        <f>0.7817*M1120+0.2163</f>
        <v>2.5296024669541013</v>
      </c>
      <c r="O1120" s="17">
        <f t="shared" si="160"/>
        <v>0.42972012093652356</v>
      </c>
      <c r="P1120" s="17">
        <f t="shared" si="156"/>
        <v>-12952.187830304883</v>
      </c>
      <c r="T1120" s="19">
        <v>0.40014038085899983</v>
      </c>
      <c r="U1120" s="19">
        <f t="shared" si="157"/>
        <v>2.8786541381831818</v>
      </c>
      <c r="V1120" s="19">
        <f>0.7817*U1120+0.2163</f>
        <v>2.4665439398177931</v>
      </c>
      <c r="W1120" s="19">
        <f t="shared" si="161"/>
        <v>0.41211019836538876</v>
      </c>
      <c r="X1120" s="19">
        <f t="shared" si="158"/>
        <v>-13192.404784097733</v>
      </c>
    </row>
    <row r="1121" spans="1:26">
      <c r="A1121">
        <v>2099</v>
      </c>
      <c r="B1121">
        <v>3</v>
      </c>
      <c r="C1121" s="15">
        <v>13.5404296875</v>
      </c>
      <c r="D1121" s="15">
        <f t="shared" si="153"/>
        <v>13.847775156249998</v>
      </c>
      <c r="E1121" s="15">
        <f>0.9534*D1121-0.7929</f>
        <v>12.409568833968748</v>
      </c>
      <c r="F1121" s="15">
        <f t="shared" si="159"/>
        <v>1.4382063222812498</v>
      </c>
      <c r="G1121" s="15">
        <f t="shared" si="154"/>
        <v>804.57244223852831</v>
      </c>
      <c r="L1121" s="17">
        <v>9.9399963378906246</v>
      </c>
      <c r="M1121" s="17">
        <f t="shared" si="155"/>
        <v>13.429344011230468</v>
      </c>
      <c r="N1121" s="17">
        <f>0.9534*M1121-0.7929</f>
        <v>12.010636580307128</v>
      </c>
      <c r="O1121" s="17">
        <f t="shared" si="160"/>
        <v>1.4187074309233392</v>
      </c>
      <c r="P1121" s="17">
        <f t="shared" si="156"/>
        <v>538.58806522527084</v>
      </c>
      <c r="T1121" s="19">
        <v>10.067346191406045</v>
      </c>
      <c r="U1121" s="19">
        <f t="shared" si="157"/>
        <v>13.493246118163839</v>
      </c>
      <c r="V1121" s="19">
        <f>0.9534*U1121-0.7929</f>
        <v>12.071560849057406</v>
      </c>
      <c r="W1121" s="19">
        <f t="shared" si="161"/>
        <v>1.4216852691064332</v>
      </c>
      <c r="X1121" s="19">
        <f t="shared" si="158"/>
        <v>579.20875588085619</v>
      </c>
    </row>
    <row r="1122" spans="1:26">
      <c r="A1122">
        <v>2099</v>
      </c>
      <c r="B1122">
        <v>4</v>
      </c>
      <c r="C1122" s="15">
        <v>22.998803710937501</v>
      </c>
      <c r="D1122" s="15">
        <f t="shared" si="153"/>
        <v>27.036531894531251</v>
      </c>
      <c r="E1122" s="15">
        <f>0.9534*D1122-0.7929</f>
        <v>24.983729508246096</v>
      </c>
      <c r="F1122" s="15">
        <f t="shared" si="159"/>
        <v>2.0528023862851548</v>
      </c>
      <c r="G1122" s="15">
        <f t="shared" si="154"/>
        <v>9188.2773513157954</v>
      </c>
      <c r="L1122" s="17">
        <v>17.336602783203126</v>
      </c>
      <c r="M1122" s="17">
        <f t="shared" si="155"/>
        <v>21.485727751464843</v>
      </c>
      <c r="N1122" s="17">
        <f>0.9534*M1122-0.7929</f>
        <v>19.691592838246581</v>
      </c>
      <c r="O1122" s="17">
        <f t="shared" si="160"/>
        <v>1.7941349132182616</v>
      </c>
      <c r="P1122" s="17">
        <f t="shared" si="156"/>
        <v>5659.7943512103047</v>
      </c>
      <c r="T1122" s="19">
        <v>17.264611816406045</v>
      </c>
      <c r="U1122" s="19">
        <f t="shared" si="157"/>
        <v>21.395843774413837</v>
      </c>
      <c r="V1122" s="19">
        <f>0.9534*U1122-0.7929</f>
        <v>19.605897454526154</v>
      </c>
      <c r="W1122" s="19">
        <f t="shared" si="161"/>
        <v>1.789946319887683</v>
      </c>
      <c r="X1122" s="19">
        <f t="shared" si="158"/>
        <v>5602.6577495878846</v>
      </c>
    </row>
    <row r="1123" spans="1:26">
      <c r="A1123">
        <v>2099</v>
      </c>
      <c r="B1123">
        <v>5</v>
      </c>
      <c r="C1123" s="15">
        <v>25.122644042968751</v>
      </c>
      <c r="D1123" s="15">
        <f t="shared" si="153"/>
        <v>29.998014853515627</v>
      </c>
      <c r="E1123" s="15">
        <f>0.9534*D1123-0.7929</f>
        <v>27.807207361341799</v>
      </c>
      <c r="F1123" s="15">
        <f t="shared" si="159"/>
        <v>2.1908074921738283</v>
      </c>
      <c r="G1123" s="15">
        <f t="shared" si="154"/>
        <v>11070.805000743192</v>
      </c>
      <c r="L1123" s="17">
        <v>25.352166748046876</v>
      </c>
      <c r="M1123" s="17">
        <f t="shared" si="155"/>
        <v>30.216280021972654</v>
      </c>
      <c r="N1123" s="17">
        <f>0.9534*M1123-0.7929</f>
        <v>28.015301372948731</v>
      </c>
      <c r="O1123" s="17">
        <f t="shared" si="160"/>
        <v>2.2009786490239236</v>
      </c>
      <c r="P1123" s="17">
        <f t="shared" si="156"/>
        <v>11209.54975133534</v>
      </c>
      <c r="T1123" s="19">
        <v>25.429010009766046</v>
      </c>
      <c r="U1123" s="19">
        <f t="shared" si="157"/>
        <v>30.360352990723118</v>
      </c>
      <c r="V1123" s="19">
        <f>0.9534*U1123-0.7929</f>
        <v>28.152660541355424</v>
      </c>
      <c r="W1123" s="19">
        <f t="shared" si="161"/>
        <v>2.2076924493676948</v>
      </c>
      <c r="X1123" s="19">
        <f t="shared" si="158"/>
        <v>11301.132701824725</v>
      </c>
    </row>
    <row r="1124" spans="1:26">
      <c r="A1124">
        <v>2099</v>
      </c>
      <c r="B1124">
        <v>6</v>
      </c>
      <c r="C1124" s="15">
        <v>30.307122802734376</v>
      </c>
      <c r="D1124" s="15">
        <f t="shared" si="153"/>
        <v>37.227252036132818</v>
      </c>
      <c r="E1124" s="15">
        <f>0.814*D1124+4.4613</f>
        <v>34.764283157412109</v>
      </c>
      <c r="F1124" s="15">
        <f t="shared" si="159"/>
        <v>2.4629688787207087</v>
      </c>
      <c r="G1124" s="15">
        <f t="shared" si="154"/>
        <v>14783.358474629189</v>
      </c>
      <c r="L1124" s="17">
        <v>34.727593994140626</v>
      </c>
      <c r="M1124" s="17">
        <f t="shared" si="155"/>
        <v>40.427995378417968</v>
      </c>
      <c r="N1124" s="17">
        <f>0.814*M1124+4.4613</f>
        <v>37.369688238032225</v>
      </c>
      <c r="O1124" s="17">
        <f t="shared" si="160"/>
        <v>3.0583071403857431</v>
      </c>
      <c r="P1124" s="17">
        <f t="shared" si="156"/>
        <v>22904.367702001924</v>
      </c>
      <c r="T1124" s="19">
        <v>34.552270507813034</v>
      </c>
      <c r="U1124" s="19">
        <f t="shared" si="157"/>
        <v>40.377693017578714</v>
      </c>
      <c r="V1124" s="19">
        <f>0.814*U1124+4.4613</f>
        <v>37.328742116309073</v>
      </c>
      <c r="W1124" s="19">
        <f t="shared" si="161"/>
        <v>3.0489509012696416</v>
      </c>
      <c r="X1124" s="19">
        <f t="shared" si="158"/>
        <v>22776.739244219185</v>
      </c>
    </row>
    <row r="1125" spans="1:26">
      <c r="A1125">
        <v>2099</v>
      </c>
      <c r="B1125">
        <v>7</v>
      </c>
      <c r="C1125" s="15">
        <v>32.209191894531251</v>
      </c>
      <c r="D1125" s="15">
        <f t="shared" si="153"/>
        <v>39.879497177734379</v>
      </c>
      <c r="E1125" s="15">
        <f>0.814*D1125+4.4613</f>
        <v>36.923210702675782</v>
      </c>
      <c r="F1125" s="15">
        <f t="shared" si="159"/>
        <v>2.9562864750585973</v>
      </c>
      <c r="G1125" s="15">
        <f t="shared" si="154"/>
        <v>21512.703806274323</v>
      </c>
      <c r="L1125" s="17">
        <v>34.026544189453126</v>
      </c>
      <c r="M1125" s="17">
        <f t="shared" si="155"/>
        <v>39.664411931152344</v>
      </c>
      <c r="N1125" s="17">
        <f>0.814*M1125+4.4613</f>
        <v>36.748131311958005</v>
      </c>
      <c r="O1125" s="17">
        <f t="shared" si="160"/>
        <v>2.9162806191943389</v>
      </c>
      <c r="P1125" s="17">
        <f t="shared" si="156"/>
        <v>20966.983926429974</v>
      </c>
      <c r="T1125" s="19">
        <v>33.823266601563034</v>
      </c>
      <c r="U1125" s="19">
        <f t="shared" si="157"/>
        <v>39.577246728516215</v>
      </c>
      <c r="V1125" s="19">
        <f>0.814*U1125+4.4613</f>
        <v>36.6771788370122</v>
      </c>
      <c r="W1125" s="19">
        <f t="shared" si="161"/>
        <v>2.9000678915040154</v>
      </c>
      <c r="X1125" s="19">
        <f t="shared" si="158"/>
        <v>20745.826108006273</v>
      </c>
    </row>
    <row r="1126" spans="1:26">
      <c r="A1126">
        <v>2099</v>
      </c>
      <c r="B1126">
        <v>8</v>
      </c>
      <c r="C1126" s="15">
        <v>31.986962890625001</v>
      </c>
      <c r="D1126" s="15">
        <f t="shared" si="153"/>
        <v>39.569621054687502</v>
      </c>
      <c r="E1126" s="15">
        <f>0.814*D1126+4.4613</f>
        <v>36.670971538515623</v>
      </c>
      <c r="F1126" s="15">
        <f t="shared" si="159"/>
        <v>2.8986495161718793</v>
      </c>
      <c r="G1126" s="15">
        <f t="shared" si="154"/>
        <v>20726.478050100603</v>
      </c>
      <c r="L1126" s="17">
        <v>31.518029785156251</v>
      </c>
      <c r="M1126" s="17">
        <f t="shared" si="155"/>
        <v>36.932138041992189</v>
      </c>
      <c r="N1126" s="17">
        <f>0.814*M1126+4.4613</f>
        <v>34.524060366181637</v>
      </c>
      <c r="O1126" s="17">
        <f t="shared" si="160"/>
        <v>2.4080776758105529</v>
      </c>
      <c r="P1126" s="17">
        <f t="shared" si="156"/>
        <v>14034.587575731755</v>
      </c>
      <c r="T1126" s="19">
        <v>31.307550048828034</v>
      </c>
      <c r="U1126" s="19">
        <f t="shared" si="157"/>
        <v>36.814989953613185</v>
      </c>
      <c r="V1126" s="19">
        <f>0.814*U1126+4.4613</f>
        <v>34.428701822241131</v>
      </c>
      <c r="W1126" s="19">
        <f t="shared" si="161"/>
        <v>2.386288131372055</v>
      </c>
      <c r="X1126" s="19">
        <f t="shared" si="158"/>
        <v>13737.356400046203</v>
      </c>
    </row>
    <row r="1127" spans="1:26">
      <c r="A1127">
        <v>2099</v>
      </c>
      <c r="B1127">
        <v>9</v>
      </c>
      <c r="C1127" s="15">
        <v>24.591424560546876</v>
      </c>
      <c r="D1127" s="15">
        <f t="shared" si="153"/>
        <v>29.257282407226562</v>
      </c>
      <c r="E1127" s="15">
        <f>0.9014*D1127+2.3973</f>
        <v>28.769814361874023</v>
      </c>
      <c r="F1127" s="15">
        <f t="shared" si="159"/>
        <v>0.48746804535253929</v>
      </c>
      <c r="G1127" s="15">
        <f t="shared" si="154"/>
        <v>-12164.448393346011</v>
      </c>
      <c r="L1127" s="17">
        <v>22.438531494140626</v>
      </c>
      <c r="M1127" s="17">
        <f t="shared" si="155"/>
        <v>27.042748503417968</v>
      </c>
      <c r="N1127" s="17">
        <f>0.9014*M1127+2.3973</f>
        <v>26.773633500980957</v>
      </c>
      <c r="O1127" s="17">
        <f t="shared" si="160"/>
        <v>0.2691150024370117</v>
      </c>
      <c r="P1127" s="17">
        <f t="shared" si="156"/>
        <v>-15143.002251756723</v>
      </c>
      <c r="T1127" s="19">
        <v>22.549523925781045</v>
      </c>
      <c r="U1127" s="19">
        <f t="shared" si="157"/>
        <v>27.198677270507588</v>
      </c>
      <c r="V1127" s="19">
        <f>0.9014*U1127+2.3973</f>
        <v>26.91418769163554</v>
      </c>
      <c r="W1127" s="19">
        <f t="shared" si="161"/>
        <v>0.28448957887204784</v>
      </c>
      <c r="X1127" s="19">
        <f t="shared" si="158"/>
        <v>-14933.277654606396</v>
      </c>
    </row>
    <row r="1128" spans="1:26">
      <c r="A1128">
        <v>2099</v>
      </c>
      <c r="B1128">
        <v>10</v>
      </c>
      <c r="C1128" s="15">
        <v>17.413262939453126</v>
      </c>
      <c r="D1128" s="15">
        <f t="shared" si="153"/>
        <v>19.248053842773441</v>
      </c>
      <c r="E1128" s="15">
        <f>0.9014*D1128+2.3973</f>
        <v>19.747495733875979</v>
      </c>
      <c r="F1128" s="15">
        <f t="shared" si="159"/>
        <v>-0.49944189110253845</v>
      </c>
      <c r="G1128" s="15">
        <f t="shared" si="154"/>
        <v>-25626.886836529728</v>
      </c>
      <c r="L1128" s="17">
        <v>10.58956298828125</v>
      </c>
      <c r="M1128" s="17">
        <f t="shared" si="155"/>
        <v>14.136852006835937</v>
      </c>
      <c r="N1128" s="17">
        <f>0.9014*M1128+2.3973</f>
        <v>15.140258398961913</v>
      </c>
      <c r="O1128" s="17">
        <f t="shared" si="160"/>
        <v>-1.0034063921259762</v>
      </c>
      <c r="P1128" s="17">
        <f t="shared" si="156"/>
        <v>-32501.466594990441</v>
      </c>
      <c r="T1128" s="19">
        <v>10.714868164063034</v>
      </c>
      <c r="U1128" s="19">
        <f t="shared" si="157"/>
        <v>14.204225244141211</v>
      </c>
      <c r="V1128" s="19">
        <f>0.9014*U1128+2.3973</f>
        <v>15.200988635068887</v>
      </c>
      <c r="W1128" s="19">
        <f t="shared" si="161"/>
        <v>-0.99676339092767563</v>
      </c>
      <c r="X1128" s="19">
        <f t="shared" si="158"/>
        <v>-32410.849415644421</v>
      </c>
    </row>
    <row r="1129" spans="1:26">
      <c r="A1129">
        <v>2099</v>
      </c>
      <c r="B1129">
        <v>11</v>
      </c>
      <c r="C1129" s="15">
        <v>8.3877502441406246</v>
      </c>
      <c r="D1129" s="15">
        <f t="shared" si="153"/>
        <v>6.662878940429688</v>
      </c>
      <c r="E1129" s="15">
        <f>0.9014*D1129+2.3973</f>
        <v>8.403219076903321</v>
      </c>
      <c r="F1129" s="15">
        <f t="shared" si="159"/>
        <v>-1.7403401364736331</v>
      </c>
      <c r="G1129" s="15">
        <f t="shared" si="154"/>
        <v>-42553.97980163683</v>
      </c>
      <c r="L1129" s="17">
        <v>4.3877197265624996</v>
      </c>
      <c r="M1129" s="17">
        <f t="shared" si="155"/>
        <v>7.3818043261718742</v>
      </c>
      <c r="N1129" s="17">
        <f>0.9014*M1129+2.3973</f>
        <v>9.0512584196113277</v>
      </c>
      <c r="O1129" s="17">
        <f t="shared" si="160"/>
        <v>-1.6694540934394535</v>
      </c>
      <c r="P1129" s="17">
        <f t="shared" si="156"/>
        <v>-41587.023288607583</v>
      </c>
      <c r="T1129" s="19">
        <v>4.5416503906250227</v>
      </c>
      <c r="U1129" s="19">
        <f t="shared" si="157"/>
        <v>7.4260321289062752</v>
      </c>
      <c r="V1129" s="19">
        <f>0.9014*U1129+2.3973</f>
        <v>9.0911253609961165</v>
      </c>
      <c r="W1129" s="19">
        <f t="shared" si="161"/>
        <v>-1.6650932320898413</v>
      </c>
      <c r="X1129" s="19">
        <f t="shared" si="158"/>
        <v>-41527.536778937523</v>
      </c>
    </row>
    <row r="1130" spans="1:26">
      <c r="A1130">
        <v>2099</v>
      </c>
      <c r="B1130">
        <v>12</v>
      </c>
      <c r="C1130" s="15">
        <v>2.2608276367187501</v>
      </c>
      <c r="D1130" s="15">
        <f t="shared" si="153"/>
        <v>-1.8805019433593753</v>
      </c>
      <c r="E1130" s="15">
        <f>0.7817*D1130+0.2163</f>
        <v>-1.2536883691240237</v>
      </c>
      <c r="F1130" s="15">
        <f t="shared" si="159"/>
        <v>-0.62681357423535156</v>
      </c>
      <c r="G1130" s="15">
        <f t="shared" si="154"/>
        <v>-27364.363966144432</v>
      </c>
      <c r="L1130" s="17">
        <v>-4.0273498535156254</v>
      </c>
      <c r="M1130" s="17">
        <f t="shared" si="155"/>
        <v>-1.783889460449219</v>
      </c>
      <c r="N1130" s="17">
        <f>0.7817*M1130+0.2163</f>
        <v>-1.1781663912331546</v>
      </c>
      <c r="O1130" s="17">
        <f t="shared" si="160"/>
        <v>-0.60572306921606445</v>
      </c>
      <c r="P1130" s="17">
        <f t="shared" si="156"/>
        <v>-27076.668387176334</v>
      </c>
      <c r="T1130" s="19">
        <v>-4.0937255859369657</v>
      </c>
      <c r="U1130" s="19">
        <f t="shared" si="157"/>
        <v>-2.0556106933587892</v>
      </c>
      <c r="V1130" s="19">
        <f>0.7817*U1130+0.2163</f>
        <v>-1.3905708789985656</v>
      </c>
      <c r="W1130" s="19">
        <f t="shared" si="161"/>
        <v>-0.66503981436022364</v>
      </c>
      <c r="X1130" s="19">
        <f t="shared" si="158"/>
        <v>-27885.808107687808</v>
      </c>
    </row>
    <row r="1131" spans="1:26">
      <c r="A1131">
        <v>2010</v>
      </c>
      <c r="B1131">
        <v>1</v>
      </c>
      <c r="C1131" s="15">
        <v>1.5964904785156251</v>
      </c>
      <c r="D1131" s="15">
        <f t="shared" si="153"/>
        <v>-2.8068536767578127</v>
      </c>
      <c r="E1131" s="15">
        <f>0.7817*D1131+0.2163</f>
        <v>-1.9778175191215821</v>
      </c>
      <c r="F1131" s="15">
        <f t="shared" si="159"/>
        <v>-0.82903615763623062</v>
      </c>
      <c r="G1131" s="15">
        <f t="shared" si="154"/>
        <v>-30122.882226315822</v>
      </c>
      <c r="H1131" s="15">
        <f>SUM(G1131:G1142)</f>
        <v>-46468.737523164746</v>
      </c>
      <c r="I1131" s="15">
        <f>H1131*2.36386*4.4</f>
        <v>-483320.59547863615</v>
      </c>
      <c r="L1131" s="17">
        <v>-10.4726318359375</v>
      </c>
      <c r="M1131" s="17">
        <f t="shared" si="155"/>
        <v>-8.8040905957031246</v>
      </c>
      <c r="N1131" s="17">
        <f>0.7817*M1131+0.2163</f>
        <v>-6.665857618661132</v>
      </c>
      <c r="O1131" s="17">
        <f t="shared" si="160"/>
        <v>-2.1382329770419926</v>
      </c>
      <c r="P1131" s="17">
        <f t="shared" si="156"/>
        <v>-47981.63603982982</v>
      </c>
      <c r="Q1131" s="17">
        <f>SUM(P1131:P1142)</f>
        <v>-90273.285769568844</v>
      </c>
      <c r="R1131" s="17">
        <f>Q1131*2.36386*4.4</f>
        <v>-938931.00091671327</v>
      </c>
      <c r="T1131" s="19">
        <v>-10.643682861327989</v>
      </c>
      <c r="U1131" s="19">
        <f t="shared" si="157"/>
        <v>-9.2474637817381335</v>
      </c>
      <c r="V1131" s="19">
        <f>0.7817*U1131+0.2163</f>
        <v>-7.0124424381846984</v>
      </c>
      <c r="W1131" s="19">
        <f t="shared" si="161"/>
        <v>-2.2350213435534352</v>
      </c>
      <c r="X1131" s="19">
        <f t="shared" si="158"/>
        <v>-49301.926147412407</v>
      </c>
      <c r="Y1131" s="19">
        <f>SUM(X1131:X1142)</f>
        <v>-89597.09248396114</v>
      </c>
      <c r="Z1131" s="19">
        <f>Y1131*2.36386*4.4</f>
        <v>-931897.92537220009</v>
      </c>
    </row>
    <row r="1132" spans="1:26">
      <c r="A1132">
        <v>2010</v>
      </c>
      <c r="B1132">
        <v>2</v>
      </c>
      <c r="C1132" s="15">
        <v>6.7102905273437496</v>
      </c>
      <c r="D1132" s="15">
        <f t="shared" si="153"/>
        <v>4.3238291113281244</v>
      </c>
      <c r="E1132" s="15">
        <f>0.7817*D1132+0.2163</f>
        <v>3.5962372163251946</v>
      </c>
      <c r="F1132" s="15">
        <f t="shared" si="159"/>
        <v>0.72759189500292987</v>
      </c>
      <c r="G1132" s="15">
        <f t="shared" si="154"/>
        <v>-8888.9189602650331</v>
      </c>
      <c r="L1132" s="17">
        <v>-0.27359619140625002</v>
      </c>
      <c r="M1132" s="17">
        <f t="shared" si="155"/>
        <v>2.3046990283203126</v>
      </c>
      <c r="N1132" s="17">
        <f>0.7817*M1132+0.2163</f>
        <v>2.0178832304379881</v>
      </c>
      <c r="O1132" s="17">
        <f t="shared" si="160"/>
        <v>0.28681579788232447</v>
      </c>
      <c r="P1132" s="17">
        <f t="shared" si="156"/>
        <v>-14901.545701087212</v>
      </c>
      <c r="T1132" s="19">
        <v>-0.48743286132798858</v>
      </c>
      <c r="U1132" s="19">
        <f t="shared" si="157"/>
        <v>1.9040987182618683</v>
      </c>
      <c r="V1132" s="19">
        <f>0.7817*U1132+0.2163</f>
        <v>1.7047339680653022</v>
      </c>
      <c r="W1132" s="19">
        <f t="shared" si="161"/>
        <v>0.19936475019656608</v>
      </c>
      <c r="X1132" s="19">
        <f t="shared" si="158"/>
        <v>-16094.465442568642</v>
      </c>
    </row>
    <row r="1133" spans="1:26">
      <c r="A1133">
        <v>2010</v>
      </c>
      <c r="B1133">
        <v>3</v>
      </c>
      <c r="C1133" s="15">
        <v>14.653955078125</v>
      </c>
      <c r="D1133" s="15">
        <f t="shared" si="153"/>
        <v>15.400474960937501</v>
      </c>
      <c r="E1133" s="15">
        <f>0.9534*D1133-0.7929</f>
        <v>13.889912827757815</v>
      </c>
      <c r="F1133" s="15">
        <f t="shared" si="159"/>
        <v>1.5105621331796861</v>
      </c>
      <c r="G1133" s="15">
        <f t="shared" si="154"/>
        <v>1791.5780587040972</v>
      </c>
      <c r="L1133" s="17">
        <v>10.655877685546875</v>
      </c>
      <c r="M1133" s="17">
        <f t="shared" si="155"/>
        <v>14.209081975097655</v>
      </c>
      <c r="N1133" s="17">
        <f>0.9534*M1133-0.7929</f>
        <v>12.754038755058106</v>
      </c>
      <c r="O1133" s="17">
        <f t="shared" si="160"/>
        <v>1.4550432200395491</v>
      </c>
      <c r="P1133" s="17">
        <f t="shared" si="156"/>
        <v>1034.2445645594889</v>
      </c>
      <c r="T1133" s="19">
        <v>10.706109619141046</v>
      </c>
      <c r="U1133" s="19">
        <f t="shared" si="157"/>
        <v>14.194608361816869</v>
      </c>
      <c r="V1133" s="19">
        <f>0.9534*U1133-0.7929</f>
        <v>12.740239612156204</v>
      </c>
      <c r="W1133" s="19">
        <f t="shared" si="161"/>
        <v>1.4543687496606648</v>
      </c>
      <c r="X1133" s="19">
        <f t="shared" si="158"/>
        <v>1025.0441141211268</v>
      </c>
    </row>
    <row r="1134" spans="1:26">
      <c r="A1134">
        <v>2010</v>
      </c>
      <c r="B1134">
        <v>4</v>
      </c>
      <c r="C1134" s="15">
        <v>21.377099609375001</v>
      </c>
      <c r="D1134" s="15">
        <f t="shared" si="153"/>
        <v>24.775227695312502</v>
      </c>
      <c r="E1134" s="15">
        <f>0.9534*D1134-0.7929</f>
        <v>22.827802084710939</v>
      </c>
      <c r="F1134" s="15">
        <f t="shared" si="159"/>
        <v>1.9474256106015631</v>
      </c>
      <c r="G1134" s="15">
        <f t="shared" si="154"/>
        <v>7750.8327542159204</v>
      </c>
      <c r="L1134" s="17">
        <v>19.001855468750001</v>
      </c>
      <c r="M1134" s="17">
        <f t="shared" si="155"/>
        <v>23.299520976562498</v>
      </c>
      <c r="N1134" s="17">
        <f>0.9534*M1134-0.7929</f>
        <v>21.420863299054687</v>
      </c>
      <c r="O1134" s="17">
        <f t="shared" si="160"/>
        <v>1.8786576775078103</v>
      </c>
      <c r="P1134" s="17">
        <f t="shared" si="156"/>
        <v>6812.7693788840406</v>
      </c>
      <c r="T1134" s="19">
        <v>19.093743896484</v>
      </c>
      <c r="U1134" s="19">
        <f t="shared" si="157"/>
        <v>23.404230798339434</v>
      </c>
      <c r="V1134" s="19">
        <f>0.9534*U1134-0.7929</f>
        <v>21.520693643136816</v>
      </c>
      <c r="W1134" s="19">
        <f t="shared" si="161"/>
        <v>1.8835371552026174</v>
      </c>
      <c r="X1134" s="19">
        <f t="shared" si="158"/>
        <v>6879.3303341189057</v>
      </c>
    </row>
    <row r="1135" spans="1:26">
      <c r="A1135">
        <v>2010</v>
      </c>
      <c r="B1135">
        <v>5</v>
      </c>
      <c r="C1135" s="15">
        <v>26.554895019531251</v>
      </c>
      <c r="D1135" s="15">
        <f t="shared" si="153"/>
        <v>31.995145615234378</v>
      </c>
      <c r="E1135" s="15">
        <f>0.9534*D1135-0.7929</f>
        <v>29.711271829564456</v>
      </c>
      <c r="F1135" s="15">
        <f t="shared" si="159"/>
        <v>2.2838737856699218</v>
      </c>
      <c r="G1135" s="15">
        <f t="shared" si="154"/>
        <v>12340.322310323405</v>
      </c>
      <c r="L1135" s="17">
        <v>25.773614501953126</v>
      </c>
      <c r="M1135" s="17">
        <f t="shared" si="155"/>
        <v>30.675320915527344</v>
      </c>
      <c r="N1135" s="17">
        <f>0.9534*M1135-0.7929</f>
        <v>28.45295096086377</v>
      </c>
      <c r="O1135" s="17">
        <f t="shared" si="160"/>
        <v>2.2223699546635736</v>
      </c>
      <c r="P1135" s="17">
        <f t="shared" si="156"/>
        <v>11501.348551565807</v>
      </c>
      <c r="T1135" s="19">
        <v>25.730401611328034</v>
      </c>
      <c r="U1135" s="19">
        <f t="shared" si="157"/>
        <v>30.691280969238182</v>
      </c>
      <c r="V1135" s="19">
        <f>0.9534*U1135-0.7929</f>
        <v>28.468167276071686</v>
      </c>
      <c r="W1135" s="19">
        <f t="shared" si="161"/>
        <v>2.2231136931664963</v>
      </c>
      <c r="X1135" s="19">
        <f t="shared" si="158"/>
        <v>11511.493888484176</v>
      </c>
    </row>
    <row r="1136" spans="1:26">
      <c r="A1136">
        <v>2010</v>
      </c>
      <c r="B1136">
        <v>6</v>
      </c>
      <c r="C1136" s="15">
        <v>32.814355468750001</v>
      </c>
      <c r="D1136" s="15">
        <f t="shared" si="153"/>
        <v>40.723337265625005</v>
      </c>
      <c r="E1136" s="15">
        <f>0.814*D1136+4.4613</f>
        <v>37.610096534218755</v>
      </c>
      <c r="F1136" s="15">
        <f t="shared" si="159"/>
        <v>3.1132407314062505</v>
      </c>
      <c r="G1136" s="15">
        <f t="shared" si="154"/>
        <v>23653.716817112661</v>
      </c>
      <c r="L1136" s="17">
        <v>33.417810058593751</v>
      </c>
      <c r="M1136" s="17">
        <f t="shared" si="155"/>
        <v>39.001378715820309</v>
      </c>
      <c r="N1136" s="17">
        <f>0.814*M1136+4.4613</f>
        <v>36.20842227467773</v>
      </c>
      <c r="O1136" s="17">
        <f t="shared" si="160"/>
        <v>2.7929564411425787</v>
      </c>
      <c r="P1136" s="17">
        <f t="shared" si="156"/>
        <v>19284.718813625914</v>
      </c>
      <c r="T1136" s="19">
        <v>33.458703613281045</v>
      </c>
      <c r="U1136" s="19">
        <f t="shared" si="157"/>
        <v>39.176956567382597</v>
      </c>
      <c r="V1136" s="19">
        <f>0.814*U1136+4.4613</f>
        <v>36.351342645849428</v>
      </c>
      <c r="W1136" s="19">
        <f t="shared" si="161"/>
        <v>2.8256139215331686</v>
      </c>
      <c r="X1136" s="19">
        <f t="shared" si="158"/>
        <v>19730.19950363395</v>
      </c>
    </row>
    <row r="1137" spans="1:24">
      <c r="A1137">
        <v>2010</v>
      </c>
      <c r="B1137">
        <v>7</v>
      </c>
      <c r="C1137" s="15">
        <v>34.154473876953126</v>
      </c>
      <c r="D1137" s="15">
        <f t="shared" si="153"/>
        <v>42.59199837402344</v>
      </c>
      <c r="E1137" s="15">
        <f>0.814*D1137+4.4613</f>
        <v>39.13118667645508</v>
      </c>
      <c r="F1137" s="15">
        <f t="shared" si="159"/>
        <v>3.46081169756836</v>
      </c>
      <c r="G1137" s="15">
        <f t="shared" si="154"/>
        <v>28394.932366529996</v>
      </c>
      <c r="L1137" s="17">
        <v>34.980920410156251</v>
      </c>
      <c r="M1137" s="17">
        <f t="shared" si="155"/>
        <v>40.703918510742184</v>
      </c>
      <c r="N1137" s="17">
        <f>0.814*M1137+4.4613</f>
        <v>37.594289667744135</v>
      </c>
      <c r="O1137" s="17">
        <f t="shared" si="160"/>
        <v>3.109628842998049</v>
      </c>
      <c r="P1137" s="17">
        <f t="shared" si="156"/>
        <v>23604.447047336384</v>
      </c>
      <c r="T1137" s="19">
        <v>35.051202392578034</v>
      </c>
      <c r="U1137" s="19">
        <f t="shared" si="157"/>
        <v>40.92552022705069</v>
      </c>
      <c r="V1137" s="19">
        <f>0.814*U1137+4.4613</f>
        <v>37.774673464819259</v>
      </c>
      <c r="W1137" s="19">
        <f t="shared" si="161"/>
        <v>3.1508467622314313</v>
      </c>
      <c r="X1137" s="19">
        <f t="shared" si="158"/>
        <v>24166.700683598952</v>
      </c>
    </row>
    <row r="1138" spans="1:24">
      <c r="A1138">
        <v>2010</v>
      </c>
      <c r="B1138">
        <v>8</v>
      </c>
      <c r="C1138" s="15">
        <v>30.059106445312501</v>
      </c>
      <c r="D1138" s="15">
        <f t="shared" si="153"/>
        <v>36.881418027343756</v>
      </c>
      <c r="E1138" s="15">
        <f>0.814*D1138+4.4613</f>
        <v>34.482774274257814</v>
      </c>
      <c r="F1138" s="15">
        <f t="shared" si="159"/>
        <v>2.3986437530859419</v>
      </c>
      <c r="G1138" s="15">
        <f t="shared" si="154"/>
        <v>13905.899435845335</v>
      </c>
      <c r="L1138" s="17">
        <v>32.578302001953126</v>
      </c>
      <c r="M1138" s="17">
        <f t="shared" si="155"/>
        <v>38.086986540527342</v>
      </c>
      <c r="N1138" s="17">
        <f>0.814*M1138+4.4613</f>
        <v>35.464107043989252</v>
      </c>
      <c r="O1138" s="17">
        <f t="shared" si="160"/>
        <v>2.6228794965380899</v>
      </c>
      <c r="P1138" s="17">
        <f t="shared" si="156"/>
        <v>16964.699212276086</v>
      </c>
      <c r="T1138" s="19">
        <v>32.565576171875023</v>
      </c>
      <c r="U1138" s="19">
        <f t="shared" si="157"/>
        <v>38.196302636718784</v>
      </c>
      <c r="V1138" s="19">
        <f>0.814*U1138+4.4613</f>
        <v>35.553090346289089</v>
      </c>
      <c r="W1138" s="19">
        <f t="shared" si="161"/>
        <v>2.6432122904296946</v>
      </c>
      <c r="X1138" s="19">
        <f t="shared" si="158"/>
        <v>17242.058853751463</v>
      </c>
    </row>
    <row r="1139" spans="1:24">
      <c r="A1139">
        <v>2010</v>
      </c>
      <c r="B1139">
        <v>9</v>
      </c>
      <c r="C1139" s="15">
        <v>24.892755126953126</v>
      </c>
      <c r="D1139" s="15">
        <f t="shared" si="153"/>
        <v>29.677457749023439</v>
      </c>
      <c r="E1139" s="15">
        <f>0.9014*D1139+2.3973</f>
        <v>29.148560414969729</v>
      </c>
      <c r="F1139" s="15">
        <f t="shared" si="159"/>
        <v>0.52889733405370976</v>
      </c>
      <c r="G1139" s="15">
        <f t="shared" si="154"/>
        <v>-11599.311466173345</v>
      </c>
      <c r="L1139" s="17">
        <v>24.669549560546876</v>
      </c>
      <c r="M1139" s="17">
        <f t="shared" si="155"/>
        <v>29.472773381347654</v>
      </c>
      <c r="N1139" s="17">
        <f>0.9014*M1139+2.3973</f>
        <v>28.964057925946776</v>
      </c>
      <c r="O1139" s="17">
        <f t="shared" si="160"/>
        <v>0.50871545540087837</v>
      </c>
      <c r="P1139" s="17">
        <f t="shared" si="156"/>
        <v>-11874.612472876619</v>
      </c>
      <c r="T1139" s="19">
        <v>24.632409667969</v>
      </c>
      <c r="U1139" s="19">
        <f t="shared" si="157"/>
        <v>29.485685815429964</v>
      </c>
      <c r="V1139" s="19">
        <f>0.9014*U1139+2.3973</f>
        <v>28.975697194028569</v>
      </c>
      <c r="W1139" s="19">
        <f t="shared" si="161"/>
        <v>0.50998862140139423</v>
      </c>
      <c r="X1139" s="19">
        <f t="shared" si="158"/>
        <v>-11857.245215463581</v>
      </c>
    </row>
    <row r="1140" spans="1:24">
      <c r="A1140">
        <v>2010</v>
      </c>
      <c r="B1140">
        <v>10</v>
      </c>
      <c r="C1140" s="15">
        <v>15.78707275390625</v>
      </c>
      <c r="D1140" s="15">
        <f t="shared" si="153"/>
        <v>16.980494248046874</v>
      </c>
      <c r="E1140" s="15">
        <f>0.9014*D1140+2.3973</f>
        <v>17.703517515189453</v>
      </c>
      <c r="F1140" s="15">
        <f t="shared" si="159"/>
        <v>-0.72302326714257958</v>
      </c>
      <c r="G1140" s="15">
        <f t="shared" si="154"/>
        <v>-28676.760387091927</v>
      </c>
      <c r="L1140" s="17">
        <v>14.889337158203125</v>
      </c>
      <c r="M1140" s="17">
        <f t="shared" si="155"/>
        <v>18.820166032714841</v>
      </c>
      <c r="N1140" s="17">
        <f>0.9014*M1140+2.3973</f>
        <v>19.36179766188916</v>
      </c>
      <c r="O1140" s="17">
        <f t="shared" si="160"/>
        <v>-0.54163162917431862</v>
      </c>
      <c r="P1140" s="17">
        <f t="shared" si="156"/>
        <v>-26202.397053566881</v>
      </c>
      <c r="T1140" s="19">
        <v>14.884393310547011</v>
      </c>
      <c r="U1140" s="19">
        <f t="shared" si="157"/>
        <v>18.78236385498062</v>
      </c>
      <c r="V1140" s="19">
        <f>0.9014*U1140+2.3973</f>
        <v>19.327722778879533</v>
      </c>
      <c r="W1140" s="19">
        <f t="shared" si="161"/>
        <v>-0.54535892389891316</v>
      </c>
      <c r="X1140" s="19">
        <f t="shared" si="158"/>
        <v>-26253.241080905074</v>
      </c>
    </row>
    <row r="1141" spans="1:24">
      <c r="A1141">
        <v>2010</v>
      </c>
      <c r="B1141">
        <v>11</v>
      </c>
      <c r="C1141" s="15">
        <v>8.9843383789062496</v>
      </c>
      <c r="D1141" s="15">
        <f t="shared" si="153"/>
        <v>7.4947614355468746</v>
      </c>
      <c r="E1141" s="15">
        <f>0.9014*D1141+2.3973</f>
        <v>9.153077958001953</v>
      </c>
      <c r="F1141" s="15">
        <f t="shared" si="159"/>
        <v>-1.6583165224550784</v>
      </c>
      <c r="G1141" s="15">
        <f t="shared" si="154"/>
        <v>-41435.095682809726</v>
      </c>
      <c r="L1141" s="17">
        <v>4.2289367675781246</v>
      </c>
      <c r="M1141" s="17">
        <f t="shared" si="155"/>
        <v>7.2088579272460933</v>
      </c>
      <c r="N1141" s="17">
        <f>0.9014*M1141+2.3973</f>
        <v>8.8953645356196276</v>
      </c>
      <c r="O1141" s="17">
        <f t="shared" si="160"/>
        <v>-1.6865066083735343</v>
      </c>
      <c r="P1141" s="17">
        <f t="shared" si="156"/>
        <v>-41819.636644823382</v>
      </c>
      <c r="T1141" s="19">
        <v>4.3837829589839998</v>
      </c>
      <c r="U1141" s="19">
        <f t="shared" si="157"/>
        <v>7.2526936889644311</v>
      </c>
      <c r="V1141" s="19">
        <f>0.9014*U1141+2.3973</f>
        <v>8.9348780912325374</v>
      </c>
      <c r="W1141" s="19">
        <f t="shared" si="161"/>
        <v>-1.6821844022681063</v>
      </c>
      <c r="X1141" s="19">
        <f t="shared" si="158"/>
        <v>-41760.677431339238</v>
      </c>
    </row>
    <row r="1142" spans="1:24">
      <c r="A1142">
        <v>2010</v>
      </c>
      <c r="B1142">
        <v>12</v>
      </c>
      <c r="C1142" s="15">
        <v>5.5797973632812496</v>
      </c>
      <c r="D1142" s="15">
        <f t="shared" si="153"/>
        <v>2.7474694433593747</v>
      </c>
      <c r="E1142" s="15">
        <f>0.7817*D1142+0.2163</f>
        <v>2.3639968638740232</v>
      </c>
      <c r="F1142" s="15">
        <f t="shared" si="159"/>
        <v>0.38347257948535152</v>
      </c>
      <c r="G1142" s="15">
        <f t="shared" si="154"/>
        <v>-13583.050543240319</v>
      </c>
      <c r="L1142" s="17">
        <v>-3.9098876953124999</v>
      </c>
      <c r="M1142" s="17">
        <f t="shared" si="155"/>
        <v>-1.6559496777343745</v>
      </c>
      <c r="N1142" s="17">
        <f>0.7817*M1142+0.2163</f>
        <v>-1.0781558630849606</v>
      </c>
      <c r="O1142" s="17">
        <f t="shared" si="160"/>
        <v>-0.57779381464941393</v>
      </c>
      <c r="P1142" s="17">
        <f t="shared" si="156"/>
        <v>-26695.685425632655</v>
      </c>
      <c r="T1142" s="19">
        <v>-3.1757568359369657</v>
      </c>
      <c r="U1142" s="19">
        <f t="shared" si="157"/>
        <v>-1.0476810058587889</v>
      </c>
      <c r="V1142" s="19">
        <f>0.7817*U1142+0.2163</f>
        <v>-0.6026722422798152</v>
      </c>
      <c r="W1142" s="19">
        <f t="shared" si="161"/>
        <v>-0.44500876357897368</v>
      </c>
      <c r="X1142" s="19">
        <f t="shared" si="158"/>
        <v>-24884.364543980781</v>
      </c>
    </row>
  </sheetData>
  <mergeCells count="3">
    <mergeCell ref="C1:I1"/>
    <mergeCell ref="L1:R1"/>
    <mergeCell ref="T1:Z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K96"/>
  <sheetViews>
    <sheetView tabSelected="1" workbookViewId="0">
      <selection activeCell="C19" sqref="C19"/>
    </sheetView>
  </sheetViews>
  <sheetFormatPr defaultRowHeight="13.5"/>
  <cols>
    <col min="2" max="2" width="54.875" style="3" customWidth="1"/>
    <col min="3" max="3" width="23.25" style="3" customWidth="1"/>
    <col min="4" max="4" width="26.25" style="3" customWidth="1"/>
    <col min="5" max="5" width="16.25" customWidth="1"/>
    <col min="6" max="6" width="16.375" customWidth="1"/>
    <col min="7" max="7" width="16.75" customWidth="1"/>
    <col min="8" max="8" width="14.375" customWidth="1"/>
    <col min="258" max="258" width="21.125" customWidth="1"/>
    <col min="259" max="259" width="23.25" customWidth="1"/>
    <col min="260" max="260" width="26.25" customWidth="1"/>
    <col min="261" max="261" width="16.25" customWidth="1"/>
    <col min="263" max="263" width="16.75" customWidth="1"/>
    <col min="264" max="264" width="14.375" customWidth="1"/>
    <col min="514" max="514" width="21.125" customWidth="1"/>
    <col min="515" max="515" width="23.25" customWidth="1"/>
    <col min="516" max="516" width="26.25" customWidth="1"/>
    <col min="517" max="517" width="16.25" customWidth="1"/>
    <col min="519" max="519" width="16.75" customWidth="1"/>
    <col min="520" max="520" width="14.375" customWidth="1"/>
    <col min="770" max="770" width="21.125" customWidth="1"/>
    <col min="771" max="771" width="23.25" customWidth="1"/>
    <col min="772" max="772" width="26.25" customWidth="1"/>
    <col min="773" max="773" width="16.25" customWidth="1"/>
    <col min="775" max="775" width="16.75" customWidth="1"/>
    <col min="776" max="776" width="14.375" customWidth="1"/>
    <col min="1026" max="1026" width="21.125" customWidth="1"/>
    <col min="1027" max="1027" width="23.25" customWidth="1"/>
    <col min="1028" max="1028" width="26.25" customWidth="1"/>
    <col min="1029" max="1029" width="16.25" customWidth="1"/>
    <col min="1031" max="1031" width="16.75" customWidth="1"/>
    <col min="1032" max="1032" width="14.375" customWidth="1"/>
    <col min="1282" max="1282" width="21.125" customWidth="1"/>
    <col min="1283" max="1283" width="23.25" customWidth="1"/>
    <col min="1284" max="1284" width="26.25" customWidth="1"/>
    <col min="1285" max="1285" width="16.25" customWidth="1"/>
    <col min="1287" max="1287" width="16.75" customWidth="1"/>
    <col min="1288" max="1288" width="14.375" customWidth="1"/>
    <col min="1538" max="1538" width="21.125" customWidth="1"/>
    <col min="1539" max="1539" width="23.25" customWidth="1"/>
    <col min="1540" max="1540" width="26.25" customWidth="1"/>
    <col min="1541" max="1541" width="16.25" customWidth="1"/>
    <col min="1543" max="1543" width="16.75" customWidth="1"/>
    <col min="1544" max="1544" width="14.375" customWidth="1"/>
    <col min="1794" max="1794" width="21.125" customWidth="1"/>
    <col min="1795" max="1795" width="23.25" customWidth="1"/>
    <col min="1796" max="1796" width="26.25" customWidth="1"/>
    <col min="1797" max="1797" width="16.25" customWidth="1"/>
    <col min="1799" max="1799" width="16.75" customWidth="1"/>
    <col min="1800" max="1800" width="14.375" customWidth="1"/>
    <col min="2050" max="2050" width="21.125" customWidth="1"/>
    <col min="2051" max="2051" width="23.25" customWidth="1"/>
    <col min="2052" max="2052" width="26.25" customWidth="1"/>
    <col min="2053" max="2053" width="16.25" customWidth="1"/>
    <col min="2055" max="2055" width="16.75" customWidth="1"/>
    <col min="2056" max="2056" width="14.375" customWidth="1"/>
    <col min="2306" max="2306" width="21.125" customWidth="1"/>
    <col min="2307" max="2307" width="23.25" customWidth="1"/>
    <col min="2308" max="2308" width="26.25" customWidth="1"/>
    <col min="2309" max="2309" width="16.25" customWidth="1"/>
    <col min="2311" max="2311" width="16.75" customWidth="1"/>
    <col min="2312" max="2312" width="14.375" customWidth="1"/>
    <col min="2562" max="2562" width="21.125" customWidth="1"/>
    <col min="2563" max="2563" width="23.25" customWidth="1"/>
    <col min="2564" max="2564" width="26.25" customWidth="1"/>
    <col min="2565" max="2565" width="16.25" customWidth="1"/>
    <col min="2567" max="2567" width="16.75" customWidth="1"/>
    <col min="2568" max="2568" width="14.375" customWidth="1"/>
    <col min="2818" max="2818" width="21.125" customWidth="1"/>
    <col min="2819" max="2819" width="23.25" customWidth="1"/>
    <col min="2820" max="2820" width="26.25" customWidth="1"/>
    <col min="2821" max="2821" width="16.25" customWidth="1"/>
    <col min="2823" max="2823" width="16.75" customWidth="1"/>
    <col min="2824" max="2824" width="14.375" customWidth="1"/>
    <col min="3074" max="3074" width="21.125" customWidth="1"/>
    <col min="3075" max="3075" width="23.25" customWidth="1"/>
    <col min="3076" max="3076" width="26.25" customWidth="1"/>
    <col min="3077" max="3077" width="16.25" customWidth="1"/>
    <col min="3079" max="3079" width="16.75" customWidth="1"/>
    <col min="3080" max="3080" width="14.375" customWidth="1"/>
    <col min="3330" max="3330" width="21.125" customWidth="1"/>
    <col min="3331" max="3331" width="23.25" customWidth="1"/>
    <col min="3332" max="3332" width="26.25" customWidth="1"/>
    <col min="3333" max="3333" width="16.25" customWidth="1"/>
    <col min="3335" max="3335" width="16.75" customWidth="1"/>
    <col min="3336" max="3336" width="14.375" customWidth="1"/>
    <col min="3586" max="3586" width="21.125" customWidth="1"/>
    <col min="3587" max="3587" width="23.25" customWidth="1"/>
    <col min="3588" max="3588" width="26.25" customWidth="1"/>
    <col min="3589" max="3589" width="16.25" customWidth="1"/>
    <col min="3591" max="3591" width="16.75" customWidth="1"/>
    <col min="3592" max="3592" width="14.375" customWidth="1"/>
    <col min="3842" max="3842" width="21.125" customWidth="1"/>
    <col min="3843" max="3843" width="23.25" customWidth="1"/>
    <col min="3844" max="3844" width="26.25" customWidth="1"/>
    <col min="3845" max="3845" width="16.25" customWidth="1"/>
    <col min="3847" max="3847" width="16.75" customWidth="1"/>
    <col min="3848" max="3848" width="14.375" customWidth="1"/>
    <col min="4098" max="4098" width="21.125" customWidth="1"/>
    <col min="4099" max="4099" width="23.25" customWidth="1"/>
    <col min="4100" max="4100" width="26.25" customWidth="1"/>
    <col min="4101" max="4101" width="16.25" customWidth="1"/>
    <col min="4103" max="4103" width="16.75" customWidth="1"/>
    <col min="4104" max="4104" width="14.375" customWidth="1"/>
    <col min="4354" max="4354" width="21.125" customWidth="1"/>
    <col min="4355" max="4355" width="23.25" customWidth="1"/>
    <col min="4356" max="4356" width="26.25" customWidth="1"/>
    <col min="4357" max="4357" width="16.25" customWidth="1"/>
    <col min="4359" max="4359" width="16.75" customWidth="1"/>
    <col min="4360" max="4360" width="14.375" customWidth="1"/>
    <col min="4610" max="4610" width="21.125" customWidth="1"/>
    <col min="4611" max="4611" width="23.25" customWidth="1"/>
    <col min="4612" max="4612" width="26.25" customWidth="1"/>
    <col min="4613" max="4613" width="16.25" customWidth="1"/>
    <col min="4615" max="4615" width="16.75" customWidth="1"/>
    <col min="4616" max="4616" width="14.375" customWidth="1"/>
    <col min="4866" max="4866" width="21.125" customWidth="1"/>
    <col min="4867" max="4867" width="23.25" customWidth="1"/>
    <col min="4868" max="4868" width="26.25" customWidth="1"/>
    <col min="4869" max="4869" width="16.25" customWidth="1"/>
    <col min="4871" max="4871" width="16.75" customWidth="1"/>
    <col min="4872" max="4872" width="14.375" customWidth="1"/>
    <col min="5122" max="5122" width="21.125" customWidth="1"/>
    <col min="5123" max="5123" width="23.25" customWidth="1"/>
    <col min="5124" max="5124" width="26.25" customWidth="1"/>
    <col min="5125" max="5125" width="16.25" customWidth="1"/>
    <col min="5127" max="5127" width="16.75" customWidth="1"/>
    <col min="5128" max="5128" width="14.375" customWidth="1"/>
    <col min="5378" max="5378" width="21.125" customWidth="1"/>
    <col min="5379" max="5379" width="23.25" customWidth="1"/>
    <col min="5380" max="5380" width="26.25" customWidth="1"/>
    <col min="5381" max="5381" width="16.25" customWidth="1"/>
    <col min="5383" max="5383" width="16.75" customWidth="1"/>
    <col min="5384" max="5384" width="14.375" customWidth="1"/>
    <col min="5634" max="5634" width="21.125" customWidth="1"/>
    <col min="5635" max="5635" width="23.25" customWidth="1"/>
    <col min="5636" max="5636" width="26.25" customWidth="1"/>
    <col min="5637" max="5637" width="16.25" customWidth="1"/>
    <col min="5639" max="5639" width="16.75" customWidth="1"/>
    <col min="5640" max="5640" width="14.375" customWidth="1"/>
    <col min="5890" max="5890" width="21.125" customWidth="1"/>
    <col min="5891" max="5891" width="23.25" customWidth="1"/>
    <col min="5892" max="5892" width="26.25" customWidth="1"/>
    <col min="5893" max="5893" width="16.25" customWidth="1"/>
    <col min="5895" max="5895" width="16.75" customWidth="1"/>
    <col min="5896" max="5896" width="14.375" customWidth="1"/>
    <col min="6146" max="6146" width="21.125" customWidth="1"/>
    <col min="6147" max="6147" width="23.25" customWidth="1"/>
    <col min="6148" max="6148" width="26.25" customWidth="1"/>
    <col min="6149" max="6149" width="16.25" customWidth="1"/>
    <col min="6151" max="6151" width="16.75" customWidth="1"/>
    <col min="6152" max="6152" width="14.375" customWidth="1"/>
    <col min="6402" max="6402" width="21.125" customWidth="1"/>
    <col min="6403" max="6403" width="23.25" customWidth="1"/>
    <col min="6404" max="6404" width="26.25" customWidth="1"/>
    <col min="6405" max="6405" width="16.25" customWidth="1"/>
    <col min="6407" max="6407" width="16.75" customWidth="1"/>
    <col min="6408" max="6408" width="14.375" customWidth="1"/>
    <col min="6658" max="6658" width="21.125" customWidth="1"/>
    <col min="6659" max="6659" width="23.25" customWidth="1"/>
    <col min="6660" max="6660" width="26.25" customWidth="1"/>
    <col min="6661" max="6661" width="16.25" customWidth="1"/>
    <col min="6663" max="6663" width="16.75" customWidth="1"/>
    <col min="6664" max="6664" width="14.375" customWidth="1"/>
    <col min="6914" max="6914" width="21.125" customWidth="1"/>
    <col min="6915" max="6915" width="23.25" customWidth="1"/>
    <col min="6916" max="6916" width="26.25" customWidth="1"/>
    <col min="6917" max="6917" width="16.25" customWidth="1"/>
    <col min="6919" max="6919" width="16.75" customWidth="1"/>
    <col min="6920" max="6920" width="14.375" customWidth="1"/>
    <col min="7170" max="7170" width="21.125" customWidth="1"/>
    <col min="7171" max="7171" width="23.25" customWidth="1"/>
    <col min="7172" max="7172" width="26.25" customWidth="1"/>
    <col min="7173" max="7173" width="16.25" customWidth="1"/>
    <col min="7175" max="7175" width="16.75" customWidth="1"/>
    <col min="7176" max="7176" width="14.375" customWidth="1"/>
    <col min="7426" max="7426" width="21.125" customWidth="1"/>
    <col min="7427" max="7427" width="23.25" customWidth="1"/>
    <col min="7428" max="7428" width="26.25" customWidth="1"/>
    <col min="7429" max="7429" width="16.25" customWidth="1"/>
    <col min="7431" max="7431" width="16.75" customWidth="1"/>
    <col min="7432" max="7432" width="14.375" customWidth="1"/>
    <col min="7682" max="7682" width="21.125" customWidth="1"/>
    <col min="7683" max="7683" width="23.25" customWidth="1"/>
    <col min="7684" max="7684" width="26.25" customWidth="1"/>
    <col min="7685" max="7685" width="16.25" customWidth="1"/>
    <col min="7687" max="7687" width="16.75" customWidth="1"/>
    <col min="7688" max="7688" width="14.375" customWidth="1"/>
    <col min="7938" max="7938" width="21.125" customWidth="1"/>
    <col min="7939" max="7939" width="23.25" customWidth="1"/>
    <col min="7940" max="7940" width="26.25" customWidth="1"/>
    <col min="7941" max="7941" width="16.25" customWidth="1"/>
    <col min="7943" max="7943" width="16.75" customWidth="1"/>
    <col min="7944" max="7944" width="14.375" customWidth="1"/>
    <col min="8194" max="8194" width="21.125" customWidth="1"/>
    <col min="8195" max="8195" width="23.25" customWidth="1"/>
    <col min="8196" max="8196" width="26.25" customWidth="1"/>
    <col min="8197" max="8197" width="16.25" customWidth="1"/>
    <col min="8199" max="8199" width="16.75" customWidth="1"/>
    <col min="8200" max="8200" width="14.375" customWidth="1"/>
    <col min="8450" max="8450" width="21.125" customWidth="1"/>
    <col min="8451" max="8451" width="23.25" customWidth="1"/>
    <col min="8452" max="8452" width="26.25" customWidth="1"/>
    <col min="8453" max="8453" width="16.25" customWidth="1"/>
    <col min="8455" max="8455" width="16.75" customWidth="1"/>
    <col min="8456" max="8456" width="14.375" customWidth="1"/>
    <col min="8706" max="8706" width="21.125" customWidth="1"/>
    <col min="8707" max="8707" width="23.25" customWidth="1"/>
    <col min="8708" max="8708" width="26.25" customWidth="1"/>
    <col min="8709" max="8709" width="16.25" customWidth="1"/>
    <col min="8711" max="8711" width="16.75" customWidth="1"/>
    <col min="8712" max="8712" width="14.375" customWidth="1"/>
    <col min="8962" max="8962" width="21.125" customWidth="1"/>
    <col min="8963" max="8963" width="23.25" customWidth="1"/>
    <col min="8964" max="8964" width="26.25" customWidth="1"/>
    <col min="8965" max="8965" width="16.25" customWidth="1"/>
    <col min="8967" max="8967" width="16.75" customWidth="1"/>
    <col min="8968" max="8968" width="14.375" customWidth="1"/>
    <col min="9218" max="9218" width="21.125" customWidth="1"/>
    <col min="9219" max="9219" width="23.25" customWidth="1"/>
    <col min="9220" max="9220" width="26.25" customWidth="1"/>
    <col min="9221" max="9221" width="16.25" customWidth="1"/>
    <col min="9223" max="9223" width="16.75" customWidth="1"/>
    <col min="9224" max="9224" width="14.375" customWidth="1"/>
    <col min="9474" max="9474" width="21.125" customWidth="1"/>
    <col min="9475" max="9475" width="23.25" customWidth="1"/>
    <col min="9476" max="9476" width="26.25" customWidth="1"/>
    <col min="9477" max="9477" width="16.25" customWidth="1"/>
    <col min="9479" max="9479" width="16.75" customWidth="1"/>
    <col min="9480" max="9480" width="14.375" customWidth="1"/>
    <col min="9730" max="9730" width="21.125" customWidth="1"/>
    <col min="9731" max="9731" width="23.25" customWidth="1"/>
    <col min="9732" max="9732" width="26.25" customWidth="1"/>
    <col min="9733" max="9733" width="16.25" customWidth="1"/>
    <col min="9735" max="9735" width="16.75" customWidth="1"/>
    <col min="9736" max="9736" width="14.375" customWidth="1"/>
    <col min="9986" max="9986" width="21.125" customWidth="1"/>
    <col min="9987" max="9987" width="23.25" customWidth="1"/>
    <col min="9988" max="9988" width="26.25" customWidth="1"/>
    <col min="9989" max="9989" width="16.25" customWidth="1"/>
    <col min="9991" max="9991" width="16.75" customWidth="1"/>
    <col min="9992" max="9992" width="14.375" customWidth="1"/>
    <col min="10242" max="10242" width="21.125" customWidth="1"/>
    <col min="10243" max="10243" width="23.25" customWidth="1"/>
    <col min="10244" max="10244" width="26.25" customWidth="1"/>
    <col min="10245" max="10245" width="16.25" customWidth="1"/>
    <col min="10247" max="10247" width="16.75" customWidth="1"/>
    <col min="10248" max="10248" width="14.375" customWidth="1"/>
    <col min="10498" max="10498" width="21.125" customWidth="1"/>
    <col min="10499" max="10499" width="23.25" customWidth="1"/>
    <col min="10500" max="10500" width="26.25" customWidth="1"/>
    <col min="10501" max="10501" width="16.25" customWidth="1"/>
    <col min="10503" max="10503" width="16.75" customWidth="1"/>
    <col min="10504" max="10504" width="14.375" customWidth="1"/>
    <col min="10754" max="10754" width="21.125" customWidth="1"/>
    <col min="10755" max="10755" width="23.25" customWidth="1"/>
    <col min="10756" max="10756" width="26.25" customWidth="1"/>
    <col min="10757" max="10757" width="16.25" customWidth="1"/>
    <col min="10759" max="10759" width="16.75" customWidth="1"/>
    <col min="10760" max="10760" width="14.375" customWidth="1"/>
    <col min="11010" max="11010" width="21.125" customWidth="1"/>
    <col min="11011" max="11011" width="23.25" customWidth="1"/>
    <col min="11012" max="11012" width="26.25" customWidth="1"/>
    <col min="11013" max="11013" width="16.25" customWidth="1"/>
    <col min="11015" max="11015" width="16.75" customWidth="1"/>
    <col min="11016" max="11016" width="14.375" customWidth="1"/>
    <col min="11266" max="11266" width="21.125" customWidth="1"/>
    <col min="11267" max="11267" width="23.25" customWidth="1"/>
    <col min="11268" max="11268" width="26.25" customWidth="1"/>
    <col min="11269" max="11269" width="16.25" customWidth="1"/>
    <col min="11271" max="11271" width="16.75" customWidth="1"/>
    <col min="11272" max="11272" width="14.375" customWidth="1"/>
    <col min="11522" max="11522" width="21.125" customWidth="1"/>
    <col min="11523" max="11523" width="23.25" customWidth="1"/>
    <col min="11524" max="11524" width="26.25" customWidth="1"/>
    <col min="11525" max="11525" width="16.25" customWidth="1"/>
    <col min="11527" max="11527" width="16.75" customWidth="1"/>
    <col min="11528" max="11528" width="14.375" customWidth="1"/>
    <col min="11778" max="11778" width="21.125" customWidth="1"/>
    <col min="11779" max="11779" width="23.25" customWidth="1"/>
    <col min="11780" max="11780" width="26.25" customWidth="1"/>
    <col min="11781" max="11781" width="16.25" customWidth="1"/>
    <col min="11783" max="11783" width="16.75" customWidth="1"/>
    <col min="11784" max="11784" width="14.375" customWidth="1"/>
    <col min="12034" max="12034" width="21.125" customWidth="1"/>
    <col min="12035" max="12035" width="23.25" customWidth="1"/>
    <col min="12036" max="12036" width="26.25" customWidth="1"/>
    <col min="12037" max="12037" width="16.25" customWidth="1"/>
    <col min="12039" max="12039" width="16.75" customWidth="1"/>
    <col min="12040" max="12040" width="14.375" customWidth="1"/>
    <col min="12290" max="12290" width="21.125" customWidth="1"/>
    <col min="12291" max="12291" width="23.25" customWidth="1"/>
    <col min="12292" max="12292" width="26.25" customWidth="1"/>
    <col min="12293" max="12293" width="16.25" customWidth="1"/>
    <col min="12295" max="12295" width="16.75" customWidth="1"/>
    <col min="12296" max="12296" width="14.375" customWidth="1"/>
    <col min="12546" max="12546" width="21.125" customWidth="1"/>
    <col min="12547" max="12547" width="23.25" customWidth="1"/>
    <col min="12548" max="12548" width="26.25" customWidth="1"/>
    <col min="12549" max="12549" width="16.25" customWidth="1"/>
    <col min="12551" max="12551" width="16.75" customWidth="1"/>
    <col min="12552" max="12552" width="14.375" customWidth="1"/>
    <col min="12802" max="12802" width="21.125" customWidth="1"/>
    <col min="12803" max="12803" width="23.25" customWidth="1"/>
    <col min="12804" max="12804" width="26.25" customWidth="1"/>
    <col min="12805" max="12805" width="16.25" customWidth="1"/>
    <col min="12807" max="12807" width="16.75" customWidth="1"/>
    <col min="12808" max="12808" width="14.375" customWidth="1"/>
    <col min="13058" max="13058" width="21.125" customWidth="1"/>
    <col min="13059" max="13059" width="23.25" customWidth="1"/>
    <col min="13060" max="13060" width="26.25" customWidth="1"/>
    <col min="13061" max="13061" width="16.25" customWidth="1"/>
    <col min="13063" max="13063" width="16.75" customWidth="1"/>
    <col min="13064" max="13064" width="14.375" customWidth="1"/>
    <col min="13314" max="13314" width="21.125" customWidth="1"/>
    <col min="13315" max="13315" width="23.25" customWidth="1"/>
    <col min="13316" max="13316" width="26.25" customWidth="1"/>
    <col min="13317" max="13317" width="16.25" customWidth="1"/>
    <col min="13319" max="13319" width="16.75" customWidth="1"/>
    <col min="13320" max="13320" width="14.375" customWidth="1"/>
    <col min="13570" max="13570" width="21.125" customWidth="1"/>
    <col min="13571" max="13571" width="23.25" customWidth="1"/>
    <col min="13572" max="13572" width="26.25" customWidth="1"/>
    <col min="13573" max="13573" width="16.25" customWidth="1"/>
    <col min="13575" max="13575" width="16.75" customWidth="1"/>
    <col min="13576" max="13576" width="14.375" customWidth="1"/>
    <col min="13826" max="13826" width="21.125" customWidth="1"/>
    <col min="13827" max="13827" width="23.25" customWidth="1"/>
    <col min="13828" max="13828" width="26.25" customWidth="1"/>
    <col min="13829" max="13829" width="16.25" customWidth="1"/>
    <col min="13831" max="13831" width="16.75" customWidth="1"/>
    <col min="13832" max="13832" width="14.375" customWidth="1"/>
    <col min="14082" max="14082" width="21.125" customWidth="1"/>
    <col min="14083" max="14083" width="23.25" customWidth="1"/>
    <col min="14084" max="14084" width="26.25" customWidth="1"/>
    <col min="14085" max="14085" width="16.25" customWidth="1"/>
    <col min="14087" max="14087" width="16.75" customWidth="1"/>
    <col min="14088" max="14088" width="14.375" customWidth="1"/>
    <col min="14338" max="14338" width="21.125" customWidth="1"/>
    <col min="14339" max="14339" width="23.25" customWidth="1"/>
    <col min="14340" max="14340" width="26.25" customWidth="1"/>
    <col min="14341" max="14341" width="16.25" customWidth="1"/>
    <col min="14343" max="14343" width="16.75" customWidth="1"/>
    <col min="14344" max="14344" width="14.375" customWidth="1"/>
    <col min="14594" max="14594" width="21.125" customWidth="1"/>
    <col min="14595" max="14595" width="23.25" customWidth="1"/>
    <col min="14596" max="14596" width="26.25" customWidth="1"/>
    <col min="14597" max="14597" width="16.25" customWidth="1"/>
    <col min="14599" max="14599" width="16.75" customWidth="1"/>
    <col min="14600" max="14600" width="14.375" customWidth="1"/>
    <col min="14850" max="14850" width="21.125" customWidth="1"/>
    <col min="14851" max="14851" width="23.25" customWidth="1"/>
    <col min="14852" max="14852" width="26.25" customWidth="1"/>
    <col min="14853" max="14853" width="16.25" customWidth="1"/>
    <col min="14855" max="14855" width="16.75" customWidth="1"/>
    <col min="14856" max="14856" width="14.375" customWidth="1"/>
    <col min="15106" max="15106" width="21.125" customWidth="1"/>
    <col min="15107" max="15107" width="23.25" customWidth="1"/>
    <col min="15108" max="15108" width="26.25" customWidth="1"/>
    <col min="15109" max="15109" width="16.25" customWidth="1"/>
    <col min="15111" max="15111" width="16.75" customWidth="1"/>
    <col min="15112" max="15112" width="14.375" customWidth="1"/>
    <col min="15362" max="15362" width="21.125" customWidth="1"/>
    <col min="15363" max="15363" width="23.25" customWidth="1"/>
    <col min="15364" max="15364" width="26.25" customWidth="1"/>
    <col min="15365" max="15365" width="16.25" customWidth="1"/>
    <col min="15367" max="15367" width="16.75" customWidth="1"/>
    <col min="15368" max="15368" width="14.375" customWidth="1"/>
    <col min="15618" max="15618" width="21.125" customWidth="1"/>
    <col min="15619" max="15619" width="23.25" customWidth="1"/>
    <col min="15620" max="15620" width="26.25" customWidth="1"/>
    <col min="15621" max="15621" width="16.25" customWidth="1"/>
    <col min="15623" max="15623" width="16.75" customWidth="1"/>
    <col min="15624" max="15624" width="14.375" customWidth="1"/>
    <col min="15874" max="15874" width="21.125" customWidth="1"/>
    <col min="15875" max="15875" width="23.25" customWidth="1"/>
    <col min="15876" max="15876" width="26.25" customWidth="1"/>
    <col min="15877" max="15877" width="16.25" customWidth="1"/>
    <col min="15879" max="15879" width="16.75" customWidth="1"/>
    <col min="15880" max="15880" width="14.375" customWidth="1"/>
    <col min="16130" max="16130" width="21.125" customWidth="1"/>
    <col min="16131" max="16131" width="23.25" customWidth="1"/>
    <col min="16132" max="16132" width="26.25" customWidth="1"/>
    <col min="16133" max="16133" width="16.25" customWidth="1"/>
    <col min="16135" max="16135" width="16.75" customWidth="1"/>
    <col min="16136" max="16136" width="14.375" customWidth="1"/>
  </cols>
  <sheetData>
    <row r="1" spans="1:11">
      <c r="A1" s="1"/>
      <c r="B1" s="3" t="s">
        <v>23</v>
      </c>
      <c r="C1" s="3" t="s">
        <v>0</v>
      </c>
      <c r="D1" s="3" t="s">
        <v>1</v>
      </c>
      <c r="E1" t="s">
        <v>3</v>
      </c>
      <c r="F1" t="s">
        <v>2</v>
      </c>
      <c r="G1" s="3" t="s">
        <v>4</v>
      </c>
      <c r="H1" s="3" t="s">
        <v>5</v>
      </c>
      <c r="I1" s="4" t="s">
        <v>6</v>
      </c>
      <c r="J1" s="4" t="s">
        <v>7</v>
      </c>
      <c r="K1" s="4" t="s">
        <v>8</v>
      </c>
    </row>
    <row r="2" spans="1:11">
      <c r="A2" s="2">
        <v>2006</v>
      </c>
      <c r="B2" s="3">
        <v>-1.7292612973077375</v>
      </c>
      <c r="C2" s="3">
        <v>-1.7569548357507694</v>
      </c>
      <c r="D2" s="3">
        <v>-1.760163701816073</v>
      </c>
      <c r="E2">
        <f>AVERAGE(B2:D2)</f>
        <v>-1.7487932782915268</v>
      </c>
      <c r="F2">
        <f>STDEV(B2:D2)</f>
        <v>1.6991112859950912E-2</v>
      </c>
      <c r="G2">
        <f>E2+F2</f>
        <v>-1.7318021654315758</v>
      </c>
      <c r="H2">
        <f>E2-F2</f>
        <v>-1.7657843911514777</v>
      </c>
      <c r="I2">
        <v>15.695618388671877</v>
      </c>
      <c r="J2">
        <v>15.343550428485822</v>
      </c>
      <c r="K2">
        <v>0.35206796018605724</v>
      </c>
    </row>
    <row r="3" spans="1:11">
      <c r="A3" s="2">
        <v>2007</v>
      </c>
      <c r="B3" s="3">
        <v>-1.6179318959597817</v>
      </c>
      <c r="C3" s="3">
        <v>-1.4516843987388892</v>
      </c>
      <c r="D3" s="3">
        <v>-1.4421450605139283</v>
      </c>
      <c r="E3">
        <f t="shared" ref="E3:E66" si="0">AVERAGE(B3:D3)</f>
        <v>-1.5039204517375329</v>
      </c>
      <c r="F3">
        <f t="shared" ref="F3:F66" si="1">STDEV(B3:D3)</f>
        <v>9.8851943853802596E-2</v>
      </c>
      <c r="G3">
        <f t="shared" ref="G3:G66" si="2">E3+F3</f>
        <v>-1.4050685078837302</v>
      </c>
      <c r="H3">
        <f t="shared" ref="H3:H66" si="3">E3-F3</f>
        <v>-1.6027723955913356</v>
      </c>
      <c r="I3">
        <v>16.558748920830695</v>
      </c>
      <c r="J3">
        <v>16.062854527224861</v>
      </c>
      <c r="K3">
        <v>0.49589439360583287</v>
      </c>
    </row>
    <row r="4" spans="1:11">
      <c r="A4" s="2">
        <v>2008</v>
      </c>
      <c r="B4" s="3">
        <v>-1.3052440950124964</v>
      </c>
      <c r="C4" s="3">
        <v>-1.8140260929541843</v>
      </c>
      <c r="D4" s="3">
        <v>-1.7982677157974996</v>
      </c>
      <c r="E4">
        <f t="shared" si="0"/>
        <v>-1.6391793012547267</v>
      </c>
      <c r="F4">
        <f t="shared" si="1"/>
        <v>0.28930368661440098</v>
      </c>
      <c r="G4">
        <f t="shared" si="2"/>
        <v>-1.3498756146403257</v>
      </c>
      <c r="H4">
        <f t="shared" si="3"/>
        <v>-1.9284829878691276</v>
      </c>
      <c r="I4">
        <v>15.940070186496365</v>
      </c>
      <c r="J4">
        <v>15.523620287358481</v>
      </c>
      <c r="K4">
        <v>0.4164498991378825</v>
      </c>
    </row>
    <row r="5" spans="1:11">
      <c r="A5" s="2">
        <v>2009</v>
      </c>
      <c r="B5" s="3">
        <v>-1.3711935486881299</v>
      </c>
      <c r="C5" s="3">
        <v>-1.4149386513438864</v>
      </c>
      <c r="D5" s="3">
        <v>-1.4167472630784452</v>
      </c>
      <c r="E5">
        <f t="shared" si="0"/>
        <v>-1.4009598210368204</v>
      </c>
      <c r="F5">
        <f t="shared" si="1"/>
        <v>2.579420470287682E-2</v>
      </c>
      <c r="G5">
        <f t="shared" si="2"/>
        <v>-1.3751656163339436</v>
      </c>
      <c r="H5">
        <f t="shared" si="3"/>
        <v>-1.4267540257396971</v>
      </c>
      <c r="I5">
        <v>16.758355674031588</v>
      </c>
      <c r="J5">
        <v>16.201987194735118</v>
      </c>
      <c r="K5">
        <v>0.55636847929646738</v>
      </c>
    </row>
    <row r="6" spans="1:11">
      <c r="A6" s="2">
        <v>2010</v>
      </c>
      <c r="B6" s="3">
        <v>-1.5293829185428436</v>
      </c>
      <c r="C6" s="3">
        <v>-1.3124792902451927</v>
      </c>
      <c r="D6" s="3">
        <v>-1.326624947242387</v>
      </c>
      <c r="E6">
        <f t="shared" si="0"/>
        <v>-1.3894957186768078</v>
      </c>
      <c r="F6">
        <f t="shared" si="1"/>
        <v>0.12135215868595306</v>
      </c>
      <c r="G6">
        <f t="shared" si="2"/>
        <v>-1.2681435599908548</v>
      </c>
      <c r="H6">
        <f t="shared" si="3"/>
        <v>-1.5108478773627607</v>
      </c>
      <c r="I6">
        <v>17.308492720336993</v>
      </c>
      <c r="J6">
        <v>16.745390782787915</v>
      </c>
      <c r="K6">
        <v>0.56310193754907711</v>
      </c>
    </row>
    <row r="7" spans="1:11">
      <c r="A7" s="2">
        <v>2011</v>
      </c>
      <c r="B7" s="3">
        <v>-1.6348063546733713</v>
      </c>
      <c r="C7" s="3">
        <v>-1.5293432135007738</v>
      </c>
      <c r="D7" s="3">
        <v>-1.5324354603367627</v>
      </c>
      <c r="E7">
        <f t="shared" si="0"/>
        <v>-1.5655283428369693</v>
      </c>
      <c r="F7">
        <f t="shared" si="1"/>
        <v>6.001643683714402E-2</v>
      </c>
      <c r="G7">
        <f t="shared" si="2"/>
        <v>-1.5055119059998252</v>
      </c>
      <c r="H7">
        <f t="shared" si="3"/>
        <v>-1.6255447796741134</v>
      </c>
      <c r="I7">
        <v>16.057787436048812</v>
      </c>
      <c r="J7">
        <v>15.598078532568778</v>
      </c>
      <c r="K7">
        <v>0.45970890348003435</v>
      </c>
    </row>
    <row r="8" spans="1:11">
      <c r="A8" s="2">
        <v>2012</v>
      </c>
      <c r="B8" s="3">
        <v>-1.2653649223837482</v>
      </c>
      <c r="C8" s="3">
        <v>-1.5590932469585004</v>
      </c>
      <c r="D8" s="3">
        <v>-1.5796803784458857</v>
      </c>
      <c r="E8">
        <f t="shared" si="0"/>
        <v>-1.4680461825960449</v>
      </c>
      <c r="F8">
        <f t="shared" si="1"/>
        <v>0.1758286877237413</v>
      </c>
      <c r="G8">
        <f t="shared" si="2"/>
        <v>-1.2922174948723035</v>
      </c>
      <c r="H8">
        <f t="shared" si="3"/>
        <v>-1.6438748703197863</v>
      </c>
      <c r="I8">
        <v>16.609236036309209</v>
      </c>
      <c r="J8">
        <v>16.092270835236612</v>
      </c>
      <c r="K8">
        <v>0.51696520107259614</v>
      </c>
    </row>
    <row r="9" spans="1:11">
      <c r="A9" s="2">
        <v>2013</v>
      </c>
      <c r="B9" s="3">
        <v>-1.4227209578702169</v>
      </c>
      <c r="C9" s="3">
        <v>-1.4035219491610338</v>
      </c>
      <c r="D9" s="3">
        <v>-1.4079802463646538</v>
      </c>
      <c r="E9">
        <f t="shared" si="0"/>
        <v>-1.4114077177986346</v>
      </c>
      <c r="F9">
        <f t="shared" si="1"/>
        <v>1.0047942783320838E-2</v>
      </c>
      <c r="G9">
        <f t="shared" si="2"/>
        <v>-1.4013597750153137</v>
      </c>
      <c r="H9">
        <f t="shared" si="3"/>
        <v>-1.4214556605819555</v>
      </c>
      <c r="I9">
        <v>17.07857090671116</v>
      </c>
      <c r="J9">
        <v>16.528339015737444</v>
      </c>
      <c r="K9">
        <v>0.5502318909737185</v>
      </c>
    </row>
    <row r="10" spans="1:11">
      <c r="A10" s="2">
        <v>2014</v>
      </c>
      <c r="B10" s="3">
        <v>-1.7856183123483851</v>
      </c>
      <c r="C10" s="3">
        <v>-1.3833741311291423</v>
      </c>
      <c r="D10" s="3">
        <v>-1.4156857137580177</v>
      </c>
      <c r="E10">
        <f t="shared" si="0"/>
        <v>-1.5282260524118483</v>
      </c>
      <c r="F10">
        <f t="shared" si="1"/>
        <v>0.22349293322032412</v>
      </c>
      <c r="G10">
        <f t="shared" si="2"/>
        <v>-1.3047331191915241</v>
      </c>
      <c r="H10">
        <f t="shared" si="3"/>
        <v>-1.7517189856321724</v>
      </c>
      <c r="I10">
        <v>16.443429026082466</v>
      </c>
      <c r="J10">
        <v>15.961810564626015</v>
      </c>
      <c r="K10">
        <v>0.48161846145645121</v>
      </c>
    </row>
    <row r="11" spans="1:11">
      <c r="A11" s="2">
        <v>2015</v>
      </c>
      <c r="B11" s="3">
        <v>-1.4377310325802435</v>
      </c>
      <c r="C11" s="3">
        <v>-1.3075263764428646</v>
      </c>
      <c r="D11" s="3">
        <v>-1.285076993386727</v>
      </c>
      <c r="E11">
        <f t="shared" si="0"/>
        <v>-1.3434448008032784</v>
      </c>
      <c r="F11">
        <f t="shared" si="1"/>
        <v>8.2422168297884374E-2</v>
      </c>
      <c r="G11">
        <f t="shared" si="2"/>
        <v>-1.2610226325053941</v>
      </c>
      <c r="H11">
        <f t="shared" si="3"/>
        <v>-1.4258669691011627</v>
      </c>
      <c r="I11">
        <v>17.424242631835984</v>
      </c>
      <c r="J11">
        <v>16.834092616447219</v>
      </c>
      <c r="K11">
        <v>0.59015001538876477</v>
      </c>
    </row>
    <row r="12" spans="1:11">
      <c r="A12" s="2">
        <v>2016</v>
      </c>
      <c r="B12" s="3">
        <v>-1.4264539273826184</v>
      </c>
      <c r="C12" s="3">
        <v>-1.4288465636448791</v>
      </c>
      <c r="D12" s="3">
        <v>-1.4267440680847105</v>
      </c>
      <c r="E12">
        <f t="shared" si="0"/>
        <v>-1.427348186370736</v>
      </c>
      <c r="F12">
        <f t="shared" si="1"/>
        <v>1.3057167566144895E-3</v>
      </c>
      <c r="G12">
        <f t="shared" si="2"/>
        <v>-1.4260424696141216</v>
      </c>
      <c r="H12">
        <f t="shared" si="3"/>
        <v>-1.4286539031273504</v>
      </c>
      <c r="I12">
        <v>17.170823659396746</v>
      </c>
      <c r="J12">
        <v>16.629954427293871</v>
      </c>
      <c r="K12">
        <v>0.54086923210287052</v>
      </c>
    </row>
    <row r="13" spans="1:11">
      <c r="A13" s="2">
        <v>2017</v>
      </c>
      <c r="B13" s="3">
        <v>-1.5579332088665332</v>
      </c>
      <c r="C13" s="3">
        <v>-1.4204618774577122</v>
      </c>
      <c r="D13" s="3">
        <v>-1.4077641996421961</v>
      </c>
      <c r="E13">
        <f t="shared" si="0"/>
        <v>-1.4620530953221473</v>
      </c>
      <c r="F13">
        <f t="shared" si="1"/>
        <v>8.3276976923029419E-2</v>
      </c>
      <c r="G13">
        <f t="shared" si="2"/>
        <v>-1.3787761183991178</v>
      </c>
      <c r="H13">
        <f t="shared" si="3"/>
        <v>-1.5453300722451768</v>
      </c>
      <c r="I13">
        <v>16.309395434705991</v>
      </c>
      <c r="J13">
        <v>15.788910184553599</v>
      </c>
      <c r="K13">
        <v>0.520485250152391</v>
      </c>
    </row>
    <row r="14" spans="1:11">
      <c r="A14" s="2">
        <v>2018</v>
      </c>
      <c r="B14" s="3">
        <v>-1.731097923845446</v>
      </c>
      <c r="C14" s="3">
        <v>-1.6171719060519045</v>
      </c>
      <c r="D14" s="3">
        <v>-1.6209416612282792</v>
      </c>
      <c r="E14">
        <f t="shared" si="0"/>
        <v>-1.6564038303752098</v>
      </c>
      <c r="F14">
        <f t="shared" si="1"/>
        <v>6.471443782517157E-2</v>
      </c>
      <c r="G14">
        <f t="shared" si="2"/>
        <v>-1.5916893925500382</v>
      </c>
      <c r="H14">
        <f t="shared" si="3"/>
        <v>-1.7211182682003814</v>
      </c>
      <c r="I14">
        <v>16.04919586364748</v>
      </c>
      <c r="J14">
        <v>15.642862818329583</v>
      </c>
      <c r="K14">
        <v>0.40633304531789388</v>
      </c>
    </row>
    <row r="15" spans="1:11">
      <c r="A15" s="2">
        <v>2019</v>
      </c>
      <c r="B15" s="3">
        <v>-1.6494772461312881</v>
      </c>
      <c r="C15" s="3">
        <v>-1.2108523406129941</v>
      </c>
      <c r="D15" s="3">
        <v>-1.1739002660459044</v>
      </c>
      <c r="E15">
        <f t="shared" si="0"/>
        <v>-1.3447432842633955</v>
      </c>
      <c r="F15">
        <f t="shared" si="1"/>
        <v>0.2645533114335934</v>
      </c>
      <c r="G15">
        <f t="shared" si="2"/>
        <v>-1.0801899728298021</v>
      </c>
      <c r="H15">
        <f t="shared" si="3"/>
        <v>-1.6092965956969889</v>
      </c>
      <c r="I15">
        <v>16.970413412611226</v>
      </c>
      <c r="J15">
        <v>16.381026063491117</v>
      </c>
      <c r="K15">
        <v>0.58938734912010859</v>
      </c>
    </row>
    <row r="16" spans="1:11">
      <c r="A16" s="2">
        <v>2020</v>
      </c>
      <c r="B16" s="3">
        <v>-1.6320185765319173</v>
      </c>
      <c r="C16" s="3">
        <v>-1.2192669704118779</v>
      </c>
      <c r="D16" s="3">
        <v>-1.2288234801447309</v>
      </c>
      <c r="E16">
        <f t="shared" si="0"/>
        <v>-1.3600363423628419</v>
      </c>
      <c r="F16">
        <f t="shared" si="1"/>
        <v>0.23559198521441949</v>
      </c>
      <c r="G16">
        <f t="shared" si="2"/>
        <v>-1.1244443571484224</v>
      </c>
      <c r="H16">
        <f t="shared" si="3"/>
        <v>-1.5956283275772614</v>
      </c>
      <c r="I16">
        <v>17.014486957261884</v>
      </c>
      <c r="J16">
        <v>16.434082009470163</v>
      </c>
      <c r="K16">
        <v>0.58040494779172025</v>
      </c>
    </row>
    <row r="17" spans="1:11">
      <c r="A17" s="2">
        <v>2021</v>
      </c>
      <c r="B17" s="3">
        <v>-1.3712541266782139</v>
      </c>
      <c r="C17" s="3">
        <v>-1.5555279103986861</v>
      </c>
      <c r="D17" s="3">
        <v>-1.5427488048503906</v>
      </c>
      <c r="E17">
        <f t="shared" si="0"/>
        <v>-1.4898436139757634</v>
      </c>
      <c r="F17">
        <f t="shared" si="1"/>
        <v>0.1029000789979073</v>
      </c>
      <c r="G17">
        <f t="shared" si="2"/>
        <v>-1.3869435349778561</v>
      </c>
      <c r="H17">
        <f t="shared" si="3"/>
        <v>-1.5927436929736707</v>
      </c>
      <c r="I17">
        <v>16.77144487013074</v>
      </c>
      <c r="J17">
        <v>16.267282424092972</v>
      </c>
      <c r="K17">
        <v>0.50416244603776605</v>
      </c>
    </row>
    <row r="18" spans="1:11">
      <c r="A18" s="2">
        <v>2022</v>
      </c>
      <c r="B18" s="3">
        <v>-1.4936545825663217</v>
      </c>
      <c r="C18" s="3">
        <v>-1.4909376030418111</v>
      </c>
      <c r="D18" s="3">
        <v>-1.4974880258042629</v>
      </c>
      <c r="E18">
        <f t="shared" si="0"/>
        <v>-1.4940267371374649</v>
      </c>
      <c r="F18">
        <f t="shared" si="1"/>
        <v>3.2910308203249702E-3</v>
      </c>
      <c r="G18">
        <f t="shared" si="2"/>
        <v>-1.49073570631714</v>
      </c>
      <c r="H18">
        <f t="shared" si="3"/>
        <v>-1.4973177679577898</v>
      </c>
      <c r="I18">
        <v>17.036526036716122</v>
      </c>
      <c r="J18">
        <v>16.534820554537394</v>
      </c>
      <c r="K18">
        <v>0.50170548217873001</v>
      </c>
    </row>
    <row r="19" spans="1:11">
      <c r="A19" s="2">
        <v>2023</v>
      </c>
      <c r="B19" s="3">
        <v>-1.6523120015573731</v>
      </c>
      <c r="C19" s="3">
        <v>-1.5521274789909689</v>
      </c>
      <c r="D19" s="3">
        <v>-1.5684144274261578</v>
      </c>
      <c r="E19">
        <f t="shared" si="0"/>
        <v>-1.5909513026581668</v>
      </c>
      <c r="F19">
        <f t="shared" si="1"/>
        <v>5.3760279941425543E-2</v>
      </c>
      <c r="G19">
        <f t="shared" si="2"/>
        <v>-1.5371910227167411</v>
      </c>
      <c r="H19">
        <f t="shared" si="3"/>
        <v>-1.6447115825995924</v>
      </c>
      <c r="I19">
        <v>16.551114553968699</v>
      </c>
      <c r="J19">
        <v>16.106337865261182</v>
      </c>
      <c r="K19">
        <v>0.44477668870751935</v>
      </c>
    </row>
    <row r="20" spans="1:11">
      <c r="A20" s="2">
        <v>2024</v>
      </c>
      <c r="B20" s="3">
        <v>-1.583850154592896</v>
      </c>
      <c r="C20" s="3">
        <v>-1.3639455662624187</v>
      </c>
      <c r="D20" s="3">
        <v>-1.3842216728545593</v>
      </c>
      <c r="E20">
        <f t="shared" si="0"/>
        <v>-1.4440057979032914</v>
      </c>
      <c r="F20">
        <f t="shared" si="1"/>
        <v>0.12153235453195797</v>
      </c>
      <c r="G20">
        <f t="shared" si="2"/>
        <v>-1.3224734433713334</v>
      </c>
      <c r="H20">
        <f t="shared" si="3"/>
        <v>-1.5655381524352494</v>
      </c>
      <c r="I20">
        <v>16.718892325982054</v>
      </c>
      <c r="J20">
        <v>16.18780696777705</v>
      </c>
      <c r="K20">
        <v>0.53108535820499936</v>
      </c>
    </row>
    <row r="21" spans="1:11">
      <c r="A21" s="2">
        <v>2025</v>
      </c>
      <c r="B21" s="3">
        <v>-1.5765945830473325</v>
      </c>
      <c r="C21" s="3">
        <v>-1.4280523856615286</v>
      </c>
      <c r="D21" s="3">
        <v>-1.4378069412326564</v>
      </c>
      <c r="E21">
        <f t="shared" si="0"/>
        <v>-1.4808179699805057</v>
      </c>
      <c r="F21">
        <f t="shared" si="1"/>
        <v>8.3088251555277784E-2</v>
      </c>
      <c r="G21">
        <f t="shared" si="2"/>
        <v>-1.397729718425228</v>
      </c>
      <c r="H21">
        <f t="shared" si="3"/>
        <v>-1.5639062215357835</v>
      </c>
      <c r="I21">
        <v>16.60319946675617</v>
      </c>
      <c r="J21">
        <v>16.093735794757883</v>
      </c>
      <c r="K21">
        <v>0.50946367199828835</v>
      </c>
    </row>
    <row r="22" spans="1:11">
      <c r="A22" s="2">
        <v>2026</v>
      </c>
      <c r="B22" s="3">
        <v>-1.619605033891415</v>
      </c>
      <c r="C22" s="3">
        <v>-1.3200857618042303</v>
      </c>
      <c r="D22" s="3">
        <v>-1.3228102719569157</v>
      </c>
      <c r="E22">
        <f t="shared" si="0"/>
        <v>-1.4208336892175204</v>
      </c>
      <c r="F22">
        <f t="shared" si="1"/>
        <v>0.1721464241176506</v>
      </c>
      <c r="G22">
        <f t="shared" si="2"/>
        <v>-1.2486872650998697</v>
      </c>
      <c r="H22">
        <f t="shared" si="3"/>
        <v>-1.5929801133351711</v>
      </c>
      <c r="I22">
        <v>17.077207634277382</v>
      </c>
      <c r="J22">
        <v>16.532512102195639</v>
      </c>
      <c r="K22">
        <v>0.54469553208174426</v>
      </c>
    </row>
    <row r="23" spans="1:11">
      <c r="A23" s="2">
        <v>2027</v>
      </c>
      <c r="B23" s="3">
        <v>-1.3723457639636383</v>
      </c>
      <c r="C23" s="3">
        <v>-1.0874708583455557</v>
      </c>
      <c r="D23" s="3">
        <v>-1.0888285157417148</v>
      </c>
      <c r="E23">
        <f t="shared" si="0"/>
        <v>-1.1828817126836364</v>
      </c>
      <c r="F23">
        <f t="shared" si="1"/>
        <v>0.16408208571923591</v>
      </c>
      <c r="G23">
        <f t="shared" si="2"/>
        <v>-1.0187996269644004</v>
      </c>
      <c r="H23">
        <f t="shared" si="3"/>
        <v>-1.3469637984028724</v>
      </c>
      <c r="I23">
        <v>17.505660277777817</v>
      </c>
      <c r="J23">
        <v>16.821203284240042</v>
      </c>
      <c r="K23">
        <v>0.68445699353777256</v>
      </c>
    </row>
    <row r="24" spans="1:11">
      <c r="A24" s="2">
        <v>2028</v>
      </c>
      <c r="B24" s="3">
        <v>-1.1518343404089937</v>
      </c>
      <c r="C24" s="3">
        <v>-1.2493159957349402</v>
      </c>
      <c r="D24" s="3">
        <v>-1.2439096588237997</v>
      </c>
      <c r="E24">
        <f t="shared" si="0"/>
        <v>-1.215019998322578</v>
      </c>
      <c r="F24">
        <f t="shared" si="1"/>
        <v>5.4787112026262325E-2</v>
      </c>
      <c r="G24">
        <f t="shared" si="2"/>
        <v>-1.1602328862963156</v>
      </c>
      <c r="H24">
        <f t="shared" si="3"/>
        <v>-1.2698071103488404</v>
      </c>
      <c r="I24">
        <v>17.533291496242999</v>
      </c>
      <c r="J24">
        <v>16.867710974483348</v>
      </c>
      <c r="K24">
        <v>0.66558052175965232</v>
      </c>
    </row>
    <row r="25" spans="1:11">
      <c r="A25" s="2">
        <v>2029</v>
      </c>
      <c r="B25" s="3">
        <v>-1.659282848821521</v>
      </c>
      <c r="C25" s="3">
        <v>-1.3666910251999171</v>
      </c>
      <c r="D25" s="3">
        <v>-1.3579059281055599</v>
      </c>
      <c r="E25">
        <f t="shared" si="0"/>
        <v>-1.461293267375666</v>
      </c>
      <c r="F25">
        <f t="shared" si="1"/>
        <v>0.1715202619330097</v>
      </c>
      <c r="G25">
        <f t="shared" si="2"/>
        <v>-1.2897730054426564</v>
      </c>
      <c r="H25">
        <f t="shared" si="3"/>
        <v>-1.6328135293086756</v>
      </c>
      <c r="I25">
        <v>16.704195558810813</v>
      </c>
      <c r="J25">
        <v>16.18326402253884</v>
      </c>
      <c r="K25">
        <v>0.52093153627197786</v>
      </c>
    </row>
    <row r="26" spans="1:11">
      <c r="A26" s="2">
        <v>2030</v>
      </c>
      <c r="B26" s="3">
        <v>-1.4481846844033397</v>
      </c>
      <c r="C26" s="3">
        <v>-1.5783084959556246</v>
      </c>
      <c r="D26" s="3">
        <v>-1.6141720410051665</v>
      </c>
      <c r="E26">
        <f t="shared" si="0"/>
        <v>-1.5468884071213769</v>
      </c>
      <c r="F26">
        <f t="shared" si="1"/>
        <v>8.7340523954685945E-2</v>
      </c>
      <c r="G26">
        <f t="shared" si="2"/>
        <v>-1.459547883166691</v>
      </c>
      <c r="H26">
        <f t="shared" si="3"/>
        <v>-1.6342289310760627</v>
      </c>
      <c r="I26">
        <v>16.693270702921595</v>
      </c>
      <c r="J26">
        <v>16.222613604368732</v>
      </c>
      <c r="K26">
        <v>0.47065709855286103</v>
      </c>
    </row>
    <row r="27" spans="1:11">
      <c r="A27" s="2">
        <v>2031</v>
      </c>
      <c r="B27" s="3">
        <v>-1.2156190456223113</v>
      </c>
      <c r="C27" s="3">
        <v>-1.3765516070277426</v>
      </c>
      <c r="D27" s="3">
        <v>-1.3667814502515747</v>
      </c>
      <c r="E27">
        <f t="shared" si="0"/>
        <v>-1.3196507009672096</v>
      </c>
      <c r="F27">
        <f t="shared" si="1"/>
        <v>9.022639844417675E-2</v>
      </c>
      <c r="G27">
        <f t="shared" si="2"/>
        <v>-1.2294243025230329</v>
      </c>
      <c r="H27">
        <f t="shared" si="3"/>
        <v>-1.4098770994113863</v>
      </c>
      <c r="I27">
        <v>17.184830676066074</v>
      </c>
      <c r="J27">
        <v>16.580705159336407</v>
      </c>
      <c r="K27">
        <v>0.60412551672966686</v>
      </c>
    </row>
    <row r="28" spans="1:11">
      <c r="A28" s="2">
        <v>2032</v>
      </c>
      <c r="B28" s="3">
        <v>-1.3701222065025367</v>
      </c>
      <c r="C28" s="3">
        <v>-1.419088346496389</v>
      </c>
      <c r="D28" s="3">
        <v>-1.4019975647207741</v>
      </c>
      <c r="E28">
        <f t="shared" si="0"/>
        <v>-1.397069372573233</v>
      </c>
      <c r="F28">
        <f t="shared" si="1"/>
        <v>2.485228409737622E-2</v>
      </c>
      <c r="G28">
        <f t="shared" si="2"/>
        <v>-1.3722170884758569</v>
      </c>
      <c r="H28">
        <f t="shared" si="3"/>
        <v>-1.4219216566706092</v>
      </c>
      <c r="I28">
        <v>16.908304391615186</v>
      </c>
      <c r="J28">
        <v>16.349650851396301</v>
      </c>
      <c r="K28">
        <v>0.55865354021888791</v>
      </c>
    </row>
    <row r="29" spans="1:11">
      <c r="A29" s="2">
        <v>2033</v>
      </c>
      <c r="B29" s="3">
        <v>-1.1518120136860488</v>
      </c>
      <c r="C29" s="3">
        <v>-1.6134296403007362</v>
      </c>
      <c r="D29" s="3">
        <v>-1.6100279500677381</v>
      </c>
      <c r="E29">
        <f t="shared" si="0"/>
        <v>-1.4584232013515077</v>
      </c>
      <c r="F29">
        <f t="shared" si="1"/>
        <v>0.26553852484211654</v>
      </c>
      <c r="G29">
        <f t="shared" si="2"/>
        <v>-1.1928846765093912</v>
      </c>
      <c r="H29">
        <f t="shared" si="3"/>
        <v>-1.7239617261936242</v>
      </c>
      <c r="I29">
        <v>17.012458546074786</v>
      </c>
      <c r="J29">
        <v>16.489841272084401</v>
      </c>
      <c r="K29">
        <v>0.52261727399038072</v>
      </c>
    </row>
    <row r="30" spans="1:11">
      <c r="A30" s="2">
        <v>2034</v>
      </c>
      <c r="B30" s="3">
        <v>-1.1444666166263462</v>
      </c>
      <c r="C30" s="3">
        <v>-1.3177771057094239</v>
      </c>
      <c r="D30" s="3">
        <v>-1.3076420855859128</v>
      </c>
      <c r="E30">
        <f t="shared" si="0"/>
        <v>-1.2566286026405609</v>
      </c>
      <c r="F30">
        <f t="shared" si="1"/>
        <v>9.7267224635102539E-2</v>
      </c>
      <c r="G30">
        <f t="shared" si="2"/>
        <v>-1.1593613780054584</v>
      </c>
      <c r="H30">
        <f t="shared" si="3"/>
        <v>-1.3538958272756634</v>
      </c>
      <c r="I30">
        <v>17.381899997762151</v>
      </c>
      <c r="J30">
        <v>16.740758354104436</v>
      </c>
      <c r="K30">
        <v>0.64114164365771387</v>
      </c>
    </row>
    <row r="31" spans="1:11">
      <c r="A31" s="2">
        <v>2035</v>
      </c>
      <c r="B31" s="3">
        <v>-1.6057155077013976</v>
      </c>
      <c r="C31" s="3">
        <v>-1.0931187782172627</v>
      </c>
      <c r="D31" s="3">
        <v>-1.103512455622824</v>
      </c>
      <c r="E31">
        <f t="shared" si="0"/>
        <v>-1.2674489138471614</v>
      </c>
      <c r="F31">
        <f t="shared" si="1"/>
        <v>0.29299355542539313</v>
      </c>
      <c r="G31">
        <f t="shared" si="2"/>
        <v>-0.97445535842176834</v>
      </c>
      <c r="H31">
        <f t="shared" si="3"/>
        <v>-1.5604424692725545</v>
      </c>
      <c r="I31">
        <v>17.714286361151832</v>
      </c>
      <c r="J31">
        <v>17.079500044017021</v>
      </c>
      <c r="K31">
        <v>0.63478631713480871</v>
      </c>
    </row>
    <row r="32" spans="1:11">
      <c r="A32" s="2">
        <v>2036</v>
      </c>
      <c r="B32" s="3">
        <v>-1.3758682114364671</v>
      </c>
      <c r="C32" s="3">
        <v>-1.3121464795904412</v>
      </c>
      <c r="D32" s="3">
        <v>-1.3312696204106449</v>
      </c>
      <c r="E32">
        <f t="shared" si="0"/>
        <v>-1.3397614371458513</v>
      </c>
      <c r="F32">
        <f t="shared" si="1"/>
        <v>3.2698593103717075E-2</v>
      </c>
      <c r="G32">
        <f t="shared" si="2"/>
        <v>-1.3070628440421341</v>
      </c>
      <c r="H32">
        <f t="shared" si="3"/>
        <v>-1.3724600302495684</v>
      </c>
      <c r="I32">
        <v>17.386769277411592</v>
      </c>
      <c r="J32">
        <v>16.794455832681606</v>
      </c>
      <c r="K32">
        <v>0.59231344472999048</v>
      </c>
    </row>
    <row r="33" spans="1:11">
      <c r="A33" s="2">
        <v>2037</v>
      </c>
      <c r="B33" s="3">
        <v>-1.1908964708982308</v>
      </c>
      <c r="C33" s="3">
        <v>-1.0998792419397154</v>
      </c>
      <c r="D33" s="3">
        <v>-1.1085326174032089</v>
      </c>
      <c r="E33">
        <f t="shared" si="0"/>
        <v>-1.1331027767470516</v>
      </c>
      <c r="F33">
        <f t="shared" si="1"/>
        <v>5.0237471467604315E-2</v>
      </c>
      <c r="G33">
        <f t="shared" si="2"/>
        <v>-1.0828653052794472</v>
      </c>
      <c r="H33">
        <f t="shared" si="3"/>
        <v>-1.183340248214656</v>
      </c>
      <c r="I33">
        <v>18.177663779161264</v>
      </c>
      <c r="J33">
        <v>17.463969050608366</v>
      </c>
      <c r="K33">
        <v>0.71369472855289795</v>
      </c>
    </row>
    <row r="34" spans="1:11">
      <c r="A34" s="2">
        <v>2038</v>
      </c>
      <c r="B34" s="3">
        <v>-1.1460039582126222</v>
      </c>
      <c r="C34" s="3">
        <v>-1.2895010847738786</v>
      </c>
      <c r="D34" s="3">
        <v>-1.2902796076268446</v>
      </c>
      <c r="E34">
        <f t="shared" si="0"/>
        <v>-1.2419282168711152</v>
      </c>
      <c r="F34">
        <f t="shared" si="1"/>
        <v>8.3073756829965636E-2</v>
      </c>
      <c r="G34">
        <f t="shared" si="2"/>
        <v>-1.1588544600411497</v>
      </c>
      <c r="H34">
        <f t="shared" si="3"/>
        <v>-1.3250019737010807</v>
      </c>
      <c r="I34">
        <v>17.733331364746167</v>
      </c>
      <c r="J34">
        <v>17.083555426769774</v>
      </c>
      <c r="K34">
        <v>0.64977593797639377</v>
      </c>
    </row>
    <row r="35" spans="1:11">
      <c r="A35" s="2">
        <v>2039</v>
      </c>
      <c r="B35" s="3">
        <v>-1.4011487755237686</v>
      </c>
      <c r="C35" s="3">
        <v>-1.1664414780577173</v>
      </c>
      <c r="D35" s="3">
        <v>-1.1656620094204837</v>
      </c>
      <c r="E35">
        <f t="shared" si="0"/>
        <v>-1.2444174210006564</v>
      </c>
      <c r="F35">
        <f t="shared" si="1"/>
        <v>0.13573389411206971</v>
      </c>
      <c r="G35">
        <f t="shared" si="2"/>
        <v>-1.1086835268885866</v>
      </c>
      <c r="H35">
        <f t="shared" si="3"/>
        <v>-1.3801513151127263</v>
      </c>
      <c r="I35">
        <v>17.889607420315219</v>
      </c>
      <c r="J35">
        <v>17.24129352023435</v>
      </c>
      <c r="K35">
        <v>0.64831390008087075</v>
      </c>
    </row>
    <row r="36" spans="1:11">
      <c r="A36" s="2">
        <v>2040</v>
      </c>
      <c r="B36" s="3">
        <v>-1.4977028382507669</v>
      </c>
      <c r="C36" s="3">
        <v>-0.91600784305906102</v>
      </c>
      <c r="D36" s="3">
        <v>-0.93801645262427535</v>
      </c>
      <c r="E36">
        <f t="shared" si="0"/>
        <v>-1.1172423779780345</v>
      </c>
      <c r="F36">
        <f t="shared" si="1"/>
        <v>0.3296721342439381</v>
      </c>
      <c r="G36">
        <f t="shared" si="2"/>
        <v>-0.78757024373409634</v>
      </c>
      <c r="H36">
        <f t="shared" si="3"/>
        <v>-1.4469145122219726</v>
      </c>
      <c r="I36">
        <v>18.464816846177893</v>
      </c>
      <c r="J36">
        <v>17.741806487876833</v>
      </c>
      <c r="K36">
        <v>0.72301035830106108</v>
      </c>
    </row>
    <row r="37" spans="1:11">
      <c r="A37" s="2">
        <v>2041</v>
      </c>
      <c r="B37" s="3">
        <v>-1.0756303068064996</v>
      </c>
      <c r="C37" s="3">
        <v>-1.3098897273908447</v>
      </c>
      <c r="D37" s="3">
        <v>-1.3142415086017323</v>
      </c>
      <c r="E37">
        <f t="shared" si="0"/>
        <v>-1.2332538475996921</v>
      </c>
      <c r="F37">
        <f t="shared" si="1"/>
        <v>0.13652333118945159</v>
      </c>
      <c r="G37">
        <f t="shared" si="2"/>
        <v>-1.0967305164102406</v>
      </c>
      <c r="H37">
        <f t="shared" si="3"/>
        <v>-1.3697771787891437</v>
      </c>
      <c r="I37">
        <v>17.716959757283586</v>
      </c>
      <c r="J37">
        <v>17.062088915099025</v>
      </c>
      <c r="K37">
        <v>0.65487084218455716</v>
      </c>
    </row>
    <row r="38" spans="1:11">
      <c r="A38" s="2">
        <v>2042</v>
      </c>
      <c r="B38" s="3">
        <v>-1.4049307533401594</v>
      </c>
      <c r="C38" s="3">
        <v>-1.1883673584399825</v>
      </c>
      <c r="D38" s="3">
        <v>-1.1761864449286661</v>
      </c>
      <c r="E38">
        <f t="shared" si="0"/>
        <v>-1.2564948522362693</v>
      </c>
      <c r="F38">
        <f t="shared" si="1"/>
        <v>0.12869345832591922</v>
      </c>
      <c r="G38">
        <f t="shared" si="2"/>
        <v>-1.1278013939103502</v>
      </c>
      <c r="H38">
        <f t="shared" si="3"/>
        <v>-1.3851883105621885</v>
      </c>
      <c r="I38">
        <v>17.506820414021835</v>
      </c>
      <c r="J38">
        <v>16.865600211857288</v>
      </c>
      <c r="K38">
        <v>0.64122020216454556</v>
      </c>
    </row>
    <row r="39" spans="1:11">
      <c r="A39" s="2">
        <v>2043</v>
      </c>
      <c r="B39" s="3">
        <v>-1.1533165160318068</v>
      </c>
      <c r="C39" s="3">
        <v>-1.1782924930092422</v>
      </c>
      <c r="D39" s="3">
        <v>-1.2017554954686165</v>
      </c>
      <c r="E39">
        <f t="shared" si="0"/>
        <v>-1.1777881681698885</v>
      </c>
      <c r="F39">
        <f t="shared" si="1"/>
        <v>2.4223427500616186E-2</v>
      </c>
      <c r="G39">
        <f t="shared" si="2"/>
        <v>-1.1535647406692724</v>
      </c>
      <c r="H39">
        <f t="shared" si="3"/>
        <v>-1.2020115956705046</v>
      </c>
      <c r="I39">
        <v>18.279141202935151</v>
      </c>
      <c r="J39">
        <v>17.59169250814908</v>
      </c>
      <c r="K39">
        <v>0.68744869478607618</v>
      </c>
    </row>
    <row r="40" spans="1:11">
      <c r="A40" s="2">
        <v>2044</v>
      </c>
      <c r="B40" s="3">
        <v>-1.1783598861585092</v>
      </c>
      <c r="C40" s="3">
        <v>-1.4111480130752156</v>
      </c>
      <c r="D40" s="3">
        <v>-1.4127063961859609</v>
      </c>
      <c r="E40">
        <f t="shared" si="0"/>
        <v>-1.3340714318065618</v>
      </c>
      <c r="F40">
        <f t="shared" si="1"/>
        <v>0.13485240533842696</v>
      </c>
      <c r="G40">
        <f t="shared" si="2"/>
        <v>-1.1992190264681348</v>
      </c>
      <c r="H40">
        <f t="shared" si="3"/>
        <v>-1.4689238371449889</v>
      </c>
      <c r="I40">
        <v>17.277577827419766</v>
      </c>
      <c r="J40">
        <v>16.681922349253046</v>
      </c>
      <c r="K40">
        <v>0.59565547816671793</v>
      </c>
    </row>
    <row r="41" spans="1:11">
      <c r="A41" s="2">
        <v>2045</v>
      </c>
      <c r="B41" s="3">
        <v>-1.3342368432663168</v>
      </c>
      <c r="C41" s="3">
        <v>-1.521784181153089</v>
      </c>
      <c r="D41" s="3">
        <v>-1.5869319503297745</v>
      </c>
      <c r="E41">
        <f t="shared" si="0"/>
        <v>-1.4809843249163934</v>
      </c>
      <c r="F41">
        <f t="shared" si="1"/>
        <v>0.13119518087626192</v>
      </c>
      <c r="G41">
        <f t="shared" si="2"/>
        <v>-1.3497891440401315</v>
      </c>
      <c r="H41">
        <f t="shared" si="3"/>
        <v>-1.6121795057926553</v>
      </c>
      <c r="I41">
        <v>16.800979376356405</v>
      </c>
      <c r="J41">
        <v>16.291613413187012</v>
      </c>
      <c r="K41">
        <v>0.50936596316939464</v>
      </c>
    </row>
    <row r="42" spans="1:11">
      <c r="A42" s="2">
        <v>2046</v>
      </c>
      <c r="B42" s="3">
        <v>-1.6655385267136682</v>
      </c>
      <c r="C42" s="3">
        <v>-1.4282566250226798</v>
      </c>
      <c r="D42" s="3">
        <v>-1.4378038110990994</v>
      </c>
      <c r="E42">
        <f t="shared" si="0"/>
        <v>-1.5105329876118159</v>
      </c>
      <c r="F42">
        <f t="shared" si="1"/>
        <v>0.13432358338983441</v>
      </c>
      <c r="G42">
        <f t="shared" si="2"/>
        <v>-1.3762094042219815</v>
      </c>
      <c r="H42">
        <f t="shared" si="3"/>
        <v>-1.6448565710016503</v>
      </c>
      <c r="I42">
        <v>16.643828276706287</v>
      </c>
      <c r="J42">
        <v>16.15181776627378</v>
      </c>
      <c r="K42">
        <v>0.49201051043250438</v>
      </c>
    </row>
    <row r="43" spans="1:11">
      <c r="A43" s="2">
        <v>2047</v>
      </c>
      <c r="B43" s="3">
        <v>-1.4277039690844493</v>
      </c>
      <c r="C43" s="3">
        <v>-1.4379908172013032</v>
      </c>
      <c r="D43" s="3">
        <v>-1.4585089360238606</v>
      </c>
      <c r="E43">
        <f t="shared" si="0"/>
        <v>-1.4414012407698709</v>
      </c>
      <c r="F43">
        <f t="shared" si="1"/>
        <v>1.5683103606185144E-2</v>
      </c>
      <c r="G43">
        <f t="shared" si="2"/>
        <v>-1.4257181371636858</v>
      </c>
      <c r="H43">
        <f t="shared" si="3"/>
        <v>-1.4570843443760559</v>
      </c>
      <c r="I43">
        <v>17.110702351684594</v>
      </c>
      <c r="J43">
        <v>16.578087202818832</v>
      </c>
      <c r="K43">
        <v>0.53261514886576633</v>
      </c>
    </row>
    <row r="44" spans="1:11">
      <c r="A44" s="2">
        <v>2048</v>
      </c>
      <c r="B44" s="3">
        <v>-1.6803658338312197</v>
      </c>
      <c r="C44" s="3">
        <v>-1.0233472748060564</v>
      </c>
      <c r="D44" s="3">
        <v>-1.0211468650184532</v>
      </c>
      <c r="E44">
        <f t="shared" si="0"/>
        <v>-1.2416199912185764</v>
      </c>
      <c r="F44">
        <f t="shared" si="1"/>
        <v>0.37996663834897026</v>
      </c>
      <c r="G44">
        <f t="shared" si="2"/>
        <v>-0.86165335286960609</v>
      </c>
      <c r="H44">
        <f t="shared" si="3"/>
        <v>-1.6215866295675467</v>
      </c>
      <c r="I44">
        <v>17.971302248263886</v>
      </c>
      <c r="J44">
        <v>17.321345273473746</v>
      </c>
      <c r="K44">
        <v>0.64995697479014303</v>
      </c>
    </row>
    <row r="45" spans="1:11">
      <c r="A45" s="2">
        <v>2049</v>
      </c>
      <c r="B45" s="3">
        <v>-1.2032379691040258</v>
      </c>
      <c r="C45" s="3">
        <v>-1.0420414074313888</v>
      </c>
      <c r="D45" s="3">
        <v>-1.0969622799143715</v>
      </c>
      <c r="E45">
        <f t="shared" si="0"/>
        <v>-1.1140805521499286</v>
      </c>
      <c r="F45">
        <f t="shared" si="1"/>
        <v>8.1950346594864734E-2</v>
      </c>
      <c r="G45">
        <f t="shared" si="2"/>
        <v>-1.0321302055550639</v>
      </c>
      <c r="H45">
        <f t="shared" si="3"/>
        <v>-1.1960308987447934</v>
      </c>
      <c r="I45">
        <v>18.254191013387157</v>
      </c>
      <c r="J45">
        <v>17.529323551795578</v>
      </c>
      <c r="K45">
        <v>0.72486746159157545</v>
      </c>
    </row>
    <row r="46" spans="1:11">
      <c r="A46" s="2">
        <v>2050</v>
      </c>
      <c r="B46" s="3">
        <v>-1.0750662020463946</v>
      </c>
      <c r="C46" s="3">
        <v>-1.1315674339444599</v>
      </c>
      <c r="D46" s="3">
        <v>-1.1399898931487251</v>
      </c>
      <c r="E46">
        <f t="shared" si="0"/>
        <v>-1.1155411763798599</v>
      </c>
      <c r="F46">
        <f t="shared" si="1"/>
        <v>3.5304420618847795E-2</v>
      </c>
      <c r="G46">
        <f t="shared" si="2"/>
        <v>-1.0802367557610122</v>
      </c>
      <c r="H46">
        <f t="shared" si="3"/>
        <v>-1.1508455969987077</v>
      </c>
      <c r="I46">
        <v>18.305111301812119</v>
      </c>
      <c r="J46">
        <v>17.581101740121131</v>
      </c>
      <c r="K46">
        <v>0.72400956169098707</v>
      </c>
    </row>
    <row r="47" spans="1:11">
      <c r="A47" s="2">
        <v>2051</v>
      </c>
      <c r="B47" s="3">
        <v>-1.273214545357473</v>
      </c>
      <c r="C47" s="3">
        <v>-1.2504502923630094</v>
      </c>
      <c r="D47" s="3">
        <v>-1.2574347376027193</v>
      </c>
      <c r="E47">
        <f t="shared" si="0"/>
        <v>-1.2603665251077338</v>
      </c>
      <c r="F47">
        <f t="shared" si="1"/>
        <v>1.1661875367191429E-2</v>
      </c>
      <c r="G47">
        <f t="shared" si="2"/>
        <v>-1.2487046497405425</v>
      </c>
      <c r="H47">
        <f t="shared" si="3"/>
        <v>-1.2720284004749252</v>
      </c>
      <c r="I47">
        <v>17.978431785888699</v>
      </c>
      <c r="J47">
        <v>17.339485616773498</v>
      </c>
      <c r="K47">
        <v>0.63894616911519841</v>
      </c>
    </row>
    <row r="48" spans="1:11">
      <c r="A48" s="2">
        <v>2052</v>
      </c>
      <c r="B48" s="3">
        <v>-0.99461547782083759</v>
      </c>
      <c r="C48" s="3">
        <v>-1.184865852664015</v>
      </c>
      <c r="D48" s="3">
        <v>-1.1868494677643828</v>
      </c>
      <c r="E48">
        <f t="shared" si="0"/>
        <v>-1.1221102660830786</v>
      </c>
      <c r="F48">
        <f t="shared" si="1"/>
        <v>0.11041817992405764</v>
      </c>
      <c r="G48">
        <f t="shared" si="2"/>
        <v>-1.0116920861590211</v>
      </c>
      <c r="H48">
        <f t="shared" si="3"/>
        <v>-1.2325284460071362</v>
      </c>
      <c r="I48">
        <v>18.407823251478472</v>
      </c>
      <c r="J48">
        <v>17.68767205478504</v>
      </c>
      <c r="K48">
        <v>0.72015119669343097</v>
      </c>
    </row>
    <row r="49" spans="1:11">
      <c r="A49" s="2">
        <v>2053</v>
      </c>
      <c r="B49" s="3">
        <v>-0.96839212046273859</v>
      </c>
      <c r="C49" s="3">
        <v>-1.0254369425671803</v>
      </c>
      <c r="D49" s="3">
        <v>-1.0161299184708963</v>
      </c>
      <c r="E49">
        <f t="shared" si="0"/>
        <v>-1.0033196605002717</v>
      </c>
      <c r="F49">
        <f t="shared" si="1"/>
        <v>3.0604002421044756E-2</v>
      </c>
      <c r="G49">
        <f t="shared" si="2"/>
        <v>-0.97271565807922689</v>
      </c>
      <c r="H49">
        <f t="shared" si="3"/>
        <v>-1.0339236629213164</v>
      </c>
      <c r="I49">
        <v>18.782606681450755</v>
      </c>
      <c r="J49">
        <v>17.992683638835562</v>
      </c>
      <c r="K49">
        <v>0.78992304261518786</v>
      </c>
    </row>
    <row r="50" spans="1:11">
      <c r="A50" s="2">
        <v>2054</v>
      </c>
      <c r="B50" s="3">
        <v>-0.93106028383287132</v>
      </c>
      <c r="C50" s="3">
        <v>-1.1963040586167863</v>
      </c>
      <c r="D50" s="3">
        <v>-1.2141914874538271</v>
      </c>
      <c r="E50">
        <f t="shared" si="0"/>
        <v>-1.1138519433011616</v>
      </c>
      <c r="F50">
        <f t="shared" si="1"/>
        <v>0.15855466913963345</v>
      </c>
      <c r="G50">
        <f t="shared" si="2"/>
        <v>-0.9552972741615281</v>
      </c>
      <c r="H50">
        <f t="shared" si="3"/>
        <v>-1.2724066124407951</v>
      </c>
      <c r="I50">
        <v>18.027018485989075</v>
      </c>
      <c r="J50">
        <v>17.302016750636586</v>
      </c>
      <c r="K50">
        <v>0.72500173535248658</v>
      </c>
    </row>
    <row r="51" spans="1:11">
      <c r="A51" s="2">
        <v>2055</v>
      </c>
      <c r="B51" s="3">
        <v>-0.98223690988919055</v>
      </c>
      <c r="C51" s="3">
        <v>-1.0208512599769066</v>
      </c>
      <c r="D51" s="3">
        <v>-1.0599171752728578</v>
      </c>
      <c r="E51">
        <f t="shared" si="0"/>
        <v>-1.0210017817129851</v>
      </c>
      <c r="F51">
        <f t="shared" si="1"/>
        <v>3.8840351441688299E-2</v>
      </c>
      <c r="G51">
        <f t="shared" si="2"/>
        <v>-0.98216143027129676</v>
      </c>
      <c r="H51">
        <f t="shared" si="3"/>
        <v>-1.0598421331546735</v>
      </c>
      <c r="I51">
        <v>18.663022479383709</v>
      </c>
      <c r="J51">
        <v>17.883485058011637</v>
      </c>
      <c r="K51">
        <v>0.77953742137207327</v>
      </c>
    </row>
    <row r="52" spans="1:11">
      <c r="A52" s="2">
        <v>2056</v>
      </c>
      <c r="B52" s="3">
        <v>-0.93486448331948246</v>
      </c>
      <c r="C52" s="3">
        <v>-1.146448226183078</v>
      </c>
      <c r="D52" s="3">
        <v>-1.1403523672704325</v>
      </c>
      <c r="E52">
        <f t="shared" si="0"/>
        <v>-1.0738883589243311</v>
      </c>
      <c r="F52">
        <f t="shared" si="1"/>
        <v>0.12043678161224242</v>
      </c>
      <c r="G52">
        <f t="shared" si="2"/>
        <v>-0.95345157731208863</v>
      </c>
      <c r="H52">
        <f t="shared" si="3"/>
        <v>-1.1943251405365736</v>
      </c>
      <c r="I52">
        <v>18.466838562147398</v>
      </c>
      <c r="J52">
        <v>17.718364153699749</v>
      </c>
      <c r="K52">
        <v>0.74847440844764679</v>
      </c>
    </row>
    <row r="53" spans="1:11">
      <c r="A53" s="2">
        <v>2057</v>
      </c>
      <c r="B53" s="3">
        <v>-1.1213976919495521</v>
      </c>
      <c r="C53" s="3">
        <v>-1.1471072393643236</v>
      </c>
      <c r="D53" s="3">
        <v>-1.1454999793025127</v>
      </c>
      <c r="E53">
        <f t="shared" si="0"/>
        <v>-1.1380016368721295</v>
      </c>
      <c r="F53">
        <f t="shared" si="1"/>
        <v>1.4401877012062008E-2</v>
      </c>
      <c r="G53">
        <f t="shared" si="2"/>
        <v>-1.1235997598600675</v>
      </c>
      <c r="H53">
        <f t="shared" si="3"/>
        <v>-1.1524035138841915</v>
      </c>
      <c r="I53">
        <v>18.233711400824646</v>
      </c>
      <c r="J53">
        <v>17.522894025343252</v>
      </c>
      <c r="K53">
        <v>0.71081737548139667</v>
      </c>
    </row>
    <row r="54" spans="1:11">
      <c r="A54" s="2">
        <v>2058</v>
      </c>
      <c r="B54" s="3">
        <v>-1.0115577987839066</v>
      </c>
      <c r="C54" s="3">
        <v>-1.0048440577594351</v>
      </c>
      <c r="D54" s="3">
        <v>-1.0010047196157019</v>
      </c>
      <c r="E54">
        <f t="shared" si="0"/>
        <v>-1.0058021920530145</v>
      </c>
      <c r="F54">
        <f t="shared" si="1"/>
        <v>5.3413842752603677E-3</v>
      </c>
      <c r="G54">
        <f t="shared" si="2"/>
        <v>-1.0004608077777541</v>
      </c>
      <c r="H54">
        <f t="shared" si="3"/>
        <v>-1.0111435763282748</v>
      </c>
      <c r="I54">
        <v>18.647749839748808</v>
      </c>
      <c r="J54">
        <v>17.859284915880846</v>
      </c>
      <c r="K54">
        <v>0.78846492386796818</v>
      </c>
    </row>
    <row r="55" spans="1:11">
      <c r="A55" s="2">
        <v>2059</v>
      </c>
      <c r="B55" s="3">
        <v>-0.8241282006039351</v>
      </c>
      <c r="C55" s="3">
        <v>-1.1983542662503448</v>
      </c>
      <c r="D55" s="3">
        <v>-1.1784390642540763</v>
      </c>
      <c r="E55">
        <f t="shared" si="0"/>
        <v>-1.0669738437027854</v>
      </c>
      <c r="F55">
        <f t="shared" si="1"/>
        <v>0.21054609613267303</v>
      </c>
      <c r="G55">
        <f t="shared" si="2"/>
        <v>-0.85642774757011231</v>
      </c>
      <c r="H55">
        <f t="shared" si="3"/>
        <v>-1.2775199398354584</v>
      </c>
      <c r="I55">
        <v>18.329916027289514</v>
      </c>
      <c r="J55">
        <v>17.57738036763185</v>
      </c>
      <c r="K55">
        <v>0.75253565965765989</v>
      </c>
    </row>
    <row r="56" spans="1:11">
      <c r="A56" s="2">
        <v>2060</v>
      </c>
      <c r="B56" s="3">
        <v>-0.89632898033237063</v>
      </c>
      <c r="C56" s="3">
        <v>-1.5082843702904554</v>
      </c>
      <c r="D56" s="3">
        <v>-1.4909609353060664</v>
      </c>
      <c r="E56">
        <f t="shared" si="0"/>
        <v>-1.2985247619762976</v>
      </c>
      <c r="F56">
        <f t="shared" si="1"/>
        <v>0.34841944611206821</v>
      </c>
      <c r="G56">
        <f t="shared" si="2"/>
        <v>-0.95010531586422942</v>
      </c>
      <c r="H56">
        <f t="shared" si="3"/>
        <v>-1.6469442080883658</v>
      </c>
      <c r="I56">
        <v>17.62703920199932</v>
      </c>
      <c r="J56">
        <v>17.01050533232798</v>
      </c>
      <c r="K56">
        <v>0.61653386967133839</v>
      </c>
    </row>
    <row r="57" spans="1:11">
      <c r="A57" s="2">
        <v>2061</v>
      </c>
      <c r="B57" s="3">
        <v>-0.82287122481846475</v>
      </c>
      <c r="C57" s="3">
        <v>-1.2797844669529117</v>
      </c>
      <c r="D57" s="3">
        <v>-1.3215574279298821</v>
      </c>
      <c r="E57">
        <f t="shared" si="0"/>
        <v>-1.1414043732337529</v>
      </c>
      <c r="F57">
        <f t="shared" si="1"/>
        <v>0.27664737491382924</v>
      </c>
      <c r="G57">
        <f t="shared" si="2"/>
        <v>-0.8647569983199237</v>
      </c>
      <c r="H57">
        <f t="shared" si="3"/>
        <v>-1.4180517481475821</v>
      </c>
      <c r="I57">
        <v>18.147448264024593</v>
      </c>
      <c r="J57">
        <v>17.438629491008186</v>
      </c>
      <c r="K57">
        <v>0.70881877301640606</v>
      </c>
    </row>
    <row r="58" spans="1:11">
      <c r="A58" s="2">
        <v>2062</v>
      </c>
      <c r="B58" s="3">
        <v>-1.1715694482342727</v>
      </c>
      <c r="C58" s="3">
        <v>-0.95097758052833625</v>
      </c>
      <c r="D58" s="3">
        <v>-0.94934111028722057</v>
      </c>
      <c r="E58">
        <f t="shared" si="0"/>
        <v>-1.02396271301661</v>
      </c>
      <c r="F58">
        <f t="shared" si="1"/>
        <v>0.12783380116356213</v>
      </c>
      <c r="G58">
        <f t="shared" si="2"/>
        <v>-0.89612891185304788</v>
      </c>
      <c r="H58">
        <f t="shared" si="3"/>
        <v>-1.1517965141801723</v>
      </c>
      <c r="I58">
        <v>18.869720199381529</v>
      </c>
      <c r="J58">
        <v>18.091921885590292</v>
      </c>
      <c r="K58">
        <v>0.7777983137912351</v>
      </c>
    </row>
    <row r="59" spans="1:11">
      <c r="A59" s="2">
        <v>2063</v>
      </c>
      <c r="B59" s="3">
        <v>-1.2843977334184198</v>
      </c>
      <c r="C59" s="3">
        <v>-1.0587076228301033</v>
      </c>
      <c r="D59" s="3">
        <v>-1.0430928981967176</v>
      </c>
      <c r="E59">
        <f t="shared" si="0"/>
        <v>-1.1287327514817469</v>
      </c>
      <c r="F59">
        <f t="shared" si="1"/>
        <v>0.13503571696907715</v>
      </c>
      <c r="G59">
        <f t="shared" si="2"/>
        <v>-0.99369703451266977</v>
      </c>
      <c r="H59">
        <f t="shared" si="3"/>
        <v>-1.2637684684508241</v>
      </c>
      <c r="I59">
        <v>18.30764349853521</v>
      </c>
      <c r="J59">
        <v>17.591382028883643</v>
      </c>
      <c r="K59">
        <v>0.7162614696515659</v>
      </c>
    </row>
    <row r="60" spans="1:11">
      <c r="A60" s="2">
        <v>2064</v>
      </c>
      <c r="B60" s="3">
        <v>-1.065250778737576</v>
      </c>
      <c r="C60" s="3">
        <v>-1.2570761025031012</v>
      </c>
      <c r="D60" s="3">
        <v>-1.245282405886464</v>
      </c>
      <c r="E60">
        <f t="shared" si="0"/>
        <v>-1.1892030957090471</v>
      </c>
      <c r="F60">
        <f t="shared" si="1"/>
        <v>0.10750769964015672</v>
      </c>
      <c r="G60">
        <f t="shared" si="2"/>
        <v>-1.0816953960688904</v>
      </c>
      <c r="H60">
        <f t="shared" si="3"/>
        <v>-1.2967107953492039</v>
      </c>
      <c r="I60">
        <v>18.067078721584803</v>
      </c>
      <c r="J60">
        <v>17.386334602144249</v>
      </c>
      <c r="K60">
        <v>0.68074411944055324</v>
      </c>
    </row>
    <row r="61" spans="1:11">
      <c r="A61" s="2">
        <v>2065</v>
      </c>
      <c r="B61" s="3">
        <v>-0.73084482407788409</v>
      </c>
      <c r="C61" s="3">
        <v>-1.064236621388253</v>
      </c>
      <c r="D61" s="3">
        <v>-1.0433617673487221</v>
      </c>
      <c r="E61">
        <f t="shared" si="0"/>
        <v>-0.94614773760495297</v>
      </c>
      <c r="F61">
        <f t="shared" si="1"/>
        <v>0.18674969427746518</v>
      </c>
      <c r="G61">
        <f t="shared" si="2"/>
        <v>-0.75939804332748784</v>
      </c>
      <c r="H61">
        <f t="shared" si="3"/>
        <v>-1.1328974318824181</v>
      </c>
      <c r="I61">
        <v>18.766117029622418</v>
      </c>
      <c r="J61">
        <v>17.942613969667203</v>
      </c>
      <c r="K61">
        <v>0.82350305995521322</v>
      </c>
    </row>
    <row r="62" spans="1:11">
      <c r="A62" s="2">
        <v>2066</v>
      </c>
      <c r="B62" s="3">
        <v>-0.73891346990943585</v>
      </c>
      <c r="C62" s="3">
        <v>-1.2751160120384482</v>
      </c>
      <c r="D62" s="3">
        <v>-1.2790387737418154</v>
      </c>
      <c r="E62">
        <f t="shared" si="0"/>
        <v>-1.0976894185632331</v>
      </c>
      <c r="F62">
        <f t="shared" si="1"/>
        <v>0.31071527644158314</v>
      </c>
      <c r="G62">
        <f t="shared" si="2"/>
        <v>-0.78697414212164996</v>
      </c>
      <c r="H62">
        <f t="shared" si="3"/>
        <v>-1.4084046950048164</v>
      </c>
      <c r="I62">
        <v>18.192291537272169</v>
      </c>
      <c r="J62">
        <v>17.457796718016382</v>
      </c>
      <c r="K62">
        <v>0.73449481925578597</v>
      </c>
    </row>
    <row r="63" spans="1:11">
      <c r="A63" s="2">
        <v>2067</v>
      </c>
      <c r="B63" s="3">
        <v>-0.99310449661991862</v>
      </c>
      <c r="C63" s="3">
        <v>-1.0404435523982241</v>
      </c>
      <c r="D63" s="3">
        <v>-1.0109649167025034</v>
      </c>
      <c r="E63">
        <f t="shared" si="0"/>
        <v>-1.0148376552402152</v>
      </c>
      <c r="F63">
        <f t="shared" si="1"/>
        <v>2.3905964283657075E-2</v>
      </c>
      <c r="G63">
        <f t="shared" si="2"/>
        <v>-0.99093169095655809</v>
      </c>
      <c r="H63">
        <f t="shared" si="3"/>
        <v>-1.0387436195238722</v>
      </c>
      <c r="I63">
        <v>18.603394163140194</v>
      </c>
      <c r="J63">
        <v>17.820236232550325</v>
      </c>
      <c r="K63">
        <v>0.78315793058987071</v>
      </c>
    </row>
    <row r="64" spans="1:11">
      <c r="A64" s="2">
        <v>2068</v>
      </c>
      <c r="B64" s="3">
        <v>-0.93271029507109393</v>
      </c>
      <c r="C64" s="3">
        <v>-1.3049947582712529</v>
      </c>
      <c r="D64" s="3">
        <v>-1.2776378031817108</v>
      </c>
      <c r="E64">
        <f t="shared" si="0"/>
        <v>-1.1717809521746858</v>
      </c>
      <c r="F64">
        <f t="shared" si="1"/>
        <v>0.2074926144803729</v>
      </c>
      <c r="G64">
        <f t="shared" si="2"/>
        <v>-0.96428833769431288</v>
      </c>
      <c r="H64">
        <f t="shared" si="3"/>
        <v>-1.3792735666550586</v>
      </c>
      <c r="I64">
        <v>18.200681803860206</v>
      </c>
      <c r="J64">
        <v>17.509704761468026</v>
      </c>
      <c r="K64">
        <v>0.69097704239218205</v>
      </c>
    </row>
    <row r="65" spans="1:11">
      <c r="A65" s="2">
        <v>2069</v>
      </c>
      <c r="B65" s="3">
        <v>-0.93468087289019874</v>
      </c>
      <c r="C65" s="3">
        <v>-1.1839054075335338</v>
      </c>
      <c r="D65" s="3">
        <v>-1.1860300916076454</v>
      </c>
      <c r="E65">
        <f t="shared" si="0"/>
        <v>-1.1015387906771261</v>
      </c>
      <c r="F65">
        <f t="shared" si="1"/>
        <v>0.14450710057552543</v>
      </c>
      <c r="G65">
        <f t="shared" si="2"/>
        <v>-0.95703169010160072</v>
      </c>
      <c r="H65">
        <f t="shared" si="3"/>
        <v>-1.2460458912526515</v>
      </c>
      <c r="I65">
        <v>18.055643797268331</v>
      </c>
      <c r="J65">
        <v>17.323409912677441</v>
      </c>
      <c r="K65">
        <v>0.732233884590891</v>
      </c>
    </row>
    <row r="66" spans="1:11">
      <c r="A66" s="2">
        <v>2070</v>
      </c>
      <c r="B66" s="3">
        <v>-0.94652554113535436</v>
      </c>
      <c r="C66" s="3">
        <v>-0.80177380286896816</v>
      </c>
      <c r="D66" s="3">
        <v>-0.76647603769824901</v>
      </c>
      <c r="E66">
        <f t="shared" si="0"/>
        <v>-0.83825846056752384</v>
      </c>
      <c r="F66">
        <f t="shared" si="1"/>
        <v>9.5408613906306658E-2</v>
      </c>
      <c r="G66">
        <f t="shared" si="2"/>
        <v>-0.74284984666121723</v>
      </c>
      <c r="H66">
        <f t="shared" si="3"/>
        <v>-0.93366707447383046</v>
      </c>
      <c r="I66">
        <v>19.315393710123683</v>
      </c>
      <c r="J66">
        <v>18.428521716428858</v>
      </c>
      <c r="K66">
        <v>0.88687199369482517</v>
      </c>
    </row>
    <row r="67" spans="1:11">
      <c r="A67" s="2">
        <v>2071</v>
      </c>
      <c r="B67" s="3">
        <v>-0.85946108733002391</v>
      </c>
      <c r="C67" s="3">
        <v>-0.92821647414135933</v>
      </c>
      <c r="D67" s="3">
        <v>-0.93956792726884764</v>
      </c>
      <c r="E67">
        <f t="shared" ref="E67:E96" si="4">AVERAGE(B67:D67)</f>
        <v>-0.90908182958007699</v>
      </c>
      <c r="F67">
        <f t="shared" ref="F67:F96" si="5">STDEV(B67:D67)</f>
        <v>4.3346019633999873E-2</v>
      </c>
      <c r="G67">
        <f t="shared" ref="G67:G96" si="6">E67+F67</f>
        <v>-0.86573580994607713</v>
      </c>
      <c r="H67">
        <f t="shared" ref="H67:H96" si="7">E67-F67</f>
        <v>-0.95242784921407686</v>
      </c>
      <c r="I67">
        <v>19.099432170410147</v>
      </c>
      <c r="J67">
        <v>18.254158392046911</v>
      </c>
      <c r="K67">
        <v>0.84527377836323492</v>
      </c>
    </row>
    <row r="68" spans="1:11">
      <c r="A68" s="2">
        <v>2072</v>
      </c>
      <c r="B68" s="3">
        <v>-0.7813422184543749</v>
      </c>
      <c r="C68" s="3">
        <v>-0.99196869568123913</v>
      </c>
      <c r="D68" s="3">
        <v>-0.99093090400644945</v>
      </c>
      <c r="E68">
        <f t="shared" si="4"/>
        <v>-0.92141393938068783</v>
      </c>
      <c r="F68">
        <f t="shared" si="5"/>
        <v>0.12130677848057021</v>
      </c>
      <c r="G68">
        <f t="shared" si="6"/>
        <v>-0.80010716090011758</v>
      </c>
      <c r="H68">
        <f t="shared" si="7"/>
        <v>-1.0427207178612581</v>
      </c>
      <c r="I68">
        <v>19.065017565375445</v>
      </c>
      <c r="J68">
        <v>18.2269870707776</v>
      </c>
      <c r="K68">
        <v>0.83803049459784817</v>
      </c>
    </row>
    <row r="69" spans="1:11">
      <c r="A69" s="2">
        <v>2073</v>
      </c>
      <c r="B69" s="3">
        <v>-1.2604030611811838</v>
      </c>
      <c r="C69" s="3">
        <v>-0.96079322548056023</v>
      </c>
      <c r="D69" s="3">
        <v>-0.97114895453585248</v>
      </c>
      <c r="E69">
        <f t="shared" si="4"/>
        <v>-1.0641150803991988</v>
      </c>
      <c r="F69">
        <f t="shared" si="5"/>
        <v>0.17006921776343925</v>
      </c>
      <c r="G69">
        <f t="shared" si="6"/>
        <v>-0.89404586263575947</v>
      </c>
      <c r="H69">
        <f t="shared" si="7"/>
        <v>-1.2341842981626381</v>
      </c>
      <c r="I69">
        <v>18.579924428100604</v>
      </c>
      <c r="J69">
        <v>17.82570966939495</v>
      </c>
      <c r="K69">
        <v>0.7542147587056528</v>
      </c>
    </row>
    <row r="70" spans="1:11">
      <c r="A70" s="2">
        <v>2074</v>
      </c>
      <c r="B70" s="3">
        <v>-0.71169419943022028</v>
      </c>
      <c r="C70" s="3">
        <v>-0.89100437974132218</v>
      </c>
      <c r="D70" s="3">
        <v>-0.87306024824373296</v>
      </c>
      <c r="E70">
        <f t="shared" si="4"/>
        <v>-0.8252529424717584</v>
      </c>
      <c r="F70">
        <f t="shared" si="5"/>
        <v>9.875317237780884E-2</v>
      </c>
      <c r="G70">
        <f t="shared" si="6"/>
        <v>-0.7264997700939495</v>
      </c>
      <c r="H70">
        <f t="shared" si="7"/>
        <v>-0.92400611484956729</v>
      </c>
      <c r="I70">
        <v>19.552267568088109</v>
      </c>
      <c r="J70">
        <v>18.657756763224182</v>
      </c>
      <c r="K70">
        <v>0.89451080486392753</v>
      </c>
    </row>
    <row r="71" spans="1:11">
      <c r="A71" s="2">
        <v>2075</v>
      </c>
      <c r="B71" s="3">
        <v>-0.77089502495889783</v>
      </c>
      <c r="C71" s="3">
        <v>-1.0637060630141919</v>
      </c>
      <c r="D71" s="3">
        <v>-1.0904159241670139</v>
      </c>
      <c r="E71">
        <f t="shared" si="4"/>
        <v>-0.97500567071336786</v>
      </c>
      <c r="F71">
        <f t="shared" si="5"/>
        <v>0.17726878166623419</v>
      </c>
      <c r="G71">
        <f t="shared" si="6"/>
        <v>-0.79773688904713369</v>
      </c>
      <c r="H71">
        <f t="shared" si="7"/>
        <v>-1.152274452379602</v>
      </c>
      <c r="I71">
        <v>18.953515207723001</v>
      </c>
      <c r="J71">
        <v>18.146961899413402</v>
      </c>
      <c r="K71">
        <v>0.80655330830959893</v>
      </c>
    </row>
    <row r="72" spans="1:11">
      <c r="A72" s="2">
        <v>2076</v>
      </c>
      <c r="B72" s="3">
        <v>-0.94899719207920996</v>
      </c>
      <c r="C72" s="3">
        <v>-1.0102905631835126</v>
      </c>
      <c r="D72" s="3">
        <v>-1.0109490963116423</v>
      </c>
      <c r="E72">
        <f t="shared" si="4"/>
        <v>-0.99007895052478823</v>
      </c>
      <c r="F72">
        <f t="shared" si="5"/>
        <v>3.5579370064776482E-2</v>
      </c>
      <c r="G72">
        <f t="shared" si="6"/>
        <v>-0.95449958046001171</v>
      </c>
      <c r="H72">
        <f t="shared" si="7"/>
        <v>-1.0256583205895646</v>
      </c>
      <c r="I72">
        <v>18.78827112135146</v>
      </c>
      <c r="J72">
        <v>17.990571127252849</v>
      </c>
      <c r="K72">
        <v>0.79769999409861247</v>
      </c>
    </row>
    <row r="73" spans="1:11">
      <c r="A73" s="2">
        <v>2077</v>
      </c>
      <c r="B73" s="3">
        <v>-0.95572318679756274</v>
      </c>
      <c r="C73" s="3">
        <v>-1.1618622201413831</v>
      </c>
      <c r="D73" s="3">
        <v>-1.1542079627628299</v>
      </c>
      <c r="E73">
        <f t="shared" si="4"/>
        <v>-1.0905977899005919</v>
      </c>
      <c r="F73">
        <f t="shared" si="5"/>
        <v>0.11686751403043469</v>
      </c>
      <c r="G73">
        <f t="shared" si="6"/>
        <v>-0.97373027587015715</v>
      </c>
      <c r="H73">
        <f t="shared" si="7"/>
        <v>-1.2074653039310266</v>
      </c>
      <c r="I73">
        <v>18.325345480821422</v>
      </c>
      <c r="J73">
        <v>17.586685382502054</v>
      </c>
      <c r="K73">
        <v>0.73866009831936663</v>
      </c>
    </row>
    <row r="74" spans="1:11">
      <c r="A74" s="2">
        <v>2078</v>
      </c>
      <c r="B74" s="3">
        <v>-1.0942722921181649</v>
      </c>
      <c r="C74" s="3">
        <v>-1.2656681378143146</v>
      </c>
      <c r="D74" s="3">
        <v>-1.2686423528030977</v>
      </c>
      <c r="E74">
        <f t="shared" si="4"/>
        <v>-1.2095275942451924</v>
      </c>
      <c r="F74">
        <f t="shared" si="5"/>
        <v>9.9825096994664353E-2</v>
      </c>
      <c r="G74">
        <f t="shared" si="6"/>
        <v>-1.1097024972505281</v>
      </c>
      <c r="H74">
        <f t="shared" si="7"/>
        <v>-1.3093526912398568</v>
      </c>
      <c r="I74">
        <v>18.375653634779201</v>
      </c>
      <c r="J74">
        <v>17.706847140989627</v>
      </c>
      <c r="K74">
        <v>0.66880649378957224</v>
      </c>
    </row>
    <row r="75" spans="1:11">
      <c r="A75" s="2">
        <v>2079</v>
      </c>
      <c r="B75" s="3">
        <v>-0.98308673210159314</v>
      </c>
      <c r="C75" s="3">
        <v>-0.8304999631629767</v>
      </c>
      <c r="D75" s="3">
        <v>-0.84575522964212591</v>
      </c>
      <c r="E75">
        <f t="shared" si="4"/>
        <v>-0.88644730830223184</v>
      </c>
      <c r="F75">
        <f t="shared" si="5"/>
        <v>8.403906510095295E-2</v>
      </c>
      <c r="G75">
        <f t="shared" si="6"/>
        <v>-0.8024082432012789</v>
      </c>
      <c r="H75">
        <f t="shared" si="7"/>
        <v>-0.97048637340318478</v>
      </c>
      <c r="I75">
        <v>18.846484356486055</v>
      </c>
      <c r="J75">
        <v>17.9879161570416</v>
      </c>
      <c r="K75">
        <v>0.85856819944445151</v>
      </c>
    </row>
    <row r="76" spans="1:11">
      <c r="A76" s="2">
        <v>2080</v>
      </c>
      <c r="B76" s="3">
        <v>-0.86444083949475725</v>
      </c>
      <c r="C76" s="3">
        <v>-0.76328880668080323</v>
      </c>
      <c r="D76" s="3">
        <v>-0.75673285575460658</v>
      </c>
      <c r="E76">
        <f t="shared" si="4"/>
        <v>-0.79482083397672243</v>
      </c>
      <c r="F76">
        <f t="shared" si="5"/>
        <v>6.03817356440252E-2</v>
      </c>
      <c r="G76">
        <f t="shared" si="6"/>
        <v>-0.73443909833269727</v>
      </c>
      <c r="H76">
        <f t="shared" si="7"/>
        <v>-0.85520256962074759</v>
      </c>
      <c r="I76">
        <v>19.202874751247816</v>
      </c>
      <c r="J76">
        <v>18.290489600390174</v>
      </c>
      <c r="K76">
        <v>0.91238515085764094</v>
      </c>
    </row>
    <row r="77" spans="1:11">
      <c r="A77" s="2">
        <v>2081</v>
      </c>
      <c r="B77" s="3">
        <v>-0.77237393972095847</v>
      </c>
      <c r="C77" s="3">
        <v>-1.185947484226521</v>
      </c>
      <c r="D77" s="3">
        <v>-1.1952566061233483</v>
      </c>
      <c r="E77">
        <f t="shared" si="4"/>
        <v>-1.0511926766902759</v>
      </c>
      <c r="F77">
        <f t="shared" si="5"/>
        <v>0.24150896671034003</v>
      </c>
      <c r="G77">
        <f t="shared" si="6"/>
        <v>-0.80968370997993588</v>
      </c>
      <c r="H77">
        <f t="shared" si="7"/>
        <v>-1.292701643400616</v>
      </c>
      <c r="I77">
        <v>18.728204964667437</v>
      </c>
      <c r="J77">
        <v>17.966400212156348</v>
      </c>
      <c r="K77">
        <v>0.76180475251109081</v>
      </c>
    </row>
    <row r="78" spans="1:11">
      <c r="A78" s="2">
        <v>2082</v>
      </c>
      <c r="B78" s="3">
        <v>-1.1407698758142413</v>
      </c>
      <c r="C78" s="3">
        <v>-1.1093272109564396</v>
      </c>
      <c r="D78" s="3">
        <v>-1.1249247744112039</v>
      </c>
      <c r="E78">
        <f t="shared" si="4"/>
        <v>-1.125007287060628</v>
      </c>
      <c r="F78">
        <f t="shared" si="5"/>
        <v>1.5721494826923914E-2</v>
      </c>
      <c r="G78">
        <f t="shared" si="6"/>
        <v>-1.109285792233704</v>
      </c>
      <c r="H78">
        <f t="shared" si="7"/>
        <v>-1.140728781887552</v>
      </c>
      <c r="I78">
        <v>18.699016662733296</v>
      </c>
      <c r="J78">
        <v>17.980567035791832</v>
      </c>
      <c r="K78">
        <v>0.71844962694146253</v>
      </c>
    </row>
    <row r="79" spans="1:11">
      <c r="A79" s="2">
        <v>2083</v>
      </c>
      <c r="B79" s="3">
        <v>-0.79313792307313657</v>
      </c>
      <c r="C79" s="3">
        <v>-1.0652365308907465</v>
      </c>
      <c r="D79" s="3">
        <v>-1.0629390215850265</v>
      </c>
      <c r="E79">
        <f t="shared" si="4"/>
        <v>-0.97377115851630325</v>
      </c>
      <c r="F79">
        <f t="shared" si="5"/>
        <v>0.15643718850469129</v>
      </c>
      <c r="G79">
        <f t="shared" si="6"/>
        <v>-0.81733397001161201</v>
      </c>
      <c r="H79">
        <f t="shared" si="7"/>
        <v>-1.1302083470209945</v>
      </c>
      <c r="I79">
        <v>18.769708015068968</v>
      </c>
      <c r="J79">
        <v>17.962429614111013</v>
      </c>
      <c r="K79">
        <v>0.80727840095795722</v>
      </c>
    </row>
    <row r="80" spans="1:11">
      <c r="A80" s="2">
        <v>2084</v>
      </c>
      <c r="B80" s="3">
        <v>-0.91168893435247589</v>
      </c>
      <c r="C80" s="3">
        <v>-0.92218103932963114</v>
      </c>
      <c r="D80" s="3">
        <v>-0.95720887301226276</v>
      </c>
      <c r="E80">
        <f t="shared" si="4"/>
        <v>-0.93035961556478985</v>
      </c>
      <c r="F80">
        <f t="shared" si="5"/>
        <v>2.3836590272591801E-2</v>
      </c>
      <c r="G80">
        <f t="shared" si="6"/>
        <v>-0.90652302529219808</v>
      </c>
      <c r="H80">
        <f t="shared" si="7"/>
        <v>-0.95419620583738163</v>
      </c>
      <c r="I80">
        <v>18.89341955342617</v>
      </c>
      <c r="J80">
        <v>18.06064331557128</v>
      </c>
      <c r="K80">
        <v>0.83277623785489385</v>
      </c>
    </row>
    <row r="81" spans="1:11">
      <c r="A81" s="2">
        <v>2085</v>
      </c>
      <c r="B81" s="3">
        <v>-0.54106628740506901</v>
      </c>
      <c r="C81" s="3">
        <v>-1.0260734403859351</v>
      </c>
      <c r="D81" s="3">
        <v>-1.048236365559243</v>
      </c>
      <c r="E81">
        <f t="shared" si="4"/>
        <v>-0.87179203111674897</v>
      </c>
      <c r="F81">
        <f t="shared" si="5"/>
        <v>0.28663118633235374</v>
      </c>
      <c r="G81">
        <f t="shared" si="6"/>
        <v>-0.58516084478439523</v>
      </c>
      <c r="H81">
        <f t="shared" si="7"/>
        <v>-1.1584232174491027</v>
      </c>
      <c r="I81">
        <v>19.267640228068085</v>
      </c>
      <c r="J81">
        <v>18.400464228901512</v>
      </c>
      <c r="K81">
        <v>0.8671759991665714</v>
      </c>
    </row>
    <row r="82" spans="1:11">
      <c r="A82" s="2">
        <v>2086</v>
      </c>
      <c r="B82" s="3">
        <v>-1.0111353763405488</v>
      </c>
      <c r="C82" s="3">
        <v>-0.72033683557888839</v>
      </c>
      <c r="D82" s="3">
        <v>-0.75225794383792999</v>
      </c>
      <c r="E82">
        <f t="shared" si="4"/>
        <v>-0.82791005191912248</v>
      </c>
      <c r="F82">
        <f t="shared" si="5"/>
        <v>0.15947845911007538</v>
      </c>
      <c r="G82">
        <f t="shared" si="6"/>
        <v>-0.66843159280904707</v>
      </c>
      <c r="H82">
        <f t="shared" si="7"/>
        <v>-0.98738851102919789</v>
      </c>
      <c r="I82">
        <v>19.272735132310704</v>
      </c>
      <c r="J82">
        <v>18.379784984790419</v>
      </c>
      <c r="K82">
        <v>0.89295014752028334</v>
      </c>
    </row>
    <row r="83" spans="1:11">
      <c r="A83" s="2">
        <v>2087</v>
      </c>
      <c r="B83" s="3">
        <v>-0.72649498375331767</v>
      </c>
      <c r="C83" s="3">
        <v>-1.0582173942230981</v>
      </c>
      <c r="D83" s="3">
        <v>-1.0378637847900134</v>
      </c>
      <c r="E83">
        <f t="shared" si="4"/>
        <v>-0.94085872092214318</v>
      </c>
      <c r="F83">
        <f t="shared" si="5"/>
        <v>0.18592317288056709</v>
      </c>
      <c r="G83">
        <f t="shared" si="6"/>
        <v>-0.75493554804157603</v>
      </c>
      <c r="H83">
        <f t="shared" si="7"/>
        <v>-1.1267818938027103</v>
      </c>
      <c r="I83">
        <v>18.871943072984489</v>
      </c>
      <c r="J83">
        <v>18.045333500900139</v>
      </c>
      <c r="K83">
        <v>0.82660957208435104</v>
      </c>
    </row>
    <row r="84" spans="1:11">
      <c r="A84" s="2">
        <v>2088</v>
      </c>
      <c r="B84" s="3">
        <v>-1.1959764886445243</v>
      </c>
      <c r="C84" s="3">
        <v>-0.98872001872219206</v>
      </c>
      <c r="D84" s="3">
        <v>-0.98531343725278797</v>
      </c>
      <c r="E84">
        <f t="shared" si="4"/>
        <v>-1.0566699815398348</v>
      </c>
      <c r="F84">
        <f t="shared" si="5"/>
        <v>0.12065499737105211</v>
      </c>
      <c r="G84">
        <f t="shared" si="6"/>
        <v>-0.9360149841687827</v>
      </c>
      <c r="H84">
        <f t="shared" si="7"/>
        <v>-1.1773249789108868</v>
      </c>
      <c r="I84">
        <v>18.747855754394575</v>
      </c>
      <c r="J84">
        <v>17.989268105358587</v>
      </c>
      <c r="K84">
        <v>0.75858764903598885</v>
      </c>
    </row>
    <row r="85" spans="1:11">
      <c r="A85" s="2">
        <v>2089</v>
      </c>
      <c r="B85" s="3">
        <v>-1.0338476663340079</v>
      </c>
      <c r="C85" s="3">
        <v>-1.1219022767100679</v>
      </c>
      <c r="D85" s="3">
        <v>-1.1091877048125434</v>
      </c>
      <c r="E85">
        <f t="shared" si="4"/>
        <v>-1.0883125492855397</v>
      </c>
      <c r="F85">
        <f t="shared" si="5"/>
        <v>4.7594460715796087E-2</v>
      </c>
      <c r="G85">
        <f t="shared" si="6"/>
        <v>-1.0407180885697436</v>
      </c>
      <c r="H85">
        <f t="shared" si="7"/>
        <v>-1.1359070100013358</v>
      </c>
      <c r="I85">
        <v>18.581538667263484</v>
      </c>
      <c r="J85">
        <v>17.8415363293343</v>
      </c>
      <c r="K85">
        <v>0.74000233792918479</v>
      </c>
    </row>
    <row r="86" spans="1:11">
      <c r="A86" s="2">
        <v>2090</v>
      </c>
      <c r="B86" s="3">
        <v>-0.95313425052309941</v>
      </c>
      <c r="C86" s="3">
        <v>-0.99050823331186044</v>
      </c>
      <c r="D86" s="3">
        <v>-0.97097014898594569</v>
      </c>
      <c r="E86">
        <f t="shared" si="4"/>
        <v>-0.97153754427363515</v>
      </c>
      <c r="F86">
        <f t="shared" si="5"/>
        <v>1.8693450736368088E-2</v>
      </c>
      <c r="G86">
        <f t="shared" si="6"/>
        <v>-0.95284409353726707</v>
      </c>
      <c r="H86">
        <f t="shared" si="7"/>
        <v>-0.99023099501000322</v>
      </c>
      <c r="I86">
        <v>18.998431869642474</v>
      </c>
      <c r="J86">
        <v>18.189841551904365</v>
      </c>
      <c r="K86">
        <v>0.80859031773810564</v>
      </c>
    </row>
    <row r="87" spans="1:11">
      <c r="A87" s="2">
        <v>2091</v>
      </c>
      <c r="B87" s="3">
        <v>-1.0181820746913299</v>
      </c>
      <c r="C87" s="3">
        <v>-1.0589607728099808</v>
      </c>
      <c r="D87" s="3">
        <v>-1.0488942227374427</v>
      </c>
      <c r="E87">
        <f t="shared" si="4"/>
        <v>-1.0420123567462511</v>
      </c>
      <c r="F87">
        <f t="shared" si="5"/>
        <v>2.1242542566829288E-2</v>
      </c>
      <c r="G87">
        <f t="shared" si="6"/>
        <v>-1.0207698141794219</v>
      </c>
      <c r="H87">
        <f t="shared" si="7"/>
        <v>-1.0632548993130804</v>
      </c>
      <c r="I87">
        <v>18.703844341837549</v>
      </c>
      <c r="J87">
        <v>17.936647514208186</v>
      </c>
      <c r="K87">
        <v>0.76719682762935781</v>
      </c>
    </row>
    <row r="88" spans="1:11">
      <c r="A88" s="2">
        <v>2092</v>
      </c>
      <c r="B88" s="3">
        <v>-1.1833763059507332</v>
      </c>
      <c r="C88" s="3">
        <v>-1.0261109508987285</v>
      </c>
      <c r="D88" s="3">
        <v>-1.0237233942125918</v>
      </c>
      <c r="E88">
        <f t="shared" si="4"/>
        <v>-1.0777368836873513</v>
      </c>
      <c r="F88">
        <f t="shared" si="5"/>
        <v>9.1494211613839083E-2</v>
      </c>
      <c r="G88">
        <f t="shared" si="6"/>
        <v>-0.98624267207351224</v>
      </c>
      <c r="H88">
        <f t="shared" si="7"/>
        <v>-1.1692310953011904</v>
      </c>
      <c r="I88">
        <v>18.740365949300173</v>
      </c>
      <c r="J88">
        <v>17.994151977824576</v>
      </c>
      <c r="K88">
        <v>0.74621397147559776</v>
      </c>
    </row>
    <row r="89" spans="1:11">
      <c r="A89" s="2">
        <v>2093</v>
      </c>
      <c r="B89" s="3">
        <v>-0.74586642983392204</v>
      </c>
      <c r="C89" s="3">
        <v>-0.97140445191239966</v>
      </c>
      <c r="D89" s="3">
        <v>-0.95964683817421192</v>
      </c>
      <c r="E89">
        <f t="shared" si="4"/>
        <v>-0.89230590664017795</v>
      </c>
      <c r="F89">
        <f t="shared" si="5"/>
        <v>0.12695649115217084</v>
      </c>
      <c r="G89">
        <f t="shared" si="6"/>
        <v>-0.76534941548800717</v>
      </c>
      <c r="H89">
        <f t="shared" si="7"/>
        <v>-1.0192623977923487</v>
      </c>
      <c r="I89">
        <v>18.99913962653271</v>
      </c>
      <c r="J89">
        <v>18.144012483883511</v>
      </c>
      <c r="K89">
        <v>0.85512714264920098</v>
      </c>
    </row>
    <row r="90" spans="1:11">
      <c r="A90" s="2">
        <v>2094</v>
      </c>
      <c r="B90" s="3">
        <v>-0.79836953431746049</v>
      </c>
      <c r="C90" s="3">
        <v>-1.1562324900717629</v>
      </c>
      <c r="D90" s="3">
        <v>-1.1463190007995525</v>
      </c>
      <c r="E90">
        <f t="shared" si="4"/>
        <v>-1.0336403417295921</v>
      </c>
      <c r="F90">
        <f t="shared" si="5"/>
        <v>0.20381077972632936</v>
      </c>
      <c r="G90">
        <f t="shared" si="6"/>
        <v>-0.82982956200326274</v>
      </c>
      <c r="H90">
        <f t="shared" si="7"/>
        <v>-1.2374511214559214</v>
      </c>
      <c r="I90">
        <v>18.817497572631908</v>
      </c>
      <c r="J90">
        <v>18.045383429033574</v>
      </c>
      <c r="K90">
        <v>0.77211414359833652</v>
      </c>
    </row>
    <row r="91" spans="1:11">
      <c r="A91" s="2">
        <v>2095</v>
      </c>
      <c r="B91" s="3">
        <v>-0.61359026908879588</v>
      </c>
      <c r="C91" s="3">
        <v>-0.97036065108243263</v>
      </c>
      <c r="D91" s="3">
        <v>-0.94252495547568871</v>
      </c>
      <c r="E91">
        <f t="shared" si="4"/>
        <v>-0.84215862521563911</v>
      </c>
      <c r="F91">
        <f t="shared" si="5"/>
        <v>0.19843469090452254</v>
      </c>
      <c r="G91">
        <f t="shared" si="6"/>
        <v>-0.64372393431111652</v>
      </c>
      <c r="H91">
        <f t="shared" si="7"/>
        <v>-1.0405933161201617</v>
      </c>
      <c r="I91">
        <v>19.424039064670179</v>
      </c>
      <c r="J91">
        <v>18.539457838713783</v>
      </c>
      <c r="K91">
        <v>0.88458122595639421</v>
      </c>
    </row>
    <row r="92" spans="1:11">
      <c r="A92" s="2">
        <v>2096</v>
      </c>
      <c r="B92" s="3">
        <v>-1.1293825835900015</v>
      </c>
      <c r="C92" s="3">
        <v>-0.88205889304245821</v>
      </c>
      <c r="D92" s="3">
        <v>-0.88576503711781285</v>
      </c>
      <c r="E92">
        <f t="shared" si="4"/>
        <v>-0.96573550458342428</v>
      </c>
      <c r="F92">
        <f t="shared" si="5"/>
        <v>0.14173464194231267</v>
      </c>
      <c r="G92">
        <f t="shared" si="6"/>
        <v>-0.82400086264111161</v>
      </c>
      <c r="H92">
        <f t="shared" si="7"/>
        <v>-1.1074701465257371</v>
      </c>
      <c r="I92">
        <v>18.934079755113416</v>
      </c>
      <c r="J92">
        <v>18.122081600389283</v>
      </c>
      <c r="K92">
        <v>0.81199815472412995</v>
      </c>
    </row>
    <row r="93" spans="1:11">
      <c r="A93" s="2">
        <v>2097</v>
      </c>
      <c r="B93" s="3">
        <v>-0.83049200793828026</v>
      </c>
      <c r="C93" s="3">
        <v>-1.0018782645277911</v>
      </c>
      <c r="D93" s="3">
        <v>-1.008706499213563</v>
      </c>
      <c r="E93">
        <f t="shared" si="4"/>
        <v>-0.94702559055987801</v>
      </c>
      <c r="F93">
        <f t="shared" si="5"/>
        <v>0.10097877552337294</v>
      </c>
      <c r="G93">
        <f t="shared" si="6"/>
        <v>-0.84604681503650503</v>
      </c>
      <c r="H93">
        <f t="shared" si="7"/>
        <v>-1.048004366083251</v>
      </c>
      <c r="I93">
        <v>18.905721748996353</v>
      </c>
      <c r="J93">
        <v>18.082734297331985</v>
      </c>
      <c r="K93">
        <v>0.82298745166436804</v>
      </c>
    </row>
    <row r="94" spans="1:11">
      <c r="A94" s="2">
        <v>2098</v>
      </c>
      <c r="B94" s="3">
        <v>-0.50167891911116758</v>
      </c>
      <c r="C94" s="3">
        <v>-0.87845822761424719</v>
      </c>
      <c r="D94" s="3">
        <v>-0.86266633559547523</v>
      </c>
      <c r="E94">
        <f t="shared" si="4"/>
        <v>-0.74760116077363004</v>
      </c>
      <c r="F94">
        <f t="shared" si="5"/>
        <v>0.21312122764192443</v>
      </c>
      <c r="G94">
        <f t="shared" si="6"/>
        <v>-0.53447993313170561</v>
      </c>
      <c r="H94">
        <f t="shared" si="7"/>
        <v>-0.96072238841555446</v>
      </c>
      <c r="I94">
        <v>19.322007648857959</v>
      </c>
      <c r="J94">
        <v>18.381887949910098</v>
      </c>
      <c r="K94">
        <v>0.94011969894785397</v>
      </c>
    </row>
    <row r="95" spans="1:11">
      <c r="A95" s="2">
        <v>2099</v>
      </c>
      <c r="B95" s="3">
        <v>-0.54694327678652299</v>
      </c>
      <c r="C95" s="3">
        <v>-0.9223059547418252</v>
      </c>
      <c r="D95" s="3">
        <v>-0.93857806342597638</v>
      </c>
      <c r="E95">
        <f t="shared" si="4"/>
        <v>-0.80260909831810812</v>
      </c>
      <c r="F95">
        <f t="shared" si="5"/>
        <v>0.22156252978521113</v>
      </c>
      <c r="G95">
        <f t="shared" si="6"/>
        <v>-0.58104656853289693</v>
      </c>
      <c r="H95">
        <f t="shared" si="7"/>
        <v>-1.0241716281033193</v>
      </c>
      <c r="I95">
        <v>19.514115345391218</v>
      </c>
      <c r="J95">
        <v>18.606304643640552</v>
      </c>
      <c r="K95">
        <v>0.90781070175066769</v>
      </c>
    </row>
    <row r="96" spans="1:11">
      <c r="A96" s="2">
        <v>2100</v>
      </c>
      <c r="B96" s="3">
        <v>-0.48332059547863615</v>
      </c>
      <c r="C96" s="3">
        <v>-0.93893100091671322</v>
      </c>
      <c r="D96" s="3">
        <v>-0.93189792537220006</v>
      </c>
      <c r="E96">
        <f t="shared" si="4"/>
        <v>-0.78471650725584974</v>
      </c>
      <c r="F96">
        <f t="shared" si="5"/>
        <v>0.2610402033498237</v>
      </c>
      <c r="G96">
        <f t="shared" si="6"/>
        <v>-0.52367630390602604</v>
      </c>
      <c r="H96">
        <f t="shared" si="7"/>
        <v>-1.0457567106056733</v>
      </c>
      <c r="I96">
        <v>19.939611689724412</v>
      </c>
      <c r="J96">
        <v>19.021291746938967</v>
      </c>
      <c r="K96">
        <v>0.91831994278544515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Selected mode</vt:lpstr>
      <vt:lpstr>T0cm correction</vt:lpstr>
      <vt:lpstr>T10cm correction</vt:lpstr>
      <vt:lpstr>CO2 exchange calculation</vt:lpstr>
      <vt:lpstr>RCP4.5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2020-01-19T07:33:51Z</dcterms:modified>
</cp:coreProperties>
</file>