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3"/>
  </bookViews>
  <sheets>
    <sheet name="Model measured soil temperature" sheetId="3" r:id="rId1"/>
    <sheet name="T0cm correction" sheetId="4" r:id="rId2"/>
    <sheet name="T10cm correction" sheetId="5" r:id="rId3"/>
    <sheet name="CO2 exchange calculation" sheetId="6" r:id="rId4"/>
    <sheet name="RCP8.5" sheetId="2" r:id="rId5"/>
  </sheets>
  <definedNames>
    <definedName name="_xlnm._FilterDatabase" localSheetId="1" hidden="1">'T0cm correction'!$A$1:$H$1141</definedName>
    <definedName name="_xlnm._FilterDatabase" localSheetId="2" hidden="1">'T10cm correction'!$N$1:$U$1141</definedName>
  </definedNames>
  <calcPr calcId="125725"/>
</workbook>
</file>

<file path=xl/calcChain.xml><?xml version="1.0" encoding="utf-8"?>
<calcChain xmlns="http://schemas.openxmlformats.org/spreadsheetml/2006/main">
  <c r="V1142" i="6"/>
  <c r="V1141"/>
  <c r="V1140"/>
  <c r="V1139"/>
  <c r="V1138"/>
  <c r="V1137"/>
  <c r="V1136"/>
  <c r="V1135"/>
  <c r="V1134"/>
  <c r="V1133"/>
  <c r="V1132"/>
  <c r="V1131"/>
  <c r="V1130"/>
  <c r="V1129"/>
  <c r="V1128"/>
  <c r="V1127"/>
  <c r="V1126"/>
  <c r="V1125"/>
  <c r="V1124"/>
  <c r="V1123"/>
  <c r="V1122"/>
  <c r="V1121"/>
  <c r="V1120"/>
  <c r="V1119"/>
  <c r="V1118"/>
  <c r="V1117"/>
  <c r="V1116"/>
  <c r="V1115"/>
  <c r="V1114"/>
  <c r="V1113"/>
  <c r="V1112"/>
  <c r="V1111"/>
  <c r="V1110"/>
  <c r="V1109"/>
  <c r="V1108"/>
  <c r="V1107"/>
  <c r="V1106"/>
  <c r="V1105"/>
  <c r="V1104"/>
  <c r="V1103"/>
  <c r="V1102"/>
  <c r="W1102" s="1"/>
  <c r="X1102" s="1"/>
  <c r="V1101"/>
  <c r="V1100"/>
  <c r="V1099"/>
  <c r="V1098"/>
  <c r="V1097"/>
  <c r="V1096"/>
  <c r="V1095"/>
  <c r="V1094"/>
  <c r="V1093"/>
  <c r="V1092"/>
  <c r="V1091"/>
  <c r="V1090"/>
  <c r="V1089"/>
  <c r="V1088"/>
  <c r="V1087"/>
  <c r="V1086"/>
  <c r="V1085"/>
  <c r="V1084"/>
  <c r="V1083"/>
  <c r="V1082"/>
  <c r="V1081"/>
  <c r="V1080"/>
  <c r="V1079"/>
  <c r="V1078"/>
  <c r="V1077"/>
  <c r="V1076"/>
  <c r="V1075"/>
  <c r="V1074"/>
  <c r="V1073"/>
  <c r="V1072"/>
  <c r="V1071"/>
  <c r="V1070"/>
  <c r="V1069"/>
  <c r="V1068"/>
  <c r="V1067"/>
  <c r="V1066"/>
  <c r="V1065"/>
  <c r="V1064"/>
  <c r="V1063"/>
  <c r="V1062"/>
  <c r="V1061"/>
  <c r="V1060"/>
  <c r="V1059"/>
  <c r="V1058"/>
  <c r="V1057"/>
  <c r="V1056"/>
  <c r="V1055"/>
  <c r="V1054"/>
  <c r="V1053"/>
  <c r="V1052"/>
  <c r="V1051"/>
  <c r="V1050"/>
  <c r="V1049"/>
  <c r="V1048"/>
  <c r="V1047"/>
  <c r="V1046"/>
  <c r="V1045"/>
  <c r="V1044"/>
  <c r="V1043"/>
  <c r="V1042"/>
  <c r="V1041"/>
  <c r="V1040"/>
  <c r="V1039"/>
  <c r="V1038"/>
  <c r="V1037"/>
  <c r="V1036"/>
  <c r="V1035"/>
  <c r="V1034"/>
  <c r="V1033"/>
  <c r="V1032"/>
  <c r="V1031"/>
  <c r="V1030"/>
  <c r="V1029"/>
  <c r="V1028"/>
  <c r="V1027"/>
  <c r="V1026"/>
  <c r="V1025"/>
  <c r="V1024"/>
  <c r="V1023"/>
  <c r="V1022"/>
  <c r="V1021"/>
  <c r="V1020"/>
  <c r="V1019"/>
  <c r="V1018"/>
  <c r="V1017"/>
  <c r="V1016"/>
  <c r="V1015"/>
  <c r="V1014"/>
  <c r="V1013"/>
  <c r="V1012"/>
  <c r="V1011"/>
  <c r="V1010"/>
  <c r="V1009"/>
  <c r="V1008"/>
  <c r="V1007"/>
  <c r="V1006"/>
  <c r="V1005"/>
  <c r="V1004"/>
  <c r="V1003"/>
  <c r="V1002"/>
  <c r="V1001"/>
  <c r="V1000"/>
  <c r="V999"/>
  <c r="V998"/>
  <c r="V997"/>
  <c r="V996"/>
  <c r="V995"/>
  <c r="V994"/>
  <c r="V993"/>
  <c r="V992"/>
  <c r="V991"/>
  <c r="V990"/>
  <c r="V989"/>
  <c r="V988"/>
  <c r="V987"/>
  <c r="V986"/>
  <c r="V985"/>
  <c r="V984"/>
  <c r="V983"/>
  <c r="V982"/>
  <c r="V981"/>
  <c r="V980"/>
  <c r="V979"/>
  <c r="V978"/>
  <c r="V977"/>
  <c r="V976"/>
  <c r="V975"/>
  <c r="V974"/>
  <c r="V973"/>
  <c r="V972"/>
  <c r="V971"/>
  <c r="V970"/>
  <c r="V969"/>
  <c r="V968"/>
  <c r="V967"/>
  <c r="V966"/>
  <c r="V965"/>
  <c r="V964"/>
  <c r="V963"/>
  <c r="V962"/>
  <c r="V961"/>
  <c r="V960"/>
  <c r="V959"/>
  <c r="V958"/>
  <c r="V957"/>
  <c r="V956"/>
  <c r="V955"/>
  <c r="V954"/>
  <c r="V953"/>
  <c r="V952"/>
  <c r="V951"/>
  <c r="V950"/>
  <c r="V949"/>
  <c r="V948"/>
  <c r="V947"/>
  <c r="V946"/>
  <c r="V945"/>
  <c r="V944"/>
  <c r="V943"/>
  <c r="V942"/>
  <c r="V941"/>
  <c r="V940"/>
  <c r="V939"/>
  <c r="V938"/>
  <c r="V937"/>
  <c r="V936"/>
  <c r="V935"/>
  <c r="V934"/>
  <c r="V933"/>
  <c r="V932"/>
  <c r="V931"/>
  <c r="V930"/>
  <c r="V929"/>
  <c r="V928"/>
  <c r="V927"/>
  <c r="V926"/>
  <c r="V925"/>
  <c r="V924"/>
  <c r="V923"/>
  <c r="V922"/>
  <c r="W922" s="1"/>
  <c r="X922" s="1"/>
  <c r="V921"/>
  <c r="V920"/>
  <c r="V919"/>
  <c r="V918"/>
  <c r="W918" s="1"/>
  <c r="X918" s="1"/>
  <c r="V917"/>
  <c r="V916"/>
  <c r="V915"/>
  <c r="V914"/>
  <c r="V913"/>
  <c r="V912"/>
  <c r="V911"/>
  <c r="V910"/>
  <c r="V909"/>
  <c r="V908"/>
  <c r="V907"/>
  <c r="V906"/>
  <c r="V905"/>
  <c r="V904"/>
  <c r="V903"/>
  <c r="V902"/>
  <c r="V901"/>
  <c r="V900"/>
  <c r="V899"/>
  <c r="V898"/>
  <c r="V897"/>
  <c r="V896"/>
  <c r="V895"/>
  <c r="V894"/>
  <c r="V893"/>
  <c r="V892"/>
  <c r="V891"/>
  <c r="V890"/>
  <c r="V889"/>
  <c r="V888"/>
  <c r="V887"/>
  <c r="V886"/>
  <c r="V885"/>
  <c r="V884"/>
  <c r="V883"/>
  <c r="V882"/>
  <c r="V881"/>
  <c r="V880"/>
  <c r="V879"/>
  <c r="V878"/>
  <c r="V877"/>
  <c r="V876"/>
  <c r="V875"/>
  <c r="V874"/>
  <c r="V873"/>
  <c r="V872"/>
  <c r="V871"/>
  <c r="V870"/>
  <c r="V869"/>
  <c r="V868"/>
  <c r="V867"/>
  <c r="V866"/>
  <c r="V865"/>
  <c r="V864"/>
  <c r="V863"/>
  <c r="V862"/>
  <c r="V861"/>
  <c r="V860"/>
  <c r="V859"/>
  <c r="V858"/>
  <c r="V857"/>
  <c r="V856"/>
  <c r="V855"/>
  <c r="V854"/>
  <c r="V853"/>
  <c r="V852"/>
  <c r="V851"/>
  <c r="V850"/>
  <c r="V849"/>
  <c r="V848"/>
  <c r="V847"/>
  <c r="V846"/>
  <c r="V845"/>
  <c r="V844"/>
  <c r="V843"/>
  <c r="V842"/>
  <c r="V841"/>
  <c r="V840"/>
  <c r="V839"/>
  <c r="V838"/>
  <c r="V837"/>
  <c r="V836"/>
  <c r="V835"/>
  <c r="V834"/>
  <c r="V833"/>
  <c r="V832"/>
  <c r="V831"/>
  <c r="V830"/>
  <c r="W830" s="1"/>
  <c r="X830" s="1"/>
  <c r="V829"/>
  <c r="V828"/>
  <c r="V827"/>
  <c r="V826"/>
  <c r="W826" s="1"/>
  <c r="X826" s="1"/>
  <c r="V825"/>
  <c r="V824"/>
  <c r="V823"/>
  <c r="V822"/>
  <c r="W822" s="1"/>
  <c r="X822" s="1"/>
  <c r="V821"/>
  <c r="V820"/>
  <c r="V819"/>
  <c r="V818"/>
  <c r="V817"/>
  <c r="V816"/>
  <c r="V815"/>
  <c r="V814"/>
  <c r="V813"/>
  <c r="V812"/>
  <c r="V811"/>
  <c r="V810"/>
  <c r="V809"/>
  <c r="V808"/>
  <c r="V807"/>
  <c r="V806"/>
  <c r="V805"/>
  <c r="V804"/>
  <c r="V803"/>
  <c r="V802"/>
  <c r="V801"/>
  <c r="V800"/>
  <c r="V799"/>
  <c r="V798"/>
  <c r="V797"/>
  <c r="V796"/>
  <c r="V795"/>
  <c r="V794"/>
  <c r="V793"/>
  <c r="V792"/>
  <c r="V791"/>
  <c r="V790"/>
  <c r="V789"/>
  <c r="V788"/>
  <c r="V787"/>
  <c r="V786"/>
  <c r="V785"/>
  <c r="V784"/>
  <c r="V783"/>
  <c r="V782"/>
  <c r="V781"/>
  <c r="V780"/>
  <c r="V779"/>
  <c r="V778"/>
  <c r="V777"/>
  <c r="V776"/>
  <c r="V775"/>
  <c r="V774"/>
  <c r="V773"/>
  <c r="V772"/>
  <c r="V771"/>
  <c r="V770"/>
  <c r="V769"/>
  <c r="V768"/>
  <c r="V767"/>
  <c r="V766"/>
  <c r="V765"/>
  <c r="V764"/>
  <c r="V763"/>
  <c r="V762"/>
  <c r="V761"/>
  <c r="V760"/>
  <c r="V759"/>
  <c r="V758"/>
  <c r="V757"/>
  <c r="V756"/>
  <c r="V755"/>
  <c r="V754"/>
  <c r="V753"/>
  <c r="V752"/>
  <c r="V751"/>
  <c r="V750"/>
  <c r="V749"/>
  <c r="V748"/>
  <c r="V747"/>
  <c r="V746"/>
  <c r="V745"/>
  <c r="V744"/>
  <c r="V743"/>
  <c r="V742"/>
  <c r="V741"/>
  <c r="V740"/>
  <c r="V739"/>
  <c r="V738"/>
  <c r="V737"/>
  <c r="V736"/>
  <c r="V735"/>
  <c r="V734"/>
  <c r="V733"/>
  <c r="V732"/>
  <c r="V731"/>
  <c r="V730"/>
  <c r="V729"/>
  <c r="V728"/>
  <c r="V727"/>
  <c r="V726"/>
  <c r="V725"/>
  <c r="V724"/>
  <c r="V723"/>
  <c r="V722"/>
  <c r="V721"/>
  <c r="V720"/>
  <c r="V719"/>
  <c r="V718"/>
  <c r="V717"/>
  <c r="V716"/>
  <c r="V715"/>
  <c r="V714"/>
  <c r="V713"/>
  <c r="V712"/>
  <c r="V711"/>
  <c r="V710"/>
  <c r="V709"/>
  <c r="V708"/>
  <c r="V707"/>
  <c r="V706"/>
  <c r="V705"/>
  <c r="V704"/>
  <c r="V703"/>
  <c r="V702"/>
  <c r="V701"/>
  <c r="V700"/>
  <c r="V699"/>
  <c r="V698"/>
  <c r="V697"/>
  <c r="V696"/>
  <c r="V695"/>
  <c r="V694"/>
  <c r="V693"/>
  <c r="V692"/>
  <c r="V691"/>
  <c r="V690"/>
  <c r="V689"/>
  <c r="V688"/>
  <c r="V687"/>
  <c r="V686"/>
  <c r="V685"/>
  <c r="V684"/>
  <c r="V683"/>
  <c r="V682"/>
  <c r="V681"/>
  <c r="V680"/>
  <c r="V679"/>
  <c r="V678"/>
  <c r="V677"/>
  <c r="V676"/>
  <c r="V675"/>
  <c r="V674"/>
  <c r="V673"/>
  <c r="V672"/>
  <c r="V671"/>
  <c r="V670"/>
  <c r="W670" s="1"/>
  <c r="X670" s="1"/>
  <c r="V669"/>
  <c r="V668"/>
  <c r="V667"/>
  <c r="V666"/>
  <c r="W666" s="1"/>
  <c r="X666" s="1"/>
  <c r="V665"/>
  <c r="V664"/>
  <c r="V663"/>
  <c r="V662"/>
  <c r="V661"/>
  <c r="V660"/>
  <c r="V659"/>
  <c r="V658"/>
  <c r="V657"/>
  <c r="V656"/>
  <c r="V655"/>
  <c r="V654"/>
  <c r="V653"/>
  <c r="V652"/>
  <c r="V651"/>
  <c r="V650"/>
  <c r="V649"/>
  <c r="V648"/>
  <c r="V647"/>
  <c r="V646"/>
  <c r="V645"/>
  <c r="V644"/>
  <c r="V643"/>
  <c r="V642"/>
  <c r="V641"/>
  <c r="V640"/>
  <c r="V639"/>
  <c r="V638"/>
  <c r="W638" s="1"/>
  <c r="X638" s="1"/>
  <c r="V637"/>
  <c r="V636"/>
  <c r="V635"/>
  <c r="V634"/>
  <c r="W634" s="1"/>
  <c r="X634" s="1"/>
  <c r="V633"/>
  <c r="V632"/>
  <c r="V631"/>
  <c r="V630"/>
  <c r="V629"/>
  <c r="V628"/>
  <c r="V627"/>
  <c r="V626"/>
  <c r="V625"/>
  <c r="V624"/>
  <c r="V623"/>
  <c r="V622"/>
  <c r="V621"/>
  <c r="V620"/>
  <c r="V619"/>
  <c r="V618"/>
  <c r="V617"/>
  <c r="V616"/>
  <c r="V615"/>
  <c r="V614"/>
  <c r="V613"/>
  <c r="V612"/>
  <c r="V611"/>
  <c r="V610"/>
  <c r="V609"/>
  <c r="V608"/>
  <c r="V607"/>
  <c r="V606"/>
  <c r="V605"/>
  <c r="V604"/>
  <c r="V603"/>
  <c r="V602"/>
  <c r="V601"/>
  <c r="V600"/>
  <c r="V599"/>
  <c r="V598"/>
  <c r="V597"/>
  <c r="V596"/>
  <c r="V595"/>
  <c r="V594"/>
  <c r="V593"/>
  <c r="V592"/>
  <c r="V591"/>
  <c r="V590"/>
  <c r="V589"/>
  <c r="V588"/>
  <c r="V587"/>
  <c r="V586"/>
  <c r="W586" s="1"/>
  <c r="X586" s="1"/>
  <c r="V585"/>
  <c r="V584"/>
  <c r="V583"/>
  <c r="V582"/>
  <c r="V581"/>
  <c r="V580"/>
  <c r="V579"/>
  <c r="V578"/>
  <c r="V577"/>
  <c r="V576"/>
  <c r="V575"/>
  <c r="V574"/>
  <c r="V573"/>
  <c r="V572"/>
  <c r="V571"/>
  <c r="V570"/>
  <c r="V569"/>
  <c r="V568"/>
  <c r="V567"/>
  <c r="V566"/>
  <c r="V565"/>
  <c r="V564"/>
  <c r="V563"/>
  <c r="V562"/>
  <c r="V561"/>
  <c r="V560"/>
  <c r="V559"/>
  <c r="V558"/>
  <c r="V557"/>
  <c r="V556"/>
  <c r="V555"/>
  <c r="V554"/>
  <c r="V553"/>
  <c r="V552"/>
  <c r="V551"/>
  <c r="V550"/>
  <c r="V549"/>
  <c r="V548"/>
  <c r="V547"/>
  <c r="V546"/>
  <c r="V545"/>
  <c r="V544"/>
  <c r="V543"/>
  <c r="V542"/>
  <c r="V541"/>
  <c r="V540"/>
  <c r="V539"/>
  <c r="V538"/>
  <c r="V537"/>
  <c r="V536"/>
  <c r="V535"/>
  <c r="V534"/>
  <c r="V533"/>
  <c r="V532"/>
  <c r="V531"/>
  <c r="V530"/>
  <c r="V529"/>
  <c r="V528"/>
  <c r="V527"/>
  <c r="V526"/>
  <c r="V525"/>
  <c r="V524"/>
  <c r="V523"/>
  <c r="V522"/>
  <c r="V521"/>
  <c r="V520"/>
  <c r="V519"/>
  <c r="V518"/>
  <c r="V517"/>
  <c r="V516"/>
  <c r="V515"/>
  <c r="V514"/>
  <c r="V513"/>
  <c r="V512"/>
  <c r="V511"/>
  <c r="V510"/>
  <c r="V509"/>
  <c r="V508"/>
  <c r="V507"/>
  <c r="V506"/>
  <c r="V505"/>
  <c r="V504"/>
  <c r="V503"/>
  <c r="V502"/>
  <c r="V501"/>
  <c r="V500"/>
  <c r="V499"/>
  <c r="V498"/>
  <c r="V497"/>
  <c r="V496"/>
  <c r="V495"/>
  <c r="V494"/>
  <c r="V493"/>
  <c r="V492"/>
  <c r="V491"/>
  <c r="V490"/>
  <c r="V489"/>
  <c r="V488"/>
  <c r="V487"/>
  <c r="V486"/>
  <c r="V485"/>
  <c r="V484"/>
  <c r="V483"/>
  <c r="V482"/>
  <c r="V481"/>
  <c r="V480"/>
  <c r="V479"/>
  <c r="V478"/>
  <c r="W478" s="1"/>
  <c r="X478" s="1"/>
  <c r="V477"/>
  <c r="V476"/>
  <c r="V475"/>
  <c r="V474"/>
  <c r="V473"/>
  <c r="V472"/>
  <c r="V471"/>
  <c r="V470"/>
  <c r="V469"/>
  <c r="V468"/>
  <c r="V467"/>
  <c r="V466"/>
  <c r="V465"/>
  <c r="V464"/>
  <c r="V463"/>
  <c r="V462"/>
  <c r="V461"/>
  <c r="V460"/>
  <c r="V459"/>
  <c r="V458"/>
  <c r="V457"/>
  <c r="V456"/>
  <c r="V455"/>
  <c r="V454"/>
  <c r="V453"/>
  <c r="V452"/>
  <c r="V451"/>
  <c r="V450"/>
  <c r="V449"/>
  <c r="V448"/>
  <c r="V447"/>
  <c r="V446"/>
  <c r="V445"/>
  <c r="V444"/>
  <c r="V443"/>
  <c r="V442"/>
  <c r="V441"/>
  <c r="V440"/>
  <c r="V439"/>
  <c r="V438"/>
  <c r="V437"/>
  <c r="V436"/>
  <c r="V435"/>
  <c r="V434"/>
  <c r="V433"/>
  <c r="V432"/>
  <c r="V431"/>
  <c r="V430"/>
  <c r="V429"/>
  <c r="V428"/>
  <c r="V427"/>
  <c r="V426"/>
  <c r="V425"/>
  <c r="V424"/>
  <c r="V423"/>
  <c r="V422"/>
  <c r="V421"/>
  <c r="V420"/>
  <c r="V419"/>
  <c r="V418"/>
  <c r="V417"/>
  <c r="V416"/>
  <c r="V415"/>
  <c r="V414"/>
  <c r="V413"/>
  <c r="V412"/>
  <c r="V411"/>
  <c r="V410"/>
  <c r="V409"/>
  <c r="V408"/>
  <c r="V407"/>
  <c r="V406"/>
  <c r="V405"/>
  <c r="V404"/>
  <c r="V403"/>
  <c r="V402"/>
  <c r="V401"/>
  <c r="V400"/>
  <c r="V399"/>
  <c r="V398"/>
  <c r="V397"/>
  <c r="V396"/>
  <c r="V395"/>
  <c r="V394"/>
  <c r="V393"/>
  <c r="V392"/>
  <c r="V391"/>
  <c r="V390"/>
  <c r="V389"/>
  <c r="V388"/>
  <c r="V387"/>
  <c r="V386"/>
  <c r="V385"/>
  <c r="V384"/>
  <c r="V383"/>
  <c r="V382"/>
  <c r="V381"/>
  <c r="V380"/>
  <c r="V379"/>
  <c r="V378"/>
  <c r="V377"/>
  <c r="V376"/>
  <c r="V375"/>
  <c r="V374"/>
  <c r="V373"/>
  <c r="V372"/>
  <c r="V371"/>
  <c r="V370"/>
  <c r="V369"/>
  <c r="V368"/>
  <c r="V367"/>
  <c r="V366"/>
  <c r="V365"/>
  <c r="V364"/>
  <c r="V363"/>
  <c r="V362"/>
  <c r="V361"/>
  <c r="V360"/>
  <c r="V359"/>
  <c r="V358"/>
  <c r="V357"/>
  <c r="V356"/>
  <c r="V355"/>
  <c r="V354"/>
  <c r="V353"/>
  <c r="V352"/>
  <c r="V351"/>
  <c r="V350"/>
  <c r="V349"/>
  <c r="V348"/>
  <c r="V347"/>
  <c r="V346"/>
  <c r="V345"/>
  <c r="V344"/>
  <c r="V343"/>
  <c r="V342"/>
  <c r="V341"/>
  <c r="V340"/>
  <c r="V339"/>
  <c r="V338"/>
  <c r="V337"/>
  <c r="V336"/>
  <c r="V335"/>
  <c r="V334"/>
  <c r="V333"/>
  <c r="V332"/>
  <c r="V331"/>
  <c r="V330"/>
  <c r="V329"/>
  <c r="V328"/>
  <c r="V327"/>
  <c r="V326"/>
  <c r="V325"/>
  <c r="V324"/>
  <c r="V323"/>
  <c r="V322"/>
  <c r="V321"/>
  <c r="V320"/>
  <c r="V319"/>
  <c r="V318"/>
  <c r="V317"/>
  <c r="V316"/>
  <c r="V315"/>
  <c r="V314"/>
  <c r="V313"/>
  <c r="V312"/>
  <c r="V311"/>
  <c r="V310"/>
  <c r="V309"/>
  <c r="V308"/>
  <c r="V307"/>
  <c r="V306"/>
  <c r="V305"/>
  <c r="V304"/>
  <c r="V303"/>
  <c r="V302"/>
  <c r="V301"/>
  <c r="V300"/>
  <c r="V299"/>
  <c r="V298"/>
  <c r="V297"/>
  <c r="V296"/>
  <c r="V295"/>
  <c r="V294"/>
  <c r="V293"/>
  <c r="V292"/>
  <c r="V291"/>
  <c r="V290"/>
  <c r="V289"/>
  <c r="V288"/>
  <c r="V287"/>
  <c r="V286"/>
  <c r="V285"/>
  <c r="V284"/>
  <c r="V283"/>
  <c r="V282"/>
  <c r="V281"/>
  <c r="V280"/>
  <c r="V279"/>
  <c r="V278"/>
  <c r="V277"/>
  <c r="V276"/>
  <c r="V275"/>
  <c r="V274"/>
  <c r="V273"/>
  <c r="V272"/>
  <c r="V271"/>
  <c r="V270"/>
  <c r="V269"/>
  <c r="V268"/>
  <c r="V267"/>
  <c r="V266"/>
  <c r="V265"/>
  <c r="V264"/>
  <c r="V263"/>
  <c r="V262"/>
  <c r="V261"/>
  <c r="V260"/>
  <c r="V259"/>
  <c r="V258"/>
  <c r="V257"/>
  <c r="V256"/>
  <c r="V255"/>
  <c r="V254"/>
  <c r="V253"/>
  <c r="V252"/>
  <c r="V251"/>
  <c r="V250"/>
  <c r="V249"/>
  <c r="V248"/>
  <c r="V247"/>
  <c r="V246"/>
  <c r="V245"/>
  <c r="V244"/>
  <c r="V243"/>
  <c r="V242"/>
  <c r="V241"/>
  <c r="V240"/>
  <c r="V239"/>
  <c r="V238"/>
  <c r="V237"/>
  <c r="V236"/>
  <c r="V235"/>
  <c r="V234"/>
  <c r="V233"/>
  <c r="V232"/>
  <c r="V231"/>
  <c r="V230"/>
  <c r="W230" s="1"/>
  <c r="X230" s="1"/>
  <c r="V229"/>
  <c r="V228"/>
  <c r="V227"/>
  <c r="V226"/>
  <c r="V225"/>
  <c r="V224"/>
  <c r="V223"/>
  <c r="V222"/>
  <c r="W222" s="1"/>
  <c r="X222" s="1"/>
  <c r="V221"/>
  <c r="V220"/>
  <c r="V219"/>
  <c r="V218"/>
  <c r="V217"/>
  <c r="V216"/>
  <c r="V215"/>
  <c r="V214"/>
  <c r="V213"/>
  <c r="V212"/>
  <c r="V211"/>
  <c r="V210"/>
  <c r="V209"/>
  <c r="V208"/>
  <c r="V207"/>
  <c r="V206"/>
  <c r="V205"/>
  <c r="V204"/>
  <c r="V203"/>
  <c r="V202"/>
  <c r="V201"/>
  <c r="V200"/>
  <c r="V199"/>
  <c r="V198"/>
  <c r="V197"/>
  <c r="V196"/>
  <c r="V195"/>
  <c r="V194"/>
  <c r="V193"/>
  <c r="V192"/>
  <c r="V191"/>
  <c r="V190"/>
  <c r="V189"/>
  <c r="V188"/>
  <c r="V187"/>
  <c r="V186"/>
  <c r="V185"/>
  <c r="V184"/>
  <c r="V183"/>
  <c r="V182"/>
  <c r="V181"/>
  <c r="V180"/>
  <c r="V179"/>
  <c r="V178"/>
  <c r="V177"/>
  <c r="V176"/>
  <c r="V175"/>
  <c r="V174"/>
  <c r="V173"/>
  <c r="V172"/>
  <c r="V171"/>
  <c r="V170"/>
  <c r="V169"/>
  <c r="V168"/>
  <c r="V167"/>
  <c r="V166"/>
  <c r="V165"/>
  <c r="V164"/>
  <c r="V163"/>
  <c r="V162"/>
  <c r="V161"/>
  <c r="V160"/>
  <c r="V159"/>
  <c r="V158"/>
  <c r="V157"/>
  <c r="V156"/>
  <c r="V155"/>
  <c r="V154"/>
  <c r="V153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W98" s="1"/>
  <c r="X98" s="1"/>
  <c r="V97"/>
  <c r="V96"/>
  <c r="V95"/>
  <c r="V94"/>
  <c r="W94" s="1"/>
  <c r="X94" s="1"/>
  <c r="V93"/>
  <c r="V92"/>
  <c r="V91"/>
  <c r="V90"/>
  <c r="W90" s="1"/>
  <c r="X90" s="1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U1142"/>
  <c r="U1141"/>
  <c r="U1140"/>
  <c r="U1139"/>
  <c r="U1138"/>
  <c r="U1137"/>
  <c r="U1136"/>
  <c r="U1135"/>
  <c r="U1134"/>
  <c r="U1133"/>
  <c r="U1132"/>
  <c r="U1131"/>
  <c r="U1130"/>
  <c r="U1129"/>
  <c r="U1128"/>
  <c r="U1127"/>
  <c r="U1126"/>
  <c r="U1125"/>
  <c r="U1124"/>
  <c r="U1123"/>
  <c r="U1122"/>
  <c r="U1121"/>
  <c r="U1120"/>
  <c r="U1119"/>
  <c r="U1118"/>
  <c r="W1118" s="1"/>
  <c r="X1118" s="1"/>
  <c r="U1117"/>
  <c r="U1116"/>
  <c r="U1115"/>
  <c r="U1114"/>
  <c r="U1113"/>
  <c r="W1113" s="1"/>
  <c r="X1113" s="1"/>
  <c r="U1112"/>
  <c r="U1111"/>
  <c r="U1110"/>
  <c r="U1109"/>
  <c r="U1108"/>
  <c r="U1107"/>
  <c r="U1106"/>
  <c r="W1106" s="1"/>
  <c r="X1106" s="1"/>
  <c r="U1105"/>
  <c r="U1104"/>
  <c r="U1103"/>
  <c r="U1102"/>
  <c r="U1101"/>
  <c r="U1100"/>
  <c r="U1099"/>
  <c r="U1098"/>
  <c r="W1098" s="1"/>
  <c r="X1098" s="1"/>
  <c r="U1097"/>
  <c r="U1096"/>
  <c r="U1095"/>
  <c r="U1094"/>
  <c r="U1093"/>
  <c r="U1092"/>
  <c r="U1091"/>
  <c r="U1090"/>
  <c r="U1089"/>
  <c r="U1088"/>
  <c r="U1087"/>
  <c r="U1086"/>
  <c r="U1085"/>
  <c r="U1084"/>
  <c r="U1083"/>
  <c r="U1082"/>
  <c r="W1082" s="1"/>
  <c r="X1082" s="1"/>
  <c r="U1081"/>
  <c r="U1080"/>
  <c r="U1079"/>
  <c r="U1078"/>
  <c r="U1077"/>
  <c r="U1076"/>
  <c r="U1075"/>
  <c r="U1074"/>
  <c r="W1074" s="1"/>
  <c r="X1074" s="1"/>
  <c r="U1073"/>
  <c r="U1072"/>
  <c r="U1071"/>
  <c r="U1070"/>
  <c r="U1069"/>
  <c r="U1068"/>
  <c r="U1067"/>
  <c r="U1066"/>
  <c r="U1065"/>
  <c r="W1065" s="1"/>
  <c r="X1065" s="1"/>
  <c r="U1064"/>
  <c r="U1063"/>
  <c r="U1062"/>
  <c r="U1061"/>
  <c r="W1061" s="1"/>
  <c r="X1061" s="1"/>
  <c r="U1060"/>
  <c r="U1059"/>
  <c r="U1058"/>
  <c r="U1057"/>
  <c r="U1056"/>
  <c r="U1055"/>
  <c r="U1054"/>
  <c r="U1053"/>
  <c r="W1053" s="1"/>
  <c r="X1053" s="1"/>
  <c r="U1052"/>
  <c r="U1051"/>
  <c r="U1050"/>
  <c r="U1049"/>
  <c r="U1048"/>
  <c r="U1047"/>
  <c r="U1046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W1022" s="1"/>
  <c r="X1022" s="1"/>
  <c r="U1021"/>
  <c r="U1020"/>
  <c r="U1019"/>
  <c r="U1018"/>
  <c r="W1018" s="1"/>
  <c r="X1018" s="1"/>
  <c r="U1017"/>
  <c r="U1016"/>
  <c r="U1015"/>
  <c r="U1014"/>
  <c r="W1014" s="1"/>
  <c r="X1014" s="1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W974" s="1"/>
  <c r="X974" s="1"/>
  <c r="U973"/>
  <c r="W973" s="1"/>
  <c r="X973" s="1"/>
  <c r="U972"/>
  <c r="U971"/>
  <c r="U970"/>
  <c r="W970" s="1"/>
  <c r="X970" s="1"/>
  <c r="U969"/>
  <c r="U968"/>
  <c r="U967"/>
  <c r="U966"/>
  <c r="W966" s="1"/>
  <c r="X966" s="1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W926" s="1"/>
  <c r="X926" s="1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W886" s="1"/>
  <c r="X886" s="1"/>
  <c r="U885"/>
  <c r="U884"/>
  <c r="U883"/>
  <c r="U882"/>
  <c r="U881"/>
  <c r="U880"/>
  <c r="U879"/>
  <c r="U878"/>
  <c r="W878" s="1"/>
  <c r="X878" s="1"/>
  <c r="U877"/>
  <c r="U876"/>
  <c r="U875"/>
  <c r="U874"/>
  <c r="W874" s="1"/>
  <c r="X874" s="1"/>
  <c r="U873"/>
  <c r="U872"/>
  <c r="U871"/>
  <c r="U870"/>
  <c r="W870" s="1"/>
  <c r="X870" s="1"/>
  <c r="U869"/>
  <c r="U868"/>
  <c r="U867"/>
  <c r="U866"/>
  <c r="U865"/>
  <c r="W865" s="1"/>
  <c r="X865" s="1"/>
  <c r="U864"/>
  <c r="U863"/>
  <c r="U862"/>
  <c r="U861"/>
  <c r="U860"/>
  <c r="U859"/>
  <c r="U858"/>
  <c r="U857"/>
  <c r="W857" s="1"/>
  <c r="X857" s="1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W813" s="1"/>
  <c r="X813" s="1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W781" s="1"/>
  <c r="X781" s="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W734" s="1"/>
  <c r="X734" s="1"/>
  <c r="U733"/>
  <c r="W733" s="1"/>
  <c r="X733" s="1"/>
  <c r="U732"/>
  <c r="U731"/>
  <c r="U730"/>
  <c r="W730" s="1"/>
  <c r="X730" s="1"/>
  <c r="U729"/>
  <c r="W729" s="1"/>
  <c r="X729" s="1"/>
  <c r="U728"/>
  <c r="U727"/>
  <c r="U726"/>
  <c r="W726" s="1"/>
  <c r="X726" s="1"/>
  <c r="U725"/>
  <c r="W725" s="1"/>
  <c r="X725" s="1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W686" s="1"/>
  <c r="X686" s="1"/>
  <c r="U685"/>
  <c r="U684"/>
  <c r="U683"/>
  <c r="U682"/>
  <c r="W682" s="1"/>
  <c r="X682" s="1"/>
  <c r="U681"/>
  <c r="U680"/>
  <c r="U679"/>
  <c r="U678"/>
  <c r="W678" s="1"/>
  <c r="X678" s="1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W633" s="1"/>
  <c r="X633" s="1"/>
  <c r="U632"/>
  <c r="U631"/>
  <c r="U630"/>
  <c r="W630" s="1"/>
  <c r="X630" s="1"/>
  <c r="U629"/>
  <c r="W629" s="1"/>
  <c r="X629" s="1"/>
  <c r="U628"/>
  <c r="U627"/>
  <c r="U626"/>
  <c r="U625"/>
  <c r="W625" s="1"/>
  <c r="X625" s="1"/>
  <c r="U624"/>
  <c r="U623"/>
  <c r="U622"/>
  <c r="U621"/>
  <c r="W621" s="1"/>
  <c r="X621" s="1"/>
  <c r="U620"/>
  <c r="U619"/>
  <c r="U618"/>
  <c r="U617"/>
  <c r="W617" s="1"/>
  <c r="X617" s="1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W590" s="1"/>
  <c r="X590" s="1"/>
  <c r="U589"/>
  <c r="W589" s="1"/>
  <c r="X589" s="1"/>
  <c r="U588"/>
  <c r="U587"/>
  <c r="U586"/>
  <c r="U585"/>
  <c r="U584"/>
  <c r="U583"/>
  <c r="U582"/>
  <c r="U581"/>
  <c r="U580"/>
  <c r="U579"/>
  <c r="U578"/>
  <c r="U577"/>
  <c r="U576"/>
  <c r="U575"/>
  <c r="U574"/>
  <c r="U573"/>
  <c r="W573" s="1"/>
  <c r="X573" s="1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W542" s="1"/>
  <c r="X542" s="1"/>
  <c r="U541"/>
  <c r="U540"/>
  <c r="U539"/>
  <c r="U538"/>
  <c r="W538" s="1"/>
  <c r="X538" s="1"/>
  <c r="U537"/>
  <c r="U536"/>
  <c r="U535"/>
  <c r="U534"/>
  <c r="W534" s="1"/>
  <c r="X534" s="1"/>
  <c r="U533"/>
  <c r="U532"/>
  <c r="U531"/>
  <c r="U530"/>
  <c r="U529"/>
  <c r="U528"/>
  <c r="U527"/>
  <c r="U526"/>
  <c r="W526" s="1"/>
  <c r="X526" s="1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W493" s="1"/>
  <c r="X493" s="1"/>
  <c r="U492"/>
  <c r="U491"/>
  <c r="U490"/>
  <c r="W490" s="1"/>
  <c r="X490" s="1"/>
  <c r="U489"/>
  <c r="W489" s="1"/>
  <c r="X489" s="1"/>
  <c r="U488"/>
  <c r="U487"/>
  <c r="U486"/>
  <c r="U485"/>
  <c r="W485" s="1"/>
  <c r="X485" s="1"/>
  <c r="U484"/>
  <c r="U483"/>
  <c r="U482"/>
  <c r="U481"/>
  <c r="U480"/>
  <c r="U479"/>
  <c r="U478"/>
  <c r="U477"/>
  <c r="U476"/>
  <c r="U475"/>
  <c r="U474"/>
  <c r="W474" s="1"/>
  <c r="X474" s="1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W430" s="1"/>
  <c r="X430" s="1"/>
  <c r="U429"/>
  <c r="U428"/>
  <c r="U427"/>
  <c r="U426"/>
  <c r="U425"/>
  <c r="U424"/>
  <c r="U423"/>
  <c r="U422"/>
  <c r="W422" s="1"/>
  <c r="X422" s="1"/>
  <c r="U421"/>
  <c r="U420"/>
  <c r="U419"/>
  <c r="U418"/>
  <c r="W418" s="1"/>
  <c r="X418" s="1"/>
  <c r="U417"/>
  <c r="U416"/>
  <c r="U415"/>
  <c r="U414"/>
  <c r="W414" s="1"/>
  <c r="X414" s="1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W386" s="1"/>
  <c r="X386" s="1"/>
  <c r="U385"/>
  <c r="W385" s="1"/>
  <c r="X385" s="1"/>
  <c r="U384"/>
  <c r="U383"/>
  <c r="U382"/>
  <c r="W382" s="1"/>
  <c r="X382" s="1"/>
  <c r="U381"/>
  <c r="W381" s="1"/>
  <c r="X381" s="1"/>
  <c r="U380"/>
  <c r="U379"/>
  <c r="U378"/>
  <c r="W378" s="1"/>
  <c r="X378" s="1"/>
  <c r="U377"/>
  <c r="W377" s="1"/>
  <c r="X377" s="1"/>
  <c r="U376"/>
  <c r="U375"/>
  <c r="U374"/>
  <c r="W374" s="1"/>
  <c r="X374" s="1"/>
  <c r="U373"/>
  <c r="W373" s="1"/>
  <c r="X373" s="1"/>
  <c r="U372"/>
  <c r="U371"/>
  <c r="U370"/>
  <c r="W370" s="1"/>
  <c r="X370" s="1"/>
  <c r="U369"/>
  <c r="W369" s="1"/>
  <c r="X369" s="1"/>
  <c r="U368"/>
  <c r="U367"/>
  <c r="U366"/>
  <c r="W366" s="1"/>
  <c r="X366" s="1"/>
  <c r="U365"/>
  <c r="W365" s="1"/>
  <c r="X365" s="1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W325" s="1"/>
  <c r="X325" s="1"/>
  <c r="U324"/>
  <c r="U323"/>
  <c r="U322"/>
  <c r="U321"/>
  <c r="W321" s="1"/>
  <c r="X321" s="1"/>
  <c r="U320"/>
  <c r="U319"/>
  <c r="U318"/>
  <c r="U317"/>
  <c r="W317" s="1"/>
  <c r="X317" s="1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W290" s="1"/>
  <c r="X290" s="1"/>
  <c r="U289"/>
  <c r="U288"/>
  <c r="U287"/>
  <c r="U286"/>
  <c r="W286" s="1"/>
  <c r="X286" s="1"/>
  <c r="U285"/>
  <c r="U284"/>
  <c r="U283"/>
  <c r="U282"/>
  <c r="W282" s="1"/>
  <c r="X282" s="1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W253" s="1"/>
  <c r="X253" s="1"/>
  <c r="U252"/>
  <c r="U251"/>
  <c r="U250"/>
  <c r="U249"/>
  <c r="U248"/>
  <c r="U247"/>
  <c r="U246"/>
  <c r="U245"/>
  <c r="W245" s="1"/>
  <c r="X245" s="1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W206" s="1"/>
  <c r="X206" s="1"/>
  <c r="U205"/>
  <c r="U204"/>
  <c r="U203"/>
  <c r="U202"/>
  <c r="U201"/>
  <c r="U200"/>
  <c r="U199"/>
  <c r="U198"/>
  <c r="U197"/>
  <c r="U196"/>
  <c r="U195"/>
  <c r="U194"/>
  <c r="W194" s="1"/>
  <c r="X194" s="1"/>
  <c r="U193"/>
  <c r="U192"/>
  <c r="U191"/>
  <c r="U190"/>
  <c r="W190" s="1"/>
  <c r="X190" s="1"/>
  <c r="U189"/>
  <c r="U188"/>
  <c r="U187"/>
  <c r="U186"/>
  <c r="W186" s="1"/>
  <c r="X186" s="1"/>
  <c r="U185"/>
  <c r="U184"/>
  <c r="U183"/>
  <c r="U182"/>
  <c r="U181"/>
  <c r="U180"/>
  <c r="U179"/>
  <c r="U178"/>
  <c r="W178" s="1"/>
  <c r="X178" s="1"/>
  <c r="U177"/>
  <c r="W177" s="1"/>
  <c r="X177" s="1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W157" s="1"/>
  <c r="X157" s="1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W102" s="1"/>
  <c r="X102" s="1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W38" s="1"/>
  <c r="X38" s="1"/>
  <c r="U37"/>
  <c r="W37" s="1"/>
  <c r="X37" s="1"/>
  <c r="U36"/>
  <c r="U35"/>
  <c r="U34"/>
  <c r="W34" s="1"/>
  <c r="X34" s="1"/>
  <c r="U33"/>
  <c r="U32"/>
  <c r="U31"/>
  <c r="U30"/>
  <c r="W30" s="1"/>
  <c r="X30" s="1"/>
  <c r="U29"/>
  <c r="W29" s="1"/>
  <c r="X29" s="1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O3"/>
  <c r="N1142"/>
  <c r="N1141"/>
  <c r="N1140"/>
  <c r="N1139"/>
  <c r="N1138"/>
  <c r="O1138" s="1"/>
  <c r="P1138" s="1"/>
  <c r="N1137"/>
  <c r="O1137" s="1"/>
  <c r="P1137" s="1"/>
  <c r="N1136"/>
  <c r="N1135"/>
  <c r="N1134"/>
  <c r="N1133"/>
  <c r="N1132"/>
  <c r="N1131"/>
  <c r="N1130"/>
  <c r="N1129"/>
  <c r="N1128"/>
  <c r="N1127"/>
  <c r="N1126"/>
  <c r="N1125"/>
  <c r="N1124"/>
  <c r="N1123"/>
  <c r="N1122"/>
  <c r="N1121"/>
  <c r="N1120"/>
  <c r="N1119"/>
  <c r="N1118"/>
  <c r="N1117"/>
  <c r="N1116"/>
  <c r="N1115"/>
  <c r="N1114"/>
  <c r="N1113"/>
  <c r="N1112"/>
  <c r="N1111"/>
  <c r="N1110"/>
  <c r="N1109"/>
  <c r="N1108"/>
  <c r="N1107"/>
  <c r="N1106"/>
  <c r="N1105"/>
  <c r="N1104"/>
  <c r="N1103"/>
  <c r="N1102"/>
  <c r="N1101"/>
  <c r="N1100"/>
  <c r="N1099"/>
  <c r="N1098"/>
  <c r="N1097"/>
  <c r="O1097" s="1"/>
  <c r="P1097" s="1"/>
  <c r="N1096"/>
  <c r="N1095"/>
  <c r="N1094"/>
  <c r="N1093"/>
  <c r="N1092"/>
  <c r="N1091"/>
  <c r="N1090"/>
  <c r="N1089"/>
  <c r="N1088"/>
  <c r="N1087"/>
  <c r="N1086"/>
  <c r="N1085"/>
  <c r="N1084"/>
  <c r="N1083"/>
  <c r="N1082"/>
  <c r="N1081"/>
  <c r="N1080"/>
  <c r="N1079"/>
  <c r="N1078"/>
  <c r="N1077"/>
  <c r="N1076"/>
  <c r="N1075"/>
  <c r="N1074"/>
  <c r="N1073"/>
  <c r="N1072"/>
  <c r="N1071"/>
  <c r="N1070"/>
  <c r="N1069"/>
  <c r="N1068"/>
  <c r="N1067"/>
  <c r="N1066"/>
  <c r="N1065"/>
  <c r="N1064"/>
  <c r="N1063"/>
  <c r="N1062"/>
  <c r="N1061"/>
  <c r="N1060"/>
  <c r="N1059"/>
  <c r="N1058"/>
  <c r="N1057"/>
  <c r="N1056"/>
  <c r="N1055"/>
  <c r="N1054"/>
  <c r="N1053"/>
  <c r="N1052"/>
  <c r="N1051"/>
  <c r="N1050"/>
  <c r="N1049"/>
  <c r="N1048"/>
  <c r="N1047"/>
  <c r="N1046"/>
  <c r="N1045"/>
  <c r="N1044"/>
  <c r="N1043"/>
  <c r="N1042"/>
  <c r="N1041"/>
  <c r="O1041" s="1"/>
  <c r="P1041" s="1"/>
  <c r="N1040"/>
  <c r="N1039"/>
  <c r="N1038"/>
  <c r="N1037"/>
  <c r="O1037" s="1"/>
  <c r="P1037" s="1"/>
  <c r="N1036"/>
  <c r="N1035"/>
  <c r="N1034"/>
  <c r="N1033"/>
  <c r="N1032"/>
  <c r="N1031"/>
  <c r="N1030"/>
  <c r="N1029"/>
  <c r="N1028"/>
  <c r="N1027"/>
  <c r="N1026"/>
  <c r="N1025"/>
  <c r="N1024"/>
  <c r="N1023"/>
  <c r="N1022"/>
  <c r="N1021"/>
  <c r="N1020"/>
  <c r="N1019"/>
  <c r="N1018"/>
  <c r="N1017"/>
  <c r="N1016"/>
  <c r="N1015"/>
  <c r="N1014"/>
  <c r="N1013"/>
  <c r="N1012"/>
  <c r="N1011"/>
  <c r="N1010"/>
  <c r="N1009"/>
  <c r="N1008"/>
  <c r="N1007"/>
  <c r="N1006"/>
  <c r="N1005"/>
  <c r="O1005" s="1"/>
  <c r="P1005" s="1"/>
  <c r="N1004"/>
  <c r="N1003"/>
  <c r="N1002"/>
  <c r="N1001"/>
  <c r="N1000"/>
  <c r="N999"/>
  <c r="N998"/>
  <c r="N997"/>
  <c r="N996"/>
  <c r="N995"/>
  <c r="N994"/>
  <c r="N993"/>
  <c r="N992"/>
  <c r="N991"/>
  <c r="N990"/>
  <c r="N989"/>
  <c r="N988"/>
  <c r="N987"/>
  <c r="N986"/>
  <c r="N985"/>
  <c r="N984"/>
  <c r="N983"/>
  <c r="N982"/>
  <c r="N981"/>
  <c r="N980"/>
  <c r="N979"/>
  <c r="N978"/>
  <c r="N977"/>
  <c r="N976"/>
  <c r="N975"/>
  <c r="N974"/>
  <c r="N973"/>
  <c r="N972"/>
  <c r="N971"/>
  <c r="N970"/>
  <c r="N969"/>
  <c r="N968"/>
  <c r="N967"/>
  <c r="N966"/>
  <c r="N965"/>
  <c r="N964"/>
  <c r="N963"/>
  <c r="N962"/>
  <c r="N961"/>
  <c r="N960"/>
  <c r="N959"/>
  <c r="N958"/>
  <c r="N957"/>
  <c r="N956"/>
  <c r="N955"/>
  <c r="N954"/>
  <c r="N953"/>
  <c r="N952"/>
  <c r="N951"/>
  <c r="N950"/>
  <c r="O950" s="1"/>
  <c r="P950" s="1"/>
  <c r="N949"/>
  <c r="O949" s="1"/>
  <c r="P949" s="1"/>
  <c r="N948"/>
  <c r="N947"/>
  <c r="N946"/>
  <c r="N945"/>
  <c r="N944"/>
  <c r="N943"/>
  <c r="N942"/>
  <c r="N941"/>
  <c r="O941" s="1"/>
  <c r="P941" s="1"/>
  <c r="N940"/>
  <c r="N939"/>
  <c r="N938"/>
  <c r="N937"/>
  <c r="N936"/>
  <c r="N935"/>
  <c r="N934"/>
  <c r="N933"/>
  <c r="N932"/>
  <c r="N931"/>
  <c r="N930"/>
  <c r="N929"/>
  <c r="N928"/>
  <c r="N927"/>
  <c r="N926"/>
  <c r="N925"/>
  <c r="N924"/>
  <c r="N923"/>
  <c r="N922"/>
  <c r="N921"/>
  <c r="N920"/>
  <c r="N919"/>
  <c r="N918"/>
  <c r="N917"/>
  <c r="N916"/>
  <c r="N915"/>
  <c r="N914"/>
  <c r="N913"/>
  <c r="N912"/>
  <c r="N911"/>
  <c r="N910"/>
  <c r="N909"/>
  <c r="O909" s="1"/>
  <c r="P909" s="1"/>
  <c r="N908"/>
  <c r="N907"/>
  <c r="N906"/>
  <c r="N905"/>
  <c r="N904"/>
  <c r="N903"/>
  <c r="N902"/>
  <c r="N901"/>
  <c r="N900"/>
  <c r="N899"/>
  <c r="N898"/>
  <c r="N897"/>
  <c r="N896"/>
  <c r="N895"/>
  <c r="N894"/>
  <c r="N893"/>
  <c r="O893" s="1"/>
  <c r="P893" s="1"/>
  <c r="N892"/>
  <c r="N891"/>
  <c r="N890"/>
  <c r="N889"/>
  <c r="N888"/>
  <c r="N887"/>
  <c r="N886"/>
  <c r="N885"/>
  <c r="N884"/>
  <c r="N883"/>
  <c r="N882"/>
  <c r="N881"/>
  <c r="N880"/>
  <c r="N879"/>
  <c r="N878"/>
  <c r="N877"/>
  <c r="N876"/>
  <c r="N875"/>
  <c r="N874"/>
  <c r="N873"/>
  <c r="N872"/>
  <c r="N871"/>
  <c r="N870"/>
  <c r="N869"/>
  <c r="N868"/>
  <c r="N867"/>
  <c r="N866"/>
  <c r="N865"/>
  <c r="N864"/>
  <c r="N863"/>
  <c r="N862"/>
  <c r="N861"/>
  <c r="N860"/>
  <c r="N859"/>
  <c r="N858"/>
  <c r="N857"/>
  <c r="N856"/>
  <c r="N855"/>
  <c r="N854"/>
  <c r="N853"/>
  <c r="N852"/>
  <c r="N851"/>
  <c r="N850"/>
  <c r="N849"/>
  <c r="N848"/>
  <c r="N847"/>
  <c r="N846"/>
  <c r="N845"/>
  <c r="N844"/>
  <c r="N843"/>
  <c r="N842"/>
  <c r="N841"/>
  <c r="N840"/>
  <c r="N839"/>
  <c r="N838"/>
  <c r="N837"/>
  <c r="N836"/>
  <c r="N835"/>
  <c r="N834"/>
  <c r="N833"/>
  <c r="N832"/>
  <c r="N831"/>
  <c r="N830"/>
  <c r="N829"/>
  <c r="N828"/>
  <c r="N827"/>
  <c r="N826"/>
  <c r="N825"/>
  <c r="N824"/>
  <c r="N823"/>
  <c r="N822"/>
  <c r="N821"/>
  <c r="N820"/>
  <c r="N819"/>
  <c r="N818"/>
  <c r="N817"/>
  <c r="N816"/>
  <c r="N815"/>
  <c r="N814"/>
  <c r="N813"/>
  <c r="N812"/>
  <c r="N811"/>
  <c r="N810"/>
  <c r="N809"/>
  <c r="N808"/>
  <c r="N807"/>
  <c r="N806"/>
  <c r="O806" s="1"/>
  <c r="P806" s="1"/>
  <c r="N805"/>
  <c r="N804"/>
  <c r="N803"/>
  <c r="N802"/>
  <c r="N801"/>
  <c r="N800"/>
  <c r="N799"/>
  <c r="N798"/>
  <c r="N797"/>
  <c r="N796"/>
  <c r="N795"/>
  <c r="N794"/>
  <c r="N793"/>
  <c r="N792"/>
  <c r="N791"/>
  <c r="N790"/>
  <c r="N789"/>
  <c r="N788"/>
  <c r="N787"/>
  <c r="N786"/>
  <c r="N785"/>
  <c r="N784"/>
  <c r="N783"/>
  <c r="N782"/>
  <c r="N781"/>
  <c r="N780"/>
  <c r="N779"/>
  <c r="N778"/>
  <c r="N777"/>
  <c r="N776"/>
  <c r="N775"/>
  <c r="N774"/>
  <c r="N773"/>
  <c r="N772"/>
  <c r="N771"/>
  <c r="N770"/>
  <c r="N769"/>
  <c r="N768"/>
  <c r="N767"/>
  <c r="N766"/>
  <c r="N765"/>
  <c r="N764"/>
  <c r="N763"/>
  <c r="N762"/>
  <c r="N761"/>
  <c r="N760"/>
  <c r="N759"/>
  <c r="N758"/>
  <c r="N757"/>
  <c r="N756"/>
  <c r="N755"/>
  <c r="N754"/>
  <c r="N753"/>
  <c r="N752"/>
  <c r="N751"/>
  <c r="N750"/>
  <c r="N749"/>
  <c r="N748"/>
  <c r="N747"/>
  <c r="N746"/>
  <c r="N745"/>
  <c r="N744"/>
  <c r="N743"/>
  <c r="N742"/>
  <c r="N741"/>
  <c r="N740"/>
  <c r="N739"/>
  <c r="N738"/>
  <c r="N737"/>
  <c r="N736"/>
  <c r="N735"/>
  <c r="N734"/>
  <c r="N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O706" s="1"/>
  <c r="P706" s="1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O669" s="1"/>
  <c r="P669" s="1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O614" s="1"/>
  <c r="P614" s="1"/>
  <c r="N613"/>
  <c r="O613" s="1"/>
  <c r="P613" s="1"/>
  <c r="N612"/>
  <c r="N611"/>
  <c r="N610"/>
  <c r="O610" s="1"/>
  <c r="P610" s="1"/>
  <c r="N609"/>
  <c r="O609" s="1"/>
  <c r="P609" s="1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O577" s="1"/>
  <c r="P577" s="1"/>
  <c r="N576"/>
  <c r="N575"/>
  <c r="N574"/>
  <c r="N573"/>
  <c r="N572"/>
  <c r="N571"/>
  <c r="N570"/>
  <c r="N569"/>
  <c r="O569" s="1"/>
  <c r="P569" s="1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O529" s="1"/>
  <c r="P529" s="1"/>
  <c r="N528"/>
  <c r="N527"/>
  <c r="N526"/>
  <c r="N525"/>
  <c r="N524"/>
  <c r="N523"/>
  <c r="N522"/>
  <c r="O522" s="1"/>
  <c r="P522" s="1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O465" s="1"/>
  <c r="P465" s="1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O429" s="1"/>
  <c r="P429" s="1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O357" s="1"/>
  <c r="P357" s="1"/>
  <c r="N356"/>
  <c r="N355"/>
  <c r="N354"/>
  <c r="N353"/>
  <c r="O353" s="1"/>
  <c r="P353" s="1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O334" s="1"/>
  <c r="P334" s="1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O302" s="1"/>
  <c r="P302" s="1"/>
  <c r="N301"/>
  <c r="O301" s="1"/>
  <c r="P301" s="1"/>
  <c r="N300"/>
  <c r="N299"/>
  <c r="N298"/>
  <c r="O298" s="1"/>
  <c r="P298" s="1"/>
  <c r="N297"/>
  <c r="O297" s="1"/>
  <c r="P297" s="1"/>
  <c r="N296"/>
  <c r="N295"/>
  <c r="N294"/>
  <c r="O294" s="1"/>
  <c r="P294" s="1"/>
  <c r="N293"/>
  <c r="O293" s="1"/>
  <c r="P293" s="1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O253" s="1"/>
  <c r="P253" s="1"/>
  <c r="N252"/>
  <c r="N251"/>
  <c r="N250"/>
  <c r="N249"/>
  <c r="N248"/>
  <c r="N247"/>
  <c r="N246"/>
  <c r="O246" s="1"/>
  <c r="P246" s="1"/>
  <c r="N245"/>
  <c r="N244"/>
  <c r="N243"/>
  <c r="N242"/>
  <c r="O242" s="1"/>
  <c r="P242" s="1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O201" s="1"/>
  <c r="P201" s="1"/>
  <c r="N200"/>
  <c r="N199"/>
  <c r="N198"/>
  <c r="N197"/>
  <c r="N196"/>
  <c r="N195"/>
  <c r="N194"/>
  <c r="N193"/>
  <c r="N192"/>
  <c r="N191"/>
  <c r="N190"/>
  <c r="N189"/>
  <c r="O189" s="1"/>
  <c r="P189" s="1"/>
  <c r="N188"/>
  <c r="N187"/>
  <c r="N186"/>
  <c r="N185"/>
  <c r="O185" s="1"/>
  <c r="P185" s="1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O153" s="1"/>
  <c r="P153" s="1"/>
  <c r="N152"/>
  <c r="N151"/>
  <c r="N150"/>
  <c r="N149"/>
  <c r="N148"/>
  <c r="N147"/>
  <c r="N146"/>
  <c r="N145"/>
  <c r="N144"/>
  <c r="N143"/>
  <c r="N142"/>
  <c r="N141"/>
  <c r="O141" s="1"/>
  <c r="P141" s="1"/>
  <c r="N140"/>
  <c r="N139"/>
  <c r="N138"/>
  <c r="N137"/>
  <c r="O137" s="1"/>
  <c r="P137" s="1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O110" s="1"/>
  <c r="P110" s="1"/>
  <c r="N109"/>
  <c r="O109" s="1"/>
  <c r="P109" s="1"/>
  <c r="N108"/>
  <c r="N107"/>
  <c r="N106"/>
  <c r="O106" s="1"/>
  <c r="P106" s="1"/>
  <c r="N105"/>
  <c r="O105" s="1"/>
  <c r="P105" s="1"/>
  <c r="N104"/>
  <c r="N103"/>
  <c r="N102"/>
  <c r="O102" s="1"/>
  <c r="P102" s="1"/>
  <c r="N101"/>
  <c r="O101" s="1"/>
  <c r="P101" s="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O62" s="1"/>
  <c r="P62" s="1"/>
  <c r="N61"/>
  <c r="N60"/>
  <c r="N59"/>
  <c r="N58"/>
  <c r="O58" s="1"/>
  <c r="P58" s="1"/>
  <c r="N57"/>
  <c r="N56"/>
  <c r="N55"/>
  <c r="N54"/>
  <c r="N53"/>
  <c r="N52"/>
  <c r="N51"/>
  <c r="N50"/>
  <c r="O50" s="1"/>
  <c r="P50" s="1"/>
  <c r="N49"/>
  <c r="O49" s="1"/>
  <c r="P49" s="1"/>
  <c r="N48"/>
  <c r="N47"/>
  <c r="N46"/>
  <c r="O46" s="1"/>
  <c r="P46" s="1"/>
  <c r="N45"/>
  <c r="N44"/>
  <c r="N43"/>
  <c r="N42"/>
  <c r="O42" s="1"/>
  <c r="P42" s="1"/>
  <c r="N41"/>
  <c r="O41" s="1"/>
  <c r="P41" s="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O9" s="1"/>
  <c r="P9" s="1"/>
  <c r="N8"/>
  <c r="N7"/>
  <c r="N6"/>
  <c r="N5"/>
  <c r="O5" s="1"/>
  <c r="P5" s="1"/>
  <c r="N4"/>
  <c r="N3"/>
  <c r="M1142"/>
  <c r="O1142" s="1"/>
  <c r="P1142" s="1"/>
  <c r="M1141"/>
  <c r="M1140"/>
  <c r="M1139"/>
  <c r="M1138"/>
  <c r="M1137"/>
  <c r="M1136"/>
  <c r="M1135"/>
  <c r="M1134"/>
  <c r="M1133"/>
  <c r="M1132"/>
  <c r="M1131"/>
  <c r="M1130"/>
  <c r="M1129"/>
  <c r="M1128"/>
  <c r="M1127"/>
  <c r="M1126"/>
  <c r="M1125"/>
  <c r="M1124"/>
  <c r="M1123"/>
  <c r="M1122"/>
  <c r="M1121"/>
  <c r="M1120"/>
  <c r="M1119"/>
  <c r="M1118"/>
  <c r="M1117"/>
  <c r="M1116"/>
  <c r="M1115"/>
  <c r="M1114"/>
  <c r="M1113"/>
  <c r="M1112"/>
  <c r="M1111"/>
  <c r="M1110"/>
  <c r="M1109"/>
  <c r="M1108"/>
  <c r="M1107"/>
  <c r="M1106"/>
  <c r="M1105"/>
  <c r="M1104"/>
  <c r="O1104" s="1"/>
  <c r="P1104" s="1"/>
  <c r="M1103"/>
  <c r="M1102"/>
  <c r="M1101"/>
  <c r="M1100"/>
  <c r="O1100" s="1"/>
  <c r="P1100" s="1"/>
  <c r="M1099"/>
  <c r="M1098"/>
  <c r="M1097"/>
  <c r="M1096"/>
  <c r="O1096" s="1"/>
  <c r="P1096" s="1"/>
  <c r="M1095"/>
  <c r="M1094"/>
  <c r="M1093"/>
  <c r="M1092"/>
  <c r="M1091"/>
  <c r="M1090"/>
  <c r="M1089"/>
  <c r="M1088"/>
  <c r="M1087"/>
  <c r="M1086"/>
  <c r="M1085"/>
  <c r="M1084"/>
  <c r="M1083"/>
  <c r="M1082"/>
  <c r="M1081"/>
  <c r="M1080"/>
  <c r="M1079"/>
  <c r="M1078"/>
  <c r="M1077"/>
  <c r="M1076"/>
  <c r="M1075"/>
  <c r="M1074"/>
  <c r="M1073"/>
  <c r="M1072"/>
  <c r="M1071"/>
  <c r="M1070"/>
  <c r="M1069"/>
  <c r="M1068"/>
  <c r="M1067"/>
  <c r="M1066"/>
  <c r="M1065"/>
  <c r="M1064"/>
  <c r="M1063"/>
  <c r="M1062"/>
  <c r="M1061"/>
  <c r="M1060"/>
  <c r="M1059"/>
  <c r="M1058"/>
  <c r="O1058" s="1"/>
  <c r="P1058" s="1"/>
  <c r="M1057"/>
  <c r="M1056"/>
  <c r="M1055"/>
  <c r="M1054"/>
  <c r="M1053"/>
  <c r="M1052"/>
  <c r="M1051"/>
  <c r="M1050"/>
  <c r="O1050" s="1"/>
  <c r="P1050" s="1"/>
  <c r="M1049"/>
  <c r="M1048"/>
  <c r="M1047"/>
  <c r="M1046"/>
  <c r="M1045"/>
  <c r="M1044"/>
  <c r="M1043"/>
  <c r="M1042"/>
  <c r="M1041"/>
  <c r="M1040"/>
  <c r="M1039"/>
  <c r="M1038"/>
  <c r="O1038" s="1"/>
  <c r="P1038" s="1"/>
  <c r="M1037"/>
  <c r="M1036"/>
  <c r="O1036" s="1"/>
  <c r="P1036" s="1"/>
  <c r="M1035"/>
  <c r="M1034"/>
  <c r="M1033"/>
  <c r="M1032"/>
  <c r="M1031"/>
  <c r="M1030"/>
  <c r="M1029"/>
  <c r="M1028"/>
  <c r="M1027"/>
  <c r="M1026"/>
  <c r="M1025"/>
  <c r="M1024"/>
  <c r="M1023"/>
  <c r="M1022"/>
  <c r="M1021"/>
  <c r="M1020"/>
  <c r="M1019"/>
  <c r="M1018"/>
  <c r="M1017"/>
  <c r="M1016"/>
  <c r="M1015"/>
  <c r="M1014"/>
  <c r="M1013"/>
  <c r="M1012"/>
  <c r="M1011"/>
  <c r="M1010"/>
  <c r="M1009"/>
  <c r="M1008"/>
  <c r="M1007"/>
  <c r="M1006"/>
  <c r="M1005"/>
  <c r="M1004"/>
  <c r="M1003"/>
  <c r="M1002"/>
  <c r="M1001"/>
  <c r="M1000"/>
  <c r="O1000" s="1"/>
  <c r="P1000" s="1"/>
  <c r="M999"/>
  <c r="M998"/>
  <c r="M997"/>
  <c r="M996"/>
  <c r="M995"/>
  <c r="M994"/>
  <c r="M993"/>
  <c r="M992"/>
  <c r="O992" s="1"/>
  <c r="P992" s="1"/>
  <c r="M991"/>
  <c r="M990"/>
  <c r="O990" s="1"/>
  <c r="P990" s="1"/>
  <c r="M989"/>
  <c r="M988"/>
  <c r="M987"/>
  <c r="M986"/>
  <c r="M985"/>
  <c r="M984"/>
  <c r="M983"/>
  <c r="M982"/>
  <c r="M981"/>
  <c r="M980"/>
  <c r="M979"/>
  <c r="M978"/>
  <c r="M977"/>
  <c r="M976"/>
  <c r="M975"/>
  <c r="M974"/>
  <c r="M973"/>
  <c r="M972"/>
  <c r="M971"/>
  <c r="M970"/>
  <c r="M969"/>
  <c r="M968"/>
  <c r="M967"/>
  <c r="M966"/>
  <c r="M965"/>
  <c r="M964"/>
  <c r="M963"/>
  <c r="M962"/>
  <c r="O962" s="1"/>
  <c r="P962" s="1"/>
  <c r="M961"/>
  <c r="M960"/>
  <c r="O960" s="1"/>
  <c r="P960" s="1"/>
  <c r="M959"/>
  <c r="M958"/>
  <c r="O958" s="1"/>
  <c r="P958" s="1"/>
  <c r="M957"/>
  <c r="M956"/>
  <c r="M955"/>
  <c r="M954"/>
  <c r="O954" s="1"/>
  <c r="P954" s="1"/>
  <c r="M953"/>
  <c r="M952"/>
  <c r="M951"/>
  <c r="M950"/>
  <c r="M949"/>
  <c r="M948"/>
  <c r="M947"/>
  <c r="M946"/>
  <c r="M945"/>
  <c r="M944"/>
  <c r="M943"/>
  <c r="M942"/>
  <c r="M941"/>
  <c r="M940"/>
  <c r="M939"/>
  <c r="M938"/>
  <c r="M937"/>
  <c r="M936"/>
  <c r="M935"/>
  <c r="M934"/>
  <c r="M933"/>
  <c r="M932"/>
  <c r="M931"/>
  <c r="M930"/>
  <c r="M929"/>
  <c r="M928"/>
  <c r="M927"/>
  <c r="M926"/>
  <c r="M925"/>
  <c r="M924"/>
  <c r="M923"/>
  <c r="M922"/>
  <c r="M921"/>
  <c r="M920"/>
  <c r="M919"/>
  <c r="M918"/>
  <c r="M917"/>
  <c r="M916"/>
  <c r="M915"/>
  <c r="M914"/>
  <c r="M913"/>
  <c r="M912"/>
  <c r="O912" s="1"/>
  <c r="P912" s="1"/>
  <c r="M911"/>
  <c r="M910"/>
  <c r="M909"/>
  <c r="M908"/>
  <c r="M907"/>
  <c r="M906"/>
  <c r="M905"/>
  <c r="M904"/>
  <c r="M903"/>
  <c r="M902"/>
  <c r="M901"/>
  <c r="M900"/>
  <c r="O900" s="1"/>
  <c r="P900" s="1"/>
  <c r="M899"/>
  <c r="M898"/>
  <c r="O898" s="1"/>
  <c r="P898" s="1"/>
  <c r="M897"/>
  <c r="M896"/>
  <c r="O896" s="1"/>
  <c r="P896" s="1"/>
  <c r="M895"/>
  <c r="M894"/>
  <c r="O894" s="1"/>
  <c r="P894" s="1"/>
  <c r="M893"/>
  <c r="M892"/>
  <c r="M891"/>
  <c r="M890"/>
  <c r="M889"/>
  <c r="M888"/>
  <c r="M887"/>
  <c r="M886"/>
  <c r="M885"/>
  <c r="M884"/>
  <c r="M883"/>
  <c r="M882"/>
  <c r="M881"/>
  <c r="M880"/>
  <c r="M879"/>
  <c r="M878"/>
  <c r="M877"/>
  <c r="M876"/>
  <c r="M875"/>
  <c r="M874"/>
  <c r="M873"/>
  <c r="M872"/>
  <c r="M871"/>
  <c r="M870"/>
  <c r="M869"/>
  <c r="M868"/>
  <c r="M867"/>
  <c r="M866"/>
  <c r="O866" s="1"/>
  <c r="P866" s="1"/>
  <c r="M865"/>
  <c r="M864"/>
  <c r="M863"/>
  <c r="M862"/>
  <c r="M861"/>
  <c r="M860"/>
  <c r="M859"/>
  <c r="M858"/>
  <c r="M857"/>
  <c r="M856"/>
  <c r="M855"/>
  <c r="M854"/>
  <c r="M853"/>
  <c r="M852"/>
  <c r="M851"/>
  <c r="M850"/>
  <c r="M849"/>
  <c r="M848"/>
  <c r="M847"/>
  <c r="M846"/>
  <c r="O846" s="1"/>
  <c r="P846" s="1"/>
  <c r="M845"/>
  <c r="M844"/>
  <c r="M843"/>
  <c r="M842"/>
  <c r="M841"/>
  <c r="M840"/>
  <c r="O840" s="1"/>
  <c r="P840" s="1"/>
  <c r="M839"/>
  <c r="M838"/>
  <c r="M837"/>
  <c r="M836"/>
  <c r="M835"/>
  <c r="M834"/>
  <c r="M833"/>
  <c r="M832"/>
  <c r="M831"/>
  <c r="M830"/>
  <c r="M829"/>
  <c r="M828"/>
  <c r="M827"/>
  <c r="M826"/>
  <c r="M825"/>
  <c r="M824"/>
  <c r="M823"/>
  <c r="M822"/>
  <c r="M821"/>
  <c r="M820"/>
  <c r="M819"/>
  <c r="M818"/>
  <c r="M817"/>
  <c r="M816"/>
  <c r="M815"/>
  <c r="M814"/>
  <c r="M813"/>
  <c r="M812"/>
  <c r="M811"/>
  <c r="M810"/>
  <c r="M809"/>
  <c r="M808"/>
  <c r="M807"/>
  <c r="M806"/>
  <c r="M805"/>
  <c r="M804"/>
  <c r="O804" s="1"/>
  <c r="P804" s="1"/>
  <c r="M803"/>
  <c r="M802"/>
  <c r="O802" s="1"/>
  <c r="P802" s="1"/>
  <c r="M801"/>
  <c r="M800"/>
  <c r="M799"/>
  <c r="M798"/>
  <c r="O798" s="1"/>
  <c r="P798" s="1"/>
  <c r="M797"/>
  <c r="M796"/>
  <c r="M795"/>
  <c r="M794"/>
  <c r="M793"/>
  <c r="M792"/>
  <c r="M791"/>
  <c r="M790"/>
  <c r="M789"/>
  <c r="M788"/>
  <c r="M787"/>
  <c r="M786"/>
  <c r="M785"/>
  <c r="M784"/>
  <c r="M783"/>
  <c r="M782"/>
  <c r="M781"/>
  <c r="M780"/>
  <c r="M779"/>
  <c r="M778"/>
  <c r="M777"/>
  <c r="M776"/>
  <c r="M775"/>
  <c r="M774"/>
  <c r="M773"/>
  <c r="M772"/>
  <c r="M771"/>
  <c r="M770"/>
  <c r="M769"/>
  <c r="M768"/>
  <c r="M767"/>
  <c r="M766"/>
  <c r="M765"/>
  <c r="M764"/>
  <c r="M763"/>
  <c r="M762"/>
  <c r="M761"/>
  <c r="M760"/>
  <c r="M759"/>
  <c r="M758"/>
  <c r="M757"/>
  <c r="M756"/>
  <c r="O756" s="1"/>
  <c r="P756" s="1"/>
  <c r="M755"/>
  <c r="M754"/>
  <c r="M753"/>
  <c r="M752"/>
  <c r="O752" s="1"/>
  <c r="P752" s="1"/>
  <c r="M751"/>
  <c r="M750"/>
  <c r="M749"/>
  <c r="M748"/>
  <c r="O748" s="1"/>
  <c r="P748" s="1"/>
  <c r="M747"/>
  <c r="M746"/>
  <c r="M745"/>
  <c r="M744"/>
  <c r="M743"/>
  <c r="M742"/>
  <c r="M741"/>
  <c r="M740"/>
  <c r="M739"/>
  <c r="M738"/>
  <c r="M737"/>
  <c r="M736"/>
  <c r="M735"/>
  <c r="M734"/>
  <c r="M733"/>
  <c r="M732"/>
  <c r="M731"/>
  <c r="M730"/>
  <c r="M729"/>
  <c r="M728"/>
  <c r="M727"/>
  <c r="M726"/>
  <c r="M725"/>
  <c r="M724"/>
  <c r="M723"/>
  <c r="M722"/>
  <c r="M721"/>
  <c r="M720"/>
  <c r="M719"/>
  <c r="M718"/>
  <c r="M717"/>
  <c r="M716"/>
  <c r="M715"/>
  <c r="M714"/>
  <c r="M713"/>
  <c r="M712"/>
  <c r="M711"/>
  <c r="M710"/>
  <c r="O710" s="1"/>
  <c r="P710" s="1"/>
  <c r="M709"/>
  <c r="M708"/>
  <c r="M707"/>
  <c r="M706"/>
  <c r="M705"/>
  <c r="M704"/>
  <c r="M703"/>
  <c r="M702"/>
  <c r="O702" s="1"/>
  <c r="P702" s="1"/>
  <c r="M701"/>
  <c r="M700"/>
  <c r="O700" s="1"/>
  <c r="P700" s="1"/>
  <c r="M699"/>
  <c r="M698"/>
  <c r="M697"/>
  <c r="M696"/>
  <c r="M695"/>
  <c r="M694"/>
  <c r="M693"/>
  <c r="M692"/>
  <c r="M691"/>
  <c r="M690"/>
  <c r="M689"/>
  <c r="M688"/>
  <c r="M687"/>
  <c r="M686"/>
  <c r="M685"/>
  <c r="M684"/>
  <c r="M683"/>
  <c r="M682"/>
  <c r="M681"/>
  <c r="M680"/>
  <c r="M679"/>
  <c r="M678"/>
  <c r="M677"/>
  <c r="M676"/>
  <c r="M675"/>
  <c r="M674"/>
  <c r="O674" s="1"/>
  <c r="P674" s="1"/>
  <c r="M673"/>
  <c r="M672"/>
  <c r="O672" s="1"/>
  <c r="P672" s="1"/>
  <c r="M671"/>
  <c r="M670"/>
  <c r="O670" s="1"/>
  <c r="P670" s="1"/>
  <c r="M669"/>
  <c r="M668"/>
  <c r="O668" s="1"/>
  <c r="P668" s="1"/>
  <c r="M667"/>
  <c r="M666"/>
  <c r="O666" s="1"/>
  <c r="P666" s="1"/>
  <c r="M665"/>
  <c r="M664"/>
  <c r="O664" s="1"/>
  <c r="P664" s="1"/>
  <c r="M663"/>
  <c r="M662"/>
  <c r="M661"/>
  <c r="M660"/>
  <c r="O660" s="1"/>
  <c r="P660" s="1"/>
  <c r="M659"/>
  <c r="M658"/>
  <c r="O658" s="1"/>
  <c r="P658" s="1"/>
  <c r="M657"/>
  <c r="M656"/>
  <c r="O656" s="1"/>
  <c r="P656" s="1"/>
  <c r="M655"/>
  <c r="M654"/>
  <c r="M653"/>
  <c r="M652"/>
  <c r="O652" s="1"/>
  <c r="P652" s="1"/>
  <c r="M651"/>
  <c r="M650"/>
  <c r="M649"/>
  <c r="M648"/>
  <c r="M647"/>
  <c r="M646"/>
  <c r="M645"/>
  <c r="M644"/>
  <c r="M643"/>
  <c r="M642"/>
  <c r="M641"/>
  <c r="M640"/>
  <c r="M639"/>
  <c r="M638"/>
  <c r="M637"/>
  <c r="M636"/>
  <c r="M635"/>
  <c r="M634"/>
  <c r="M633"/>
  <c r="M632"/>
  <c r="M631"/>
  <c r="M630"/>
  <c r="M629"/>
  <c r="M628"/>
  <c r="M627"/>
  <c r="M626"/>
  <c r="M625"/>
  <c r="M624"/>
  <c r="M623"/>
  <c r="M622"/>
  <c r="M621"/>
  <c r="M620"/>
  <c r="M619"/>
  <c r="M618"/>
  <c r="M617"/>
  <c r="M616"/>
  <c r="M615"/>
  <c r="M614"/>
  <c r="M613"/>
  <c r="M612"/>
  <c r="M611"/>
  <c r="M610"/>
  <c r="M609"/>
  <c r="M608"/>
  <c r="M607"/>
  <c r="M606"/>
  <c r="M605"/>
  <c r="M604"/>
  <c r="M603"/>
  <c r="M602"/>
  <c r="M601"/>
  <c r="M600"/>
  <c r="M599"/>
  <c r="M598"/>
  <c r="M597"/>
  <c r="M596"/>
  <c r="M595"/>
  <c r="M594"/>
  <c r="M593"/>
  <c r="M592"/>
  <c r="M591"/>
  <c r="M590"/>
  <c r="M589"/>
  <c r="M588"/>
  <c r="M587"/>
  <c r="M586"/>
  <c r="M585"/>
  <c r="M584"/>
  <c r="M583"/>
  <c r="M582"/>
  <c r="M581"/>
  <c r="M580"/>
  <c r="M579"/>
  <c r="M578"/>
  <c r="M577"/>
  <c r="M576"/>
  <c r="M575"/>
  <c r="M574"/>
  <c r="M573"/>
  <c r="M572"/>
  <c r="M571"/>
  <c r="M570"/>
  <c r="M569"/>
  <c r="M568"/>
  <c r="M567"/>
  <c r="M566"/>
  <c r="M565"/>
  <c r="M564"/>
  <c r="O564" s="1"/>
  <c r="P564" s="1"/>
  <c r="M563"/>
  <c r="M562"/>
  <c r="M561"/>
  <c r="M560"/>
  <c r="M559"/>
  <c r="M558"/>
  <c r="M557"/>
  <c r="M556"/>
  <c r="O556" s="1"/>
  <c r="P556" s="1"/>
  <c r="M555"/>
  <c r="M554"/>
  <c r="M553"/>
  <c r="M552"/>
  <c r="M551"/>
  <c r="M550"/>
  <c r="M549"/>
  <c r="M548"/>
  <c r="M547"/>
  <c r="M546"/>
  <c r="M545"/>
  <c r="M544"/>
  <c r="M543"/>
  <c r="M542"/>
  <c r="O542" s="1"/>
  <c r="P542" s="1"/>
  <c r="M541"/>
  <c r="M540"/>
  <c r="M539"/>
  <c r="M538"/>
  <c r="O538" s="1"/>
  <c r="P538" s="1"/>
  <c r="M537"/>
  <c r="M536"/>
  <c r="M535"/>
  <c r="M534"/>
  <c r="M533"/>
  <c r="M532"/>
  <c r="M531"/>
  <c r="M530"/>
  <c r="M529"/>
  <c r="M528"/>
  <c r="O528" s="1"/>
  <c r="P528" s="1"/>
  <c r="M527"/>
  <c r="M526"/>
  <c r="O526" s="1"/>
  <c r="P526" s="1"/>
  <c r="M525"/>
  <c r="M524"/>
  <c r="M523"/>
  <c r="M522"/>
  <c r="M521"/>
  <c r="M520"/>
  <c r="M519"/>
  <c r="M518"/>
  <c r="M517"/>
  <c r="M516"/>
  <c r="M515"/>
  <c r="M514"/>
  <c r="O514" s="1"/>
  <c r="P514" s="1"/>
  <c r="M513"/>
  <c r="M512"/>
  <c r="M511"/>
  <c r="M510"/>
  <c r="M509"/>
  <c r="M508"/>
  <c r="M507"/>
  <c r="M506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O488" s="1"/>
  <c r="P488" s="1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M449"/>
  <c r="M448"/>
  <c r="M447"/>
  <c r="M446"/>
  <c r="M445"/>
  <c r="M444"/>
  <c r="M443"/>
  <c r="M442"/>
  <c r="M441"/>
  <c r="M440"/>
  <c r="M439"/>
  <c r="M438"/>
  <c r="M437"/>
  <c r="M436"/>
  <c r="M435"/>
  <c r="M434"/>
  <c r="O434" s="1"/>
  <c r="P434" s="1"/>
  <c r="M433"/>
  <c r="M432"/>
  <c r="O432" s="1"/>
  <c r="P432" s="1"/>
  <c r="M431"/>
  <c r="M430"/>
  <c r="O430" s="1"/>
  <c r="P430" s="1"/>
  <c r="M429"/>
  <c r="M428"/>
  <c r="O428" s="1"/>
  <c r="P428" s="1"/>
  <c r="M427"/>
  <c r="M426"/>
  <c r="O426" s="1"/>
  <c r="P426" s="1"/>
  <c r="M425"/>
  <c r="M424"/>
  <c r="O424" s="1"/>
  <c r="P424" s="1"/>
  <c r="M423"/>
  <c r="M422"/>
  <c r="M421"/>
  <c r="M420"/>
  <c r="M419"/>
  <c r="M418"/>
  <c r="M417"/>
  <c r="M416"/>
  <c r="O416" s="1"/>
  <c r="P416" s="1"/>
  <c r="M415"/>
  <c r="M414"/>
  <c r="M413"/>
  <c r="M412"/>
  <c r="O412" s="1"/>
  <c r="P412" s="1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O390" s="1"/>
  <c r="P390" s="1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O362" s="1"/>
  <c r="P362" s="1"/>
  <c r="M361"/>
  <c r="M360"/>
  <c r="M359"/>
  <c r="M358"/>
  <c r="M357"/>
  <c r="M356"/>
  <c r="M355"/>
  <c r="M354"/>
  <c r="M353"/>
  <c r="M352"/>
  <c r="M351"/>
  <c r="M350"/>
  <c r="M349"/>
  <c r="M348"/>
  <c r="O348" s="1"/>
  <c r="P348" s="1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O254" s="1"/>
  <c r="P254" s="1"/>
  <c r="M253"/>
  <c r="M252"/>
  <c r="O252" s="1"/>
  <c r="P252" s="1"/>
  <c r="M251"/>
  <c r="M250"/>
  <c r="O250" s="1"/>
  <c r="P250" s="1"/>
  <c r="M249"/>
  <c r="M248"/>
  <c r="O248" s="1"/>
  <c r="P248" s="1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O206" s="1"/>
  <c r="P206" s="1"/>
  <c r="M205"/>
  <c r="M204"/>
  <c r="O204" s="1"/>
  <c r="P204" s="1"/>
  <c r="M203"/>
  <c r="M202"/>
  <c r="O202" s="1"/>
  <c r="P202" s="1"/>
  <c r="M201"/>
  <c r="M200"/>
  <c r="O200" s="1"/>
  <c r="P200" s="1"/>
  <c r="M199"/>
  <c r="M198"/>
  <c r="O198" s="1"/>
  <c r="P198" s="1"/>
  <c r="M197"/>
  <c r="M196"/>
  <c r="O196" s="1"/>
  <c r="P196" s="1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O158" s="1"/>
  <c r="P158" s="1"/>
  <c r="M157"/>
  <c r="M156"/>
  <c r="O156" s="1"/>
  <c r="P156" s="1"/>
  <c r="M155"/>
  <c r="M154"/>
  <c r="O154" s="1"/>
  <c r="P154" s="1"/>
  <c r="M153"/>
  <c r="M152"/>
  <c r="O152" s="1"/>
  <c r="P152" s="1"/>
  <c r="M151"/>
  <c r="M150"/>
  <c r="O150" s="1"/>
  <c r="P150" s="1"/>
  <c r="M149"/>
  <c r="M148"/>
  <c r="O148" s="1"/>
  <c r="P148" s="1"/>
  <c r="M147"/>
  <c r="M146"/>
  <c r="M145"/>
  <c r="M144"/>
  <c r="M143"/>
  <c r="M142"/>
  <c r="M141"/>
  <c r="M140"/>
  <c r="O140" s="1"/>
  <c r="P140" s="1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O54" s="1"/>
  <c r="P54" s="1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O8" s="1"/>
  <c r="P8" s="1"/>
  <c r="M7"/>
  <c r="M6"/>
  <c r="M5"/>
  <c r="M4"/>
  <c r="O4" s="1"/>
  <c r="P4" s="1"/>
  <c r="M3"/>
  <c r="I3"/>
  <c r="F3"/>
  <c r="Q2" i="5"/>
  <c r="E1142" i="6"/>
  <c r="E1141"/>
  <c r="E1140"/>
  <c r="E1139"/>
  <c r="E1138"/>
  <c r="E1137"/>
  <c r="E1136"/>
  <c r="E1135"/>
  <c r="E1134"/>
  <c r="E1133"/>
  <c r="E1132"/>
  <c r="E1131"/>
  <c r="E1130"/>
  <c r="E1129"/>
  <c r="E1128"/>
  <c r="E1127"/>
  <c r="E1126"/>
  <c r="E1125"/>
  <c r="E1124"/>
  <c r="E1123"/>
  <c r="F1123" s="1"/>
  <c r="G1123" s="1"/>
  <c r="E1122"/>
  <c r="E1121"/>
  <c r="E1120"/>
  <c r="E1119"/>
  <c r="E1118"/>
  <c r="E1117"/>
  <c r="E1116"/>
  <c r="E1115"/>
  <c r="E1114"/>
  <c r="E1113"/>
  <c r="E1112"/>
  <c r="E1111"/>
  <c r="E1110"/>
  <c r="E1109"/>
  <c r="E1108"/>
  <c r="E1107"/>
  <c r="E1106"/>
  <c r="E1105"/>
  <c r="E1104"/>
  <c r="E1103"/>
  <c r="E1102"/>
  <c r="E1101"/>
  <c r="E1100"/>
  <c r="E1099"/>
  <c r="E1098"/>
  <c r="E1097"/>
  <c r="E1096"/>
  <c r="E1095"/>
  <c r="E1094"/>
  <c r="E1093"/>
  <c r="E1092"/>
  <c r="E1091"/>
  <c r="F1091" s="1"/>
  <c r="G1091" s="1"/>
  <c r="E1090"/>
  <c r="E1089"/>
  <c r="E1088"/>
  <c r="E1087"/>
  <c r="E1086"/>
  <c r="E1085"/>
  <c r="E1084"/>
  <c r="E1083"/>
  <c r="F1083" s="1"/>
  <c r="E1082"/>
  <c r="E1081"/>
  <c r="E1080"/>
  <c r="E1079"/>
  <c r="F1079" s="1"/>
  <c r="G1079" s="1"/>
  <c r="E1078"/>
  <c r="E1077"/>
  <c r="E1076"/>
  <c r="E1075"/>
  <c r="F1075" s="1"/>
  <c r="G1075" s="1"/>
  <c r="E1074"/>
  <c r="E1073"/>
  <c r="E1072"/>
  <c r="E1071"/>
  <c r="E1070"/>
  <c r="E1069"/>
  <c r="E1068"/>
  <c r="E1067"/>
  <c r="E1066"/>
  <c r="E1065"/>
  <c r="E1064"/>
  <c r="E1063"/>
  <c r="E1062"/>
  <c r="E1061"/>
  <c r="E1060"/>
  <c r="E1059"/>
  <c r="E1058"/>
  <c r="E1057"/>
  <c r="E1056"/>
  <c r="E1055"/>
  <c r="E1054"/>
  <c r="E1053"/>
  <c r="E1052"/>
  <c r="E1051"/>
  <c r="E1050"/>
  <c r="E1049"/>
  <c r="E1048"/>
  <c r="E1047"/>
  <c r="E1046"/>
  <c r="E1045"/>
  <c r="E1044"/>
  <c r="E1043"/>
  <c r="E1042"/>
  <c r="E1041"/>
  <c r="E1040"/>
  <c r="E1039"/>
  <c r="E1038"/>
  <c r="E1037"/>
  <c r="E1036"/>
  <c r="E1035"/>
  <c r="F1035" s="1"/>
  <c r="E1034"/>
  <c r="E1033"/>
  <c r="E1032"/>
  <c r="E1031"/>
  <c r="E1030"/>
  <c r="E1029"/>
  <c r="E1028"/>
  <c r="E1027"/>
  <c r="E1026"/>
  <c r="E1025"/>
  <c r="E1024"/>
  <c r="E1023"/>
  <c r="E1022"/>
  <c r="E1021"/>
  <c r="E1020"/>
  <c r="E1019"/>
  <c r="E1018"/>
  <c r="E1017"/>
  <c r="E1016"/>
  <c r="E1015"/>
  <c r="E1014"/>
  <c r="E1013"/>
  <c r="E1012"/>
  <c r="E1011"/>
  <c r="E1010"/>
  <c r="E1009"/>
  <c r="E1008"/>
  <c r="E1007"/>
  <c r="E1006"/>
  <c r="E1005"/>
  <c r="E1004"/>
  <c r="E1003"/>
  <c r="E1002"/>
  <c r="E1001"/>
  <c r="E1000"/>
  <c r="E999"/>
  <c r="F999" s="1"/>
  <c r="E998"/>
  <c r="E997"/>
  <c r="E996"/>
  <c r="E995"/>
  <c r="F995" s="1"/>
  <c r="G995" s="1"/>
  <c r="E994"/>
  <c r="E993"/>
  <c r="E992"/>
  <c r="E991"/>
  <c r="F991" s="1"/>
  <c r="G991" s="1"/>
  <c r="E990"/>
  <c r="E989"/>
  <c r="E988"/>
  <c r="E987"/>
  <c r="F987" s="1"/>
  <c r="E986"/>
  <c r="E985"/>
  <c r="E984"/>
  <c r="E983"/>
  <c r="F983" s="1"/>
  <c r="G983" s="1"/>
  <c r="E982"/>
  <c r="E981"/>
  <c r="E980"/>
  <c r="E979"/>
  <c r="F979" s="1"/>
  <c r="G979" s="1"/>
  <c r="E978"/>
  <c r="E977"/>
  <c r="E976"/>
  <c r="E975"/>
  <c r="E974"/>
  <c r="E973"/>
  <c r="E972"/>
  <c r="E971"/>
  <c r="E970"/>
  <c r="E969"/>
  <c r="E968"/>
  <c r="E967"/>
  <c r="E966"/>
  <c r="E965"/>
  <c r="E964"/>
  <c r="E963"/>
  <c r="E962"/>
  <c r="E961"/>
  <c r="E960"/>
  <c r="E959"/>
  <c r="E958"/>
  <c r="E957"/>
  <c r="E956"/>
  <c r="E955"/>
  <c r="E954"/>
  <c r="E953"/>
  <c r="E952"/>
  <c r="E951"/>
  <c r="F951" s="1"/>
  <c r="G951" s="1"/>
  <c r="E950"/>
  <c r="E949"/>
  <c r="E948"/>
  <c r="E947"/>
  <c r="F947" s="1"/>
  <c r="G947" s="1"/>
  <c r="E946"/>
  <c r="E945"/>
  <c r="E944"/>
  <c r="E943"/>
  <c r="E942"/>
  <c r="E941"/>
  <c r="E940"/>
  <c r="E939"/>
  <c r="F939" s="1"/>
  <c r="E938"/>
  <c r="E937"/>
  <c r="E936"/>
  <c r="E935"/>
  <c r="E934"/>
  <c r="E933"/>
  <c r="E932"/>
  <c r="E931"/>
  <c r="F931" s="1"/>
  <c r="G931" s="1"/>
  <c r="E930"/>
  <c r="E929"/>
  <c r="E928"/>
  <c r="E927"/>
  <c r="E926"/>
  <c r="E925"/>
  <c r="E924"/>
  <c r="E923"/>
  <c r="E922"/>
  <c r="E921"/>
  <c r="E920"/>
  <c r="E919"/>
  <c r="E918"/>
  <c r="E917"/>
  <c r="E916"/>
  <c r="E915"/>
  <c r="E914"/>
  <c r="E913"/>
  <c r="E912"/>
  <c r="E911"/>
  <c r="E910"/>
  <c r="E909"/>
  <c r="E908"/>
  <c r="E907"/>
  <c r="E906"/>
  <c r="E905"/>
  <c r="E904"/>
  <c r="E903"/>
  <c r="F903" s="1"/>
  <c r="E902"/>
  <c r="E901"/>
  <c r="E900"/>
  <c r="E899"/>
  <c r="F899" s="1"/>
  <c r="G899" s="1"/>
  <c r="E898"/>
  <c r="E897"/>
  <c r="E896"/>
  <c r="E895"/>
  <c r="F895" s="1"/>
  <c r="G895" s="1"/>
  <c r="E894"/>
  <c r="E893"/>
  <c r="E892"/>
  <c r="E891"/>
  <c r="E890"/>
  <c r="E889"/>
  <c r="E888"/>
  <c r="E887"/>
  <c r="F887" s="1"/>
  <c r="G887" s="1"/>
  <c r="E886"/>
  <c r="E885"/>
  <c r="E884"/>
  <c r="E883"/>
  <c r="F883" s="1"/>
  <c r="G883" s="1"/>
  <c r="E882"/>
  <c r="E881"/>
  <c r="E880"/>
  <c r="E879"/>
  <c r="E878"/>
  <c r="E877"/>
  <c r="E876"/>
  <c r="E875"/>
  <c r="E874"/>
  <c r="E873"/>
  <c r="E872"/>
  <c r="E871"/>
  <c r="E870"/>
  <c r="E869"/>
  <c r="E868"/>
  <c r="E867"/>
  <c r="E866"/>
  <c r="E865"/>
  <c r="E864"/>
  <c r="E863"/>
  <c r="E862"/>
  <c r="E861"/>
  <c r="E860"/>
  <c r="E859"/>
  <c r="E858"/>
  <c r="E857"/>
  <c r="E856"/>
  <c r="E855"/>
  <c r="E854"/>
  <c r="E853"/>
  <c r="E852"/>
  <c r="E851"/>
  <c r="E850"/>
  <c r="E849"/>
  <c r="E848"/>
  <c r="E847"/>
  <c r="E846"/>
  <c r="E845"/>
  <c r="E844"/>
  <c r="E843"/>
  <c r="F843" s="1"/>
  <c r="E842"/>
  <c r="E841"/>
  <c r="E840"/>
  <c r="E839"/>
  <c r="E838"/>
  <c r="E837"/>
  <c r="E836"/>
  <c r="E835"/>
  <c r="E834"/>
  <c r="E833"/>
  <c r="E832"/>
  <c r="E831"/>
  <c r="E830"/>
  <c r="E829"/>
  <c r="E828"/>
  <c r="E827"/>
  <c r="E826"/>
  <c r="E825"/>
  <c r="E824"/>
  <c r="E823"/>
  <c r="E822"/>
  <c r="E821"/>
  <c r="E820"/>
  <c r="E819"/>
  <c r="E818"/>
  <c r="E817"/>
  <c r="E816"/>
  <c r="E815"/>
  <c r="E814"/>
  <c r="E813"/>
  <c r="E812"/>
  <c r="E811"/>
  <c r="E810"/>
  <c r="E809"/>
  <c r="E808"/>
  <c r="E807"/>
  <c r="E806"/>
  <c r="E805"/>
  <c r="E804"/>
  <c r="E803"/>
  <c r="E802"/>
  <c r="E801"/>
  <c r="E800"/>
  <c r="E799"/>
  <c r="E798"/>
  <c r="E797"/>
  <c r="E796"/>
  <c r="E795"/>
  <c r="E794"/>
  <c r="E793"/>
  <c r="E792"/>
  <c r="E791"/>
  <c r="E790"/>
  <c r="E789"/>
  <c r="E788"/>
  <c r="E787"/>
  <c r="E786"/>
  <c r="E785"/>
  <c r="E784"/>
  <c r="E783"/>
  <c r="E782"/>
  <c r="E781"/>
  <c r="E780"/>
  <c r="E779"/>
  <c r="E778"/>
  <c r="E777"/>
  <c r="E776"/>
  <c r="E775"/>
  <c r="E774"/>
  <c r="E773"/>
  <c r="E772"/>
  <c r="E771"/>
  <c r="E770"/>
  <c r="E769"/>
  <c r="E768"/>
  <c r="E767"/>
  <c r="E766"/>
  <c r="E765"/>
  <c r="E764"/>
  <c r="E763"/>
  <c r="E762"/>
  <c r="E761"/>
  <c r="E760"/>
  <c r="E759"/>
  <c r="F759" s="1"/>
  <c r="E758"/>
  <c r="E757"/>
  <c r="E756"/>
  <c r="E755"/>
  <c r="E754"/>
  <c r="E753"/>
  <c r="E752"/>
  <c r="E751"/>
  <c r="F751" s="1"/>
  <c r="G751" s="1"/>
  <c r="E750"/>
  <c r="E749"/>
  <c r="E748"/>
  <c r="E747"/>
  <c r="E746"/>
  <c r="E745"/>
  <c r="E744"/>
  <c r="E743"/>
  <c r="E742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F663" s="1"/>
  <c r="E662"/>
  <c r="E661"/>
  <c r="E660"/>
  <c r="E659"/>
  <c r="F659" s="1"/>
  <c r="G659" s="1"/>
  <c r="E658"/>
  <c r="E657"/>
  <c r="E656"/>
  <c r="E655"/>
  <c r="F655" s="1"/>
  <c r="G655" s="1"/>
  <c r="E654"/>
  <c r="E653"/>
  <c r="E652"/>
  <c r="E651"/>
  <c r="E650"/>
  <c r="E649"/>
  <c r="E648"/>
  <c r="E647"/>
  <c r="F647" s="1"/>
  <c r="G647" s="1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F603" s="1"/>
  <c r="E602"/>
  <c r="E601"/>
  <c r="E600"/>
  <c r="E599"/>
  <c r="F599" s="1"/>
  <c r="G599" s="1"/>
  <c r="E598"/>
  <c r="E597"/>
  <c r="E596"/>
  <c r="E595"/>
  <c r="F595" s="1"/>
  <c r="G595" s="1"/>
  <c r="E594"/>
  <c r="E593"/>
  <c r="E592"/>
  <c r="E591"/>
  <c r="E590"/>
  <c r="E589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5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F511" s="1"/>
  <c r="G511" s="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F483" s="1"/>
  <c r="G483" s="1"/>
  <c r="E482"/>
  <c r="E481"/>
  <c r="E480"/>
  <c r="E479"/>
  <c r="E478"/>
  <c r="E477"/>
  <c r="E476"/>
  <c r="E475"/>
  <c r="E474"/>
  <c r="E473"/>
  <c r="E472"/>
  <c r="E471"/>
  <c r="F471" s="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F419" s="1"/>
  <c r="G419" s="1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F327" s="1"/>
  <c r="E326"/>
  <c r="E325"/>
  <c r="E324"/>
  <c r="E323"/>
  <c r="E322"/>
  <c r="E321"/>
  <c r="E320"/>
  <c r="E319"/>
  <c r="F319" s="1"/>
  <c r="G319" s="1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F231" s="1"/>
  <c r="E230"/>
  <c r="E229"/>
  <c r="E228"/>
  <c r="E227"/>
  <c r="F227" s="1"/>
  <c r="G227" s="1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F135" s="1"/>
  <c r="E134"/>
  <c r="E133"/>
  <c r="E132"/>
  <c r="E131"/>
  <c r="E130"/>
  <c r="E129"/>
  <c r="E128"/>
  <c r="E127"/>
  <c r="F127" s="1"/>
  <c r="G127" s="1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F39" s="1"/>
  <c r="E38"/>
  <c r="E37"/>
  <c r="E36"/>
  <c r="E35"/>
  <c r="F35" s="1"/>
  <c r="G35" s="1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D1142"/>
  <c r="D1141"/>
  <c r="D1140"/>
  <c r="D1139"/>
  <c r="D1138"/>
  <c r="D1137"/>
  <c r="D1136"/>
  <c r="D1135"/>
  <c r="D1134"/>
  <c r="D1133"/>
  <c r="F1133" s="1"/>
  <c r="G1133" s="1"/>
  <c r="D1132"/>
  <c r="D1131"/>
  <c r="D1130"/>
  <c r="D1129"/>
  <c r="D1128"/>
  <c r="D1127"/>
  <c r="D1126"/>
  <c r="D1125"/>
  <c r="F1125" s="1"/>
  <c r="G1125" s="1"/>
  <c r="D1124"/>
  <c r="D1123"/>
  <c r="D1122"/>
  <c r="D1121"/>
  <c r="F1121" s="1"/>
  <c r="G1121" s="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71"/>
  <c r="D1070"/>
  <c r="D1069"/>
  <c r="D1068"/>
  <c r="D1067"/>
  <c r="D1066"/>
  <c r="D1065"/>
  <c r="D1064"/>
  <c r="D1063"/>
  <c r="D1062"/>
  <c r="D1061"/>
  <c r="D1060"/>
  <c r="D1059"/>
  <c r="D1058"/>
  <c r="D1057"/>
  <c r="D1056"/>
  <c r="D1055"/>
  <c r="D1054"/>
  <c r="D1053"/>
  <c r="D1052"/>
  <c r="D1051"/>
  <c r="D1050"/>
  <c r="D1049"/>
  <c r="D1048"/>
  <c r="D1047"/>
  <c r="D1046"/>
  <c r="D1045"/>
  <c r="F1045" s="1"/>
  <c r="G1045" s="1"/>
  <c r="D1044"/>
  <c r="D1043"/>
  <c r="D1042"/>
  <c r="D1041"/>
  <c r="F1041" s="1"/>
  <c r="G1041" s="1"/>
  <c r="D1040"/>
  <c r="D1039"/>
  <c r="D1038"/>
  <c r="D1037"/>
  <c r="F1037" s="1"/>
  <c r="G1037" s="1"/>
  <c r="D1036"/>
  <c r="D1035"/>
  <c r="D1034"/>
  <c r="D1033"/>
  <c r="F1033" s="1"/>
  <c r="G1033" s="1"/>
  <c r="D1032"/>
  <c r="D1031"/>
  <c r="D1030"/>
  <c r="D1029"/>
  <c r="F1029" s="1"/>
  <c r="G1029" s="1"/>
  <c r="D1028"/>
  <c r="D1027"/>
  <c r="D1026"/>
  <c r="D1025"/>
  <c r="F1025" s="1"/>
  <c r="G1025" s="1"/>
  <c r="D1024"/>
  <c r="D1023"/>
  <c r="D1022"/>
  <c r="D1021"/>
  <c r="D1020"/>
  <c r="D1019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F993" s="1"/>
  <c r="G993" s="1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F933" s="1"/>
  <c r="G933" s="1"/>
  <c r="D932"/>
  <c r="D931"/>
  <c r="D930"/>
  <c r="D929"/>
  <c r="F929" s="1"/>
  <c r="G929" s="1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F853" s="1"/>
  <c r="G853" s="1"/>
  <c r="D852"/>
  <c r="D851"/>
  <c r="D850"/>
  <c r="D849"/>
  <c r="F849" s="1"/>
  <c r="G849" s="1"/>
  <c r="D848"/>
  <c r="D847"/>
  <c r="D846"/>
  <c r="D845"/>
  <c r="F845" s="1"/>
  <c r="G845" s="1"/>
  <c r="D844"/>
  <c r="D843"/>
  <c r="D842"/>
  <c r="D841"/>
  <c r="F841" s="1"/>
  <c r="G841" s="1"/>
  <c r="D840"/>
  <c r="D839"/>
  <c r="D838"/>
  <c r="D837"/>
  <c r="F837" s="1"/>
  <c r="G837" s="1"/>
  <c r="D836"/>
  <c r="D835"/>
  <c r="D834"/>
  <c r="D833"/>
  <c r="F833" s="1"/>
  <c r="G833" s="1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F793" s="1"/>
  <c r="G793" s="1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F749" s="1"/>
  <c r="G749" s="1"/>
  <c r="D748"/>
  <c r="D747"/>
  <c r="D746"/>
  <c r="D745"/>
  <c r="D744"/>
  <c r="D743"/>
  <c r="D742"/>
  <c r="D741"/>
  <c r="F741" s="1"/>
  <c r="G741" s="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F709" s="1"/>
  <c r="G709" s="1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F649" s="1"/>
  <c r="G649" s="1"/>
  <c r="D648"/>
  <c r="D647"/>
  <c r="D646"/>
  <c r="D645"/>
  <c r="F645" s="1"/>
  <c r="G645" s="1"/>
  <c r="D644"/>
  <c r="D643"/>
  <c r="D642"/>
  <c r="D641"/>
  <c r="F641" s="1"/>
  <c r="G641" s="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F613" s="1"/>
  <c r="G613" s="1"/>
  <c r="D612"/>
  <c r="D611"/>
  <c r="D610"/>
  <c r="D609"/>
  <c r="F609" s="1"/>
  <c r="G609" s="1"/>
  <c r="D608"/>
  <c r="D607"/>
  <c r="D606"/>
  <c r="D605"/>
  <c r="F605" s="1"/>
  <c r="G605" s="1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F565" s="1"/>
  <c r="G565" s="1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F373" s="1"/>
  <c r="G373" s="1"/>
  <c r="D372"/>
  <c r="D371"/>
  <c r="D370"/>
  <c r="D369"/>
  <c r="F369" s="1"/>
  <c r="G369" s="1"/>
  <c r="D368"/>
  <c r="D367"/>
  <c r="D366"/>
  <c r="D365"/>
  <c r="F365" s="1"/>
  <c r="G365" s="1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F273" s="1"/>
  <c r="G273" s="1"/>
  <c r="D272"/>
  <c r="D271"/>
  <c r="D270"/>
  <c r="D269"/>
  <c r="F269" s="1"/>
  <c r="G269" s="1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F181" s="1"/>
  <c r="G181" s="1"/>
  <c r="D180"/>
  <c r="D179"/>
  <c r="D178"/>
  <c r="D177"/>
  <c r="F177" s="1"/>
  <c r="G177" s="1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F137" s="1"/>
  <c r="G137" s="1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F85" s="1"/>
  <c r="G85" s="1"/>
  <c r="D84"/>
  <c r="D83"/>
  <c r="D82"/>
  <c r="D81"/>
  <c r="F81" s="1"/>
  <c r="G81" s="1"/>
  <c r="D80"/>
  <c r="D79"/>
  <c r="D78"/>
  <c r="D77"/>
  <c r="F77" s="1"/>
  <c r="G77" s="1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U1141" i="5"/>
  <c r="U1140"/>
  <c r="U1139"/>
  <c r="U1138"/>
  <c r="U1137"/>
  <c r="U1136"/>
  <c r="U1135"/>
  <c r="U1134"/>
  <c r="U1133"/>
  <c r="U1132"/>
  <c r="U1131"/>
  <c r="U1130"/>
  <c r="U1129"/>
  <c r="U1128"/>
  <c r="U1127"/>
  <c r="U1126"/>
  <c r="U1125"/>
  <c r="U1124"/>
  <c r="U1123"/>
  <c r="U1122"/>
  <c r="U1121"/>
  <c r="U1120"/>
  <c r="U1119"/>
  <c r="U1118"/>
  <c r="U1117"/>
  <c r="U1116"/>
  <c r="U1115"/>
  <c r="U1114"/>
  <c r="U1113"/>
  <c r="U1112"/>
  <c r="U1111"/>
  <c r="U1110"/>
  <c r="U1109"/>
  <c r="U1108"/>
  <c r="U1107"/>
  <c r="U1106"/>
  <c r="U1105"/>
  <c r="U1104"/>
  <c r="U1103"/>
  <c r="U1102"/>
  <c r="U1101"/>
  <c r="U1100"/>
  <c r="U1099"/>
  <c r="U1098"/>
  <c r="U1097"/>
  <c r="U1096"/>
  <c r="U1095"/>
  <c r="U1094"/>
  <c r="U1093"/>
  <c r="U1092"/>
  <c r="U1091"/>
  <c r="U1090"/>
  <c r="U1089"/>
  <c r="U1088"/>
  <c r="U1087"/>
  <c r="U1086"/>
  <c r="U1085"/>
  <c r="U1084"/>
  <c r="U1083"/>
  <c r="U1082"/>
  <c r="U1081"/>
  <c r="U1080"/>
  <c r="U1079"/>
  <c r="U1078"/>
  <c r="U1077"/>
  <c r="U1076"/>
  <c r="U1075"/>
  <c r="U1074"/>
  <c r="U1073"/>
  <c r="U1072"/>
  <c r="U1071"/>
  <c r="U1070"/>
  <c r="U1069"/>
  <c r="U1068"/>
  <c r="U1067"/>
  <c r="U1066"/>
  <c r="U1065"/>
  <c r="U1064"/>
  <c r="U1063"/>
  <c r="U1062"/>
  <c r="U1061"/>
  <c r="U1060"/>
  <c r="U1059"/>
  <c r="U1058"/>
  <c r="U1057"/>
  <c r="U1056"/>
  <c r="U1055"/>
  <c r="U1054"/>
  <c r="U1053"/>
  <c r="U1052"/>
  <c r="U1051"/>
  <c r="U1050"/>
  <c r="U1049"/>
  <c r="U1048"/>
  <c r="U1047"/>
  <c r="U1046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U1021"/>
  <c r="U1020"/>
  <c r="U1019"/>
  <c r="U1018"/>
  <c r="U1017"/>
  <c r="U1016"/>
  <c r="U1015"/>
  <c r="U1014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U973"/>
  <c r="U972"/>
  <c r="U971"/>
  <c r="U970"/>
  <c r="U969"/>
  <c r="U968"/>
  <c r="U967"/>
  <c r="U966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S1141"/>
  <c r="S1140"/>
  <c r="S1139"/>
  <c r="S1138"/>
  <c r="S1137"/>
  <c r="S1136"/>
  <c r="S1135"/>
  <c r="S1134"/>
  <c r="S1133"/>
  <c r="S1132"/>
  <c r="S1131"/>
  <c r="S1130"/>
  <c r="S1129"/>
  <c r="S1128"/>
  <c r="S1127"/>
  <c r="S1126"/>
  <c r="S1125"/>
  <c r="S1124"/>
  <c r="S1123"/>
  <c r="S1122"/>
  <c r="S1121"/>
  <c r="S1120"/>
  <c r="S1119"/>
  <c r="S1118"/>
  <c r="S1117"/>
  <c r="S1116"/>
  <c r="S1115"/>
  <c r="S1114"/>
  <c r="S1113"/>
  <c r="S1112"/>
  <c r="S1111"/>
  <c r="S1110"/>
  <c r="S1109"/>
  <c r="S1108"/>
  <c r="S1107"/>
  <c r="S1106"/>
  <c r="S1105"/>
  <c r="S1104"/>
  <c r="S1103"/>
  <c r="S1102"/>
  <c r="S1101"/>
  <c r="S1100"/>
  <c r="S1099"/>
  <c r="S1098"/>
  <c r="S1097"/>
  <c r="S1096"/>
  <c r="S1095"/>
  <c r="S1094"/>
  <c r="S1093"/>
  <c r="S1092"/>
  <c r="S1091"/>
  <c r="S1090"/>
  <c r="S1089"/>
  <c r="S1088"/>
  <c r="S1087"/>
  <c r="S1086"/>
  <c r="S1085"/>
  <c r="S1084"/>
  <c r="S1083"/>
  <c r="S1082"/>
  <c r="S1081"/>
  <c r="S1080"/>
  <c r="S1079"/>
  <c r="S1078"/>
  <c r="S1077"/>
  <c r="S1076"/>
  <c r="S1075"/>
  <c r="S1074"/>
  <c r="S1073"/>
  <c r="S1072"/>
  <c r="S1071"/>
  <c r="S1070"/>
  <c r="S1069"/>
  <c r="S1068"/>
  <c r="S1067"/>
  <c r="S1066"/>
  <c r="S1065"/>
  <c r="S1064"/>
  <c r="S1063"/>
  <c r="S1062"/>
  <c r="S1061"/>
  <c r="S1060"/>
  <c r="S1059"/>
  <c r="S1058"/>
  <c r="S1057"/>
  <c r="S1056"/>
  <c r="S1055"/>
  <c r="S1054"/>
  <c r="S1053"/>
  <c r="S1052"/>
  <c r="S1051"/>
  <c r="S1050"/>
  <c r="S1049"/>
  <c r="S1048"/>
  <c r="S1047"/>
  <c r="S1046"/>
  <c r="S1045"/>
  <c r="S1044"/>
  <c r="S1043"/>
  <c r="S1042"/>
  <c r="S1041"/>
  <c r="S1040"/>
  <c r="S1039"/>
  <c r="S1038"/>
  <c r="S1037"/>
  <c r="S1036"/>
  <c r="S1035"/>
  <c r="S1034"/>
  <c r="S1033"/>
  <c r="S1032"/>
  <c r="S1031"/>
  <c r="S1030"/>
  <c r="S1029"/>
  <c r="S1028"/>
  <c r="S1027"/>
  <c r="S1026"/>
  <c r="S1025"/>
  <c r="S1024"/>
  <c r="S1023"/>
  <c r="S1022"/>
  <c r="S1021"/>
  <c r="S1020"/>
  <c r="S1019"/>
  <c r="S1018"/>
  <c r="S1017"/>
  <c r="S1016"/>
  <c r="S1015"/>
  <c r="S1014"/>
  <c r="S1013"/>
  <c r="S1012"/>
  <c r="S1011"/>
  <c r="S1010"/>
  <c r="S1009"/>
  <c r="S1008"/>
  <c r="S1007"/>
  <c r="S1006"/>
  <c r="S1005"/>
  <c r="S1004"/>
  <c r="S1003"/>
  <c r="S1002"/>
  <c r="S1001"/>
  <c r="S1000"/>
  <c r="S999"/>
  <c r="S998"/>
  <c r="S997"/>
  <c r="S996"/>
  <c r="S995"/>
  <c r="S994"/>
  <c r="S993"/>
  <c r="S992"/>
  <c r="S991"/>
  <c r="S990"/>
  <c r="S989"/>
  <c r="S988"/>
  <c r="S987"/>
  <c r="S986"/>
  <c r="S985"/>
  <c r="S984"/>
  <c r="S983"/>
  <c r="S982"/>
  <c r="S981"/>
  <c r="S980"/>
  <c r="S979"/>
  <c r="S978"/>
  <c r="S977"/>
  <c r="S976"/>
  <c r="S975"/>
  <c r="S974"/>
  <c r="S973"/>
  <c r="S972"/>
  <c r="S971"/>
  <c r="S970"/>
  <c r="S969"/>
  <c r="S968"/>
  <c r="S967"/>
  <c r="S966"/>
  <c r="S965"/>
  <c r="S964"/>
  <c r="S963"/>
  <c r="S962"/>
  <c r="S961"/>
  <c r="S960"/>
  <c r="S959"/>
  <c r="S958"/>
  <c r="S957"/>
  <c r="S956"/>
  <c r="S955"/>
  <c r="S954"/>
  <c r="S953"/>
  <c r="S952"/>
  <c r="S951"/>
  <c r="S950"/>
  <c r="S949"/>
  <c r="S948"/>
  <c r="S947"/>
  <c r="S946"/>
  <c r="S945"/>
  <c r="S944"/>
  <c r="S943"/>
  <c r="S942"/>
  <c r="S941"/>
  <c r="S940"/>
  <c r="S939"/>
  <c r="S938"/>
  <c r="S937"/>
  <c r="S936"/>
  <c r="S935"/>
  <c r="S934"/>
  <c r="S933"/>
  <c r="S932"/>
  <c r="S931"/>
  <c r="S930"/>
  <c r="S929"/>
  <c r="S928"/>
  <c r="S927"/>
  <c r="S926"/>
  <c r="S925"/>
  <c r="S924"/>
  <c r="S923"/>
  <c r="S922"/>
  <c r="S921"/>
  <c r="S920"/>
  <c r="S919"/>
  <c r="S918"/>
  <c r="S917"/>
  <c r="S916"/>
  <c r="S915"/>
  <c r="S914"/>
  <c r="S913"/>
  <c r="S912"/>
  <c r="S911"/>
  <c r="S910"/>
  <c r="S909"/>
  <c r="S908"/>
  <c r="S907"/>
  <c r="S906"/>
  <c r="S905"/>
  <c r="S904"/>
  <c r="S903"/>
  <c r="S902"/>
  <c r="S901"/>
  <c r="S900"/>
  <c r="S899"/>
  <c r="S898"/>
  <c r="S897"/>
  <c r="S896"/>
  <c r="S895"/>
  <c r="S894"/>
  <c r="S893"/>
  <c r="S892"/>
  <c r="S891"/>
  <c r="S890"/>
  <c r="S889"/>
  <c r="S888"/>
  <c r="S887"/>
  <c r="S886"/>
  <c r="S885"/>
  <c r="S884"/>
  <c r="S883"/>
  <c r="S882"/>
  <c r="S881"/>
  <c r="S880"/>
  <c r="S879"/>
  <c r="S878"/>
  <c r="S877"/>
  <c r="S876"/>
  <c r="S875"/>
  <c r="S874"/>
  <c r="S873"/>
  <c r="S872"/>
  <c r="S871"/>
  <c r="S870"/>
  <c r="S869"/>
  <c r="S868"/>
  <c r="S867"/>
  <c r="S866"/>
  <c r="S865"/>
  <c r="S864"/>
  <c r="S863"/>
  <c r="S862"/>
  <c r="S861"/>
  <c r="S860"/>
  <c r="S859"/>
  <c r="S858"/>
  <c r="S857"/>
  <c r="S856"/>
  <c r="S855"/>
  <c r="S854"/>
  <c r="S853"/>
  <c r="S852"/>
  <c r="S851"/>
  <c r="S850"/>
  <c r="S849"/>
  <c r="S848"/>
  <c r="S847"/>
  <c r="S846"/>
  <c r="S845"/>
  <c r="S844"/>
  <c r="S843"/>
  <c r="S842"/>
  <c r="S841"/>
  <c r="S840"/>
  <c r="S839"/>
  <c r="S838"/>
  <c r="S837"/>
  <c r="S836"/>
  <c r="S835"/>
  <c r="S834"/>
  <c r="S833"/>
  <c r="S832"/>
  <c r="S831"/>
  <c r="S830"/>
  <c r="S829"/>
  <c r="S828"/>
  <c r="S827"/>
  <c r="S826"/>
  <c r="S825"/>
  <c r="S824"/>
  <c r="S823"/>
  <c r="S822"/>
  <c r="S821"/>
  <c r="S820"/>
  <c r="S819"/>
  <c r="S818"/>
  <c r="S817"/>
  <c r="S816"/>
  <c r="S815"/>
  <c r="S814"/>
  <c r="S813"/>
  <c r="S812"/>
  <c r="S811"/>
  <c r="S810"/>
  <c r="S809"/>
  <c r="S808"/>
  <c r="S807"/>
  <c r="S806"/>
  <c r="S805"/>
  <c r="S804"/>
  <c r="S803"/>
  <c r="S802"/>
  <c r="S801"/>
  <c r="S800"/>
  <c r="S799"/>
  <c r="S798"/>
  <c r="S797"/>
  <c r="S796"/>
  <c r="S795"/>
  <c r="S794"/>
  <c r="S793"/>
  <c r="S792"/>
  <c r="S791"/>
  <c r="S790"/>
  <c r="S789"/>
  <c r="S788"/>
  <c r="S787"/>
  <c r="S786"/>
  <c r="S785"/>
  <c r="S784"/>
  <c r="S783"/>
  <c r="S782"/>
  <c r="S781"/>
  <c r="S780"/>
  <c r="S779"/>
  <c r="S778"/>
  <c r="S777"/>
  <c r="S776"/>
  <c r="S775"/>
  <c r="S774"/>
  <c r="S773"/>
  <c r="S772"/>
  <c r="S771"/>
  <c r="S770"/>
  <c r="S769"/>
  <c r="S768"/>
  <c r="S767"/>
  <c r="S766"/>
  <c r="S765"/>
  <c r="S764"/>
  <c r="S763"/>
  <c r="S762"/>
  <c r="S761"/>
  <c r="S760"/>
  <c r="S759"/>
  <c r="S758"/>
  <c r="S757"/>
  <c r="S756"/>
  <c r="S755"/>
  <c r="S754"/>
  <c r="S753"/>
  <c r="S752"/>
  <c r="S751"/>
  <c r="S750"/>
  <c r="S749"/>
  <c r="S748"/>
  <c r="S747"/>
  <c r="S746"/>
  <c r="S745"/>
  <c r="S744"/>
  <c r="S743"/>
  <c r="S742"/>
  <c r="S741"/>
  <c r="S740"/>
  <c r="S739"/>
  <c r="S738"/>
  <c r="S737"/>
  <c r="S736"/>
  <c r="S735"/>
  <c r="S734"/>
  <c r="S733"/>
  <c r="S732"/>
  <c r="S731"/>
  <c r="S730"/>
  <c r="S729"/>
  <c r="S728"/>
  <c r="S727"/>
  <c r="S726"/>
  <c r="S725"/>
  <c r="S724"/>
  <c r="S723"/>
  <c r="S722"/>
  <c r="S721"/>
  <c r="S720"/>
  <c r="S719"/>
  <c r="S718"/>
  <c r="S717"/>
  <c r="S716"/>
  <c r="S715"/>
  <c r="S714"/>
  <c r="S713"/>
  <c r="S712"/>
  <c r="S711"/>
  <c r="S710"/>
  <c r="S709"/>
  <c r="S708"/>
  <c r="S707"/>
  <c r="S706"/>
  <c r="S705"/>
  <c r="S704"/>
  <c r="S703"/>
  <c r="S702"/>
  <c r="S701"/>
  <c r="S700"/>
  <c r="S699"/>
  <c r="S698"/>
  <c r="S697"/>
  <c r="S696"/>
  <c r="S695"/>
  <c r="S694"/>
  <c r="S693"/>
  <c r="S692"/>
  <c r="S691"/>
  <c r="S690"/>
  <c r="S689"/>
  <c r="S688"/>
  <c r="S687"/>
  <c r="S686"/>
  <c r="S685"/>
  <c r="S684"/>
  <c r="S683"/>
  <c r="S682"/>
  <c r="S681"/>
  <c r="S680"/>
  <c r="S679"/>
  <c r="S678"/>
  <c r="S677"/>
  <c r="S676"/>
  <c r="S675"/>
  <c r="S674"/>
  <c r="S673"/>
  <c r="S672"/>
  <c r="S671"/>
  <c r="S670"/>
  <c r="S669"/>
  <c r="S668"/>
  <c r="S667"/>
  <c r="S666"/>
  <c r="S665"/>
  <c r="S664"/>
  <c r="S663"/>
  <c r="S662"/>
  <c r="S661"/>
  <c r="S660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8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7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5"/>
  <c r="S534"/>
  <c r="S533"/>
  <c r="S532"/>
  <c r="S531"/>
  <c r="S530"/>
  <c r="S529"/>
  <c r="S528"/>
  <c r="S527"/>
  <c r="S526"/>
  <c r="S525"/>
  <c r="S524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8"/>
  <c r="S427"/>
  <c r="S426"/>
  <c r="S425"/>
  <c r="S424"/>
  <c r="S423"/>
  <c r="S422"/>
  <c r="S421"/>
  <c r="S420"/>
  <c r="S419"/>
  <c r="S418"/>
  <c r="S417"/>
  <c r="S416"/>
  <c r="S415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7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7"/>
  <c r="S276"/>
  <c r="S275"/>
  <c r="S274"/>
  <c r="S273"/>
  <c r="S272"/>
  <c r="S271"/>
  <c r="S270"/>
  <c r="S269"/>
  <c r="S268"/>
  <c r="S267"/>
  <c r="S266"/>
  <c r="S265"/>
  <c r="S264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S3"/>
  <c r="S2"/>
  <c r="H4" i="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3"/>
  <c r="H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2"/>
  <c r="Q1140" i="5"/>
  <c r="Q1139"/>
  <c r="Q1138"/>
  <c r="Q1128"/>
  <c r="Q1127"/>
  <c r="Q1126"/>
  <c r="Q1116"/>
  <c r="Q1115"/>
  <c r="Q1114"/>
  <c r="Q1104"/>
  <c r="Q1103"/>
  <c r="Q1102"/>
  <c r="Q1092"/>
  <c r="Q1091"/>
  <c r="Q1090"/>
  <c r="Q1080"/>
  <c r="Q1079"/>
  <c r="Q1078"/>
  <c r="Q1068"/>
  <c r="Q1067"/>
  <c r="Q1066"/>
  <c r="Q1056"/>
  <c r="Q1055"/>
  <c r="Q1054"/>
  <c r="Q1044"/>
  <c r="Q1043"/>
  <c r="Q1042"/>
  <c r="Q1032"/>
  <c r="Q1031"/>
  <c r="Q1030"/>
  <c r="Q1020"/>
  <c r="Q1019"/>
  <c r="Q1018"/>
  <c r="Q1008"/>
  <c r="Q1007"/>
  <c r="Q1006"/>
  <c r="Q996"/>
  <c r="Q995"/>
  <c r="Q994"/>
  <c r="Q984"/>
  <c r="Q983"/>
  <c r="Q982"/>
  <c r="Q972"/>
  <c r="Q971"/>
  <c r="Q970"/>
  <c r="Q960"/>
  <c r="Q959"/>
  <c r="Q958"/>
  <c r="Q948"/>
  <c r="Q947"/>
  <c r="Q946"/>
  <c r="Q936"/>
  <c r="Q935"/>
  <c r="Q934"/>
  <c r="Q924"/>
  <c r="Q923"/>
  <c r="Q922"/>
  <c r="Q912"/>
  <c r="Q911"/>
  <c r="Q910"/>
  <c r="Q900"/>
  <c r="Q899"/>
  <c r="Q898"/>
  <c r="Q888"/>
  <c r="Q887"/>
  <c r="Q886"/>
  <c r="Q876"/>
  <c r="Q875"/>
  <c r="Q874"/>
  <c r="Q864"/>
  <c r="Q863"/>
  <c r="Q862"/>
  <c r="Q852"/>
  <c r="Q851"/>
  <c r="Q850"/>
  <c r="Q840"/>
  <c r="Q839"/>
  <c r="Q838"/>
  <c r="Q828"/>
  <c r="Q827"/>
  <c r="Q826"/>
  <c r="Q816"/>
  <c r="Q815"/>
  <c r="Q814"/>
  <c r="Q804"/>
  <c r="Q803"/>
  <c r="Q802"/>
  <c r="Q792"/>
  <c r="Q791"/>
  <c r="Q790"/>
  <c r="Q780"/>
  <c r="Q779"/>
  <c r="Q778"/>
  <c r="Q768"/>
  <c r="Q767"/>
  <c r="Q766"/>
  <c r="Q756"/>
  <c r="Q755"/>
  <c r="Q754"/>
  <c r="Q744"/>
  <c r="Q743"/>
  <c r="Q742"/>
  <c r="Q732"/>
  <c r="Q731"/>
  <c r="Q730"/>
  <c r="Q720"/>
  <c r="Q719"/>
  <c r="Q718"/>
  <c r="Q708"/>
  <c r="Q707"/>
  <c r="Q706"/>
  <c r="Q696"/>
  <c r="Q695"/>
  <c r="Q694"/>
  <c r="Q684"/>
  <c r="Q683"/>
  <c r="Q682"/>
  <c r="Q672"/>
  <c r="Q671"/>
  <c r="Q670"/>
  <c r="Q660"/>
  <c r="Q659"/>
  <c r="Q658"/>
  <c r="Q648"/>
  <c r="Q647"/>
  <c r="Q646"/>
  <c r="Q636"/>
  <c r="Q635"/>
  <c r="Q634"/>
  <c r="Q624"/>
  <c r="Q623"/>
  <c r="Q622"/>
  <c r="Q612"/>
  <c r="Q611"/>
  <c r="Q610"/>
  <c r="Q600"/>
  <c r="Q599"/>
  <c r="Q598"/>
  <c r="Q588"/>
  <c r="Q587"/>
  <c r="Q586"/>
  <c r="Q576"/>
  <c r="Q575"/>
  <c r="Q574"/>
  <c r="Q564"/>
  <c r="Q563"/>
  <c r="Q562"/>
  <c r="Q552"/>
  <c r="Q551"/>
  <c r="Q550"/>
  <c r="Q540"/>
  <c r="Q539"/>
  <c r="Q538"/>
  <c r="Q528"/>
  <c r="Q527"/>
  <c r="Q526"/>
  <c r="Q516"/>
  <c r="Q515"/>
  <c r="Q514"/>
  <c r="Q504"/>
  <c r="Q503"/>
  <c r="Q502"/>
  <c r="Q492"/>
  <c r="Q491"/>
  <c r="Q490"/>
  <c r="Q480"/>
  <c r="Q479"/>
  <c r="Q478"/>
  <c r="Q468"/>
  <c r="Q467"/>
  <c r="Q466"/>
  <c r="Q456"/>
  <c r="Q455"/>
  <c r="Q454"/>
  <c r="Q444"/>
  <c r="Q443"/>
  <c r="Q442"/>
  <c r="Q432"/>
  <c r="Q431"/>
  <c r="Q430"/>
  <c r="Q420"/>
  <c r="Q419"/>
  <c r="Q418"/>
  <c r="Q408"/>
  <c r="Q407"/>
  <c r="Q406"/>
  <c r="Q396"/>
  <c r="Q395"/>
  <c r="Q394"/>
  <c r="Q384"/>
  <c r="Q383"/>
  <c r="Q382"/>
  <c r="Q372"/>
  <c r="Q371"/>
  <c r="Q370"/>
  <c r="Q360"/>
  <c r="Q359"/>
  <c r="Q358"/>
  <c r="Q348"/>
  <c r="Q347"/>
  <c r="Q346"/>
  <c r="Q336"/>
  <c r="Q335"/>
  <c r="Q334"/>
  <c r="Q324"/>
  <c r="Q323"/>
  <c r="Q322"/>
  <c r="Q312"/>
  <c r="Q311"/>
  <c r="Q310"/>
  <c r="Q300"/>
  <c r="Q299"/>
  <c r="Q298"/>
  <c r="Q288"/>
  <c r="Q287"/>
  <c r="Q286"/>
  <c r="Q276"/>
  <c r="Q275"/>
  <c r="Q274"/>
  <c r="Q264"/>
  <c r="Q263"/>
  <c r="Q262"/>
  <c r="Q252"/>
  <c r="Q251"/>
  <c r="Q250"/>
  <c r="Q240"/>
  <c r="Q239"/>
  <c r="Q238"/>
  <c r="Q228"/>
  <c r="Q227"/>
  <c r="Q226"/>
  <c r="Q216"/>
  <c r="Q215"/>
  <c r="Q214"/>
  <c r="Q204"/>
  <c r="Q203"/>
  <c r="Q202"/>
  <c r="Q192"/>
  <c r="Q191"/>
  <c r="Q190"/>
  <c r="Q180"/>
  <c r="Q179"/>
  <c r="Q178"/>
  <c r="Q168"/>
  <c r="Q167"/>
  <c r="Q166"/>
  <c r="Q156"/>
  <c r="Q155"/>
  <c r="Q154"/>
  <c r="Q144"/>
  <c r="Q143"/>
  <c r="Q142"/>
  <c r="Q132"/>
  <c r="Q131"/>
  <c r="Q130"/>
  <c r="Q120"/>
  <c r="Q119"/>
  <c r="Q118"/>
  <c r="Q108"/>
  <c r="Q107"/>
  <c r="Q106"/>
  <c r="Q96"/>
  <c r="Q95"/>
  <c r="Q94"/>
  <c r="Q84"/>
  <c r="Q83"/>
  <c r="Q82"/>
  <c r="Q72"/>
  <c r="Q71"/>
  <c r="Q70"/>
  <c r="Q60"/>
  <c r="Q59"/>
  <c r="Q58"/>
  <c r="Q48"/>
  <c r="Q47"/>
  <c r="Q46"/>
  <c r="Q36"/>
  <c r="Q35"/>
  <c r="Q34"/>
  <c r="Q24"/>
  <c r="Q23"/>
  <c r="Q22"/>
  <c r="Q12"/>
  <c r="Q11"/>
  <c r="Q10"/>
  <c r="Q1137"/>
  <c r="Q1136"/>
  <c r="Q1135"/>
  <c r="Q1125"/>
  <c r="Q1124"/>
  <c r="Q1123"/>
  <c r="Q1113"/>
  <c r="Q1112"/>
  <c r="Q1111"/>
  <c r="Q1101"/>
  <c r="Q1100"/>
  <c r="Q1099"/>
  <c r="Q1089"/>
  <c r="Q1088"/>
  <c r="Q1087"/>
  <c r="Q1077"/>
  <c r="Q1076"/>
  <c r="Q1075"/>
  <c r="Q1065"/>
  <c r="Q1064"/>
  <c r="Q1063"/>
  <c r="Q1053"/>
  <c r="Q1052"/>
  <c r="Q1051"/>
  <c r="Q1041"/>
  <c r="Q1040"/>
  <c r="Q1039"/>
  <c r="Q1029"/>
  <c r="Q1028"/>
  <c r="Q1027"/>
  <c r="Q1017"/>
  <c r="Q1016"/>
  <c r="Q1015"/>
  <c r="Q1005"/>
  <c r="Q1004"/>
  <c r="Q1003"/>
  <c r="Q993"/>
  <c r="Q992"/>
  <c r="Q991"/>
  <c r="Q981"/>
  <c r="Q980"/>
  <c r="Q979"/>
  <c r="Q969"/>
  <c r="Q968"/>
  <c r="Q967"/>
  <c r="Q957"/>
  <c r="Q956"/>
  <c r="Q955"/>
  <c r="Q945"/>
  <c r="Q944"/>
  <c r="Q943"/>
  <c r="Q933"/>
  <c r="Q932"/>
  <c r="Q931"/>
  <c r="Q921"/>
  <c r="Q920"/>
  <c r="Q919"/>
  <c r="Q909"/>
  <c r="Q908"/>
  <c r="Q907"/>
  <c r="Q897"/>
  <c r="Q896"/>
  <c r="Q895"/>
  <c r="Q885"/>
  <c r="Q884"/>
  <c r="Q883"/>
  <c r="Q873"/>
  <c r="Q872"/>
  <c r="Q871"/>
  <c r="Q861"/>
  <c r="Q860"/>
  <c r="Q859"/>
  <c r="Q849"/>
  <c r="Q848"/>
  <c r="Q847"/>
  <c r="Q837"/>
  <c r="Q836"/>
  <c r="Q835"/>
  <c r="Q825"/>
  <c r="Q824"/>
  <c r="Q823"/>
  <c r="Q813"/>
  <c r="Q812"/>
  <c r="Q811"/>
  <c r="Q801"/>
  <c r="Q800"/>
  <c r="Q799"/>
  <c r="Q789"/>
  <c r="Q788"/>
  <c r="Q787"/>
  <c r="Q777"/>
  <c r="Q776"/>
  <c r="Q775"/>
  <c r="Q765"/>
  <c r="Q764"/>
  <c r="Q763"/>
  <c r="Q753"/>
  <c r="Q752"/>
  <c r="Q751"/>
  <c r="Q741"/>
  <c r="Q740"/>
  <c r="Q739"/>
  <c r="Q729"/>
  <c r="Q728"/>
  <c r="Q727"/>
  <c r="Q717"/>
  <c r="Q716"/>
  <c r="Q715"/>
  <c r="Q705"/>
  <c r="Q704"/>
  <c r="Q703"/>
  <c r="Q693"/>
  <c r="Q692"/>
  <c r="Q691"/>
  <c r="Q681"/>
  <c r="Q680"/>
  <c r="Q679"/>
  <c r="Q669"/>
  <c r="Q668"/>
  <c r="Q667"/>
  <c r="Q657"/>
  <c r="Q656"/>
  <c r="Q655"/>
  <c r="Q645"/>
  <c r="Q644"/>
  <c r="Q643"/>
  <c r="Q633"/>
  <c r="Q632"/>
  <c r="Q631"/>
  <c r="Q621"/>
  <c r="Q620"/>
  <c r="Q619"/>
  <c r="Q609"/>
  <c r="Q608"/>
  <c r="Q607"/>
  <c r="Q597"/>
  <c r="Q596"/>
  <c r="Q595"/>
  <c r="Q585"/>
  <c r="Q584"/>
  <c r="Q583"/>
  <c r="Q573"/>
  <c r="Q572"/>
  <c r="Q571"/>
  <c r="Q561"/>
  <c r="Q560"/>
  <c r="Q559"/>
  <c r="Q549"/>
  <c r="Q548"/>
  <c r="Q547"/>
  <c r="Q537"/>
  <c r="Q536"/>
  <c r="Q535"/>
  <c r="Q525"/>
  <c r="Q524"/>
  <c r="Q523"/>
  <c r="Q513"/>
  <c r="Q512"/>
  <c r="Q511"/>
  <c r="Q501"/>
  <c r="Q500"/>
  <c r="Q499"/>
  <c r="Q489"/>
  <c r="Q488"/>
  <c r="Q487"/>
  <c r="Q477"/>
  <c r="Q476"/>
  <c r="Q475"/>
  <c r="Q465"/>
  <c r="Q464"/>
  <c r="Q463"/>
  <c r="Q453"/>
  <c r="Q452"/>
  <c r="Q451"/>
  <c r="Q441"/>
  <c r="Q440"/>
  <c r="Q439"/>
  <c r="Q429"/>
  <c r="Q428"/>
  <c r="Q427"/>
  <c r="Q417"/>
  <c r="Q416"/>
  <c r="Q415"/>
  <c r="Q405"/>
  <c r="Q404"/>
  <c r="Q403"/>
  <c r="Q393"/>
  <c r="Q392"/>
  <c r="Q391"/>
  <c r="Q381"/>
  <c r="Q380"/>
  <c r="Q379"/>
  <c r="Q369"/>
  <c r="Q368"/>
  <c r="Q367"/>
  <c r="Q357"/>
  <c r="Q356"/>
  <c r="Q355"/>
  <c r="Q345"/>
  <c r="Q344"/>
  <c r="Q343"/>
  <c r="Q333"/>
  <c r="Q332"/>
  <c r="Q331"/>
  <c r="Q321"/>
  <c r="Q320"/>
  <c r="Q319"/>
  <c r="Q309"/>
  <c r="Q308"/>
  <c r="Q307"/>
  <c r="Q297"/>
  <c r="Q296"/>
  <c r="Q295"/>
  <c r="Q285"/>
  <c r="Q284"/>
  <c r="Q283"/>
  <c r="Q273"/>
  <c r="Q272"/>
  <c r="Q271"/>
  <c r="Q261"/>
  <c r="Q260"/>
  <c r="Q259"/>
  <c r="Q249"/>
  <c r="Q248"/>
  <c r="Q247"/>
  <c r="Q237"/>
  <c r="Q236"/>
  <c r="Q235"/>
  <c r="Q225"/>
  <c r="Q224"/>
  <c r="Q223"/>
  <c r="Q213"/>
  <c r="Q212"/>
  <c r="Q211"/>
  <c r="Q201"/>
  <c r="Q200"/>
  <c r="Q199"/>
  <c r="Q189"/>
  <c r="Q188"/>
  <c r="Q187"/>
  <c r="Q177"/>
  <c r="Q176"/>
  <c r="Q175"/>
  <c r="Q165"/>
  <c r="Q164"/>
  <c r="Q163"/>
  <c r="Q153"/>
  <c r="Q152"/>
  <c r="Q151"/>
  <c r="Q141"/>
  <c r="Q140"/>
  <c r="Q139"/>
  <c r="Q129"/>
  <c r="Q128"/>
  <c r="Q127"/>
  <c r="Q117"/>
  <c r="Q116"/>
  <c r="Q115"/>
  <c r="Q105"/>
  <c r="Q104"/>
  <c r="Q103"/>
  <c r="Q93"/>
  <c r="Q92"/>
  <c r="Q91"/>
  <c r="Q81"/>
  <c r="Q80"/>
  <c r="Q79"/>
  <c r="Q69"/>
  <c r="Q68"/>
  <c r="Q67"/>
  <c r="Q57"/>
  <c r="Q56"/>
  <c r="Q55"/>
  <c r="Q45"/>
  <c r="Q44"/>
  <c r="Q43"/>
  <c r="Q33"/>
  <c r="Q32"/>
  <c r="Q31"/>
  <c r="Q21"/>
  <c r="Q20"/>
  <c r="Q19"/>
  <c r="Q9"/>
  <c r="Q8"/>
  <c r="Q7"/>
  <c r="Q1134"/>
  <c r="Q1133"/>
  <c r="Q1132"/>
  <c r="Q1122"/>
  <c r="Q1121"/>
  <c r="Q1120"/>
  <c r="Q1110"/>
  <c r="Q1109"/>
  <c r="Q1108"/>
  <c r="Q1098"/>
  <c r="Q1097"/>
  <c r="Q1096"/>
  <c r="Q1086"/>
  <c r="Q1085"/>
  <c r="Q1084"/>
  <c r="Q1074"/>
  <c r="Q1073"/>
  <c r="Q1072"/>
  <c r="Q1062"/>
  <c r="Q1061"/>
  <c r="Q1060"/>
  <c r="Q1050"/>
  <c r="Q1049"/>
  <c r="Q1048"/>
  <c r="Q1038"/>
  <c r="Q1037"/>
  <c r="Q1036"/>
  <c r="Q1026"/>
  <c r="Q1025"/>
  <c r="Q1024"/>
  <c r="Q1014"/>
  <c r="Q1013"/>
  <c r="Q1012"/>
  <c r="Q1002"/>
  <c r="Q1001"/>
  <c r="Q1000"/>
  <c r="Q990"/>
  <c r="Q989"/>
  <c r="Q988"/>
  <c r="Q978"/>
  <c r="Q977"/>
  <c r="Q976"/>
  <c r="Q966"/>
  <c r="Q965"/>
  <c r="Q964"/>
  <c r="Q954"/>
  <c r="Q953"/>
  <c r="Q952"/>
  <c r="Q942"/>
  <c r="Q941"/>
  <c r="Q940"/>
  <c r="Q930"/>
  <c r="Q929"/>
  <c r="Q928"/>
  <c r="Q918"/>
  <c r="Q917"/>
  <c r="Q916"/>
  <c r="Q906"/>
  <c r="Q905"/>
  <c r="Q904"/>
  <c r="Q894"/>
  <c r="Q893"/>
  <c r="Q892"/>
  <c r="Q882"/>
  <c r="Q881"/>
  <c r="Q880"/>
  <c r="Q870"/>
  <c r="Q869"/>
  <c r="Q868"/>
  <c r="Q858"/>
  <c r="Q857"/>
  <c r="Q856"/>
  <c r="Q846"/>
  <c r="Q845"/>
  <c r="Q844"/>
  <c r="Q834"/>
  <c r="Q833"/>
  <c r="Q832"/>
  <c r="Q822"/>
  <c r="Q821"/>
  <c r="Q820"/>
  <c r="Q810"/>
  <c r="Q809"/>
  <c r="Q808"/>
  <c r="Q798"/>
  <c r="Q797"/>
  <c r="Q796"/>
  <c r="Q786"/>
  <c r="Q785"/>
  <c r="Q784"/>
  <c r="Q774"/>
  <c r="Q773"/>
  <c r="Q772"/>
  <c r="Q762"/>
  <c r="Q761"/>
  <c r="Q760"/>
  <c r="Q750"/>
  <c r="Q749"/>
  <c r="Q748"/>
  <c r="Q738"/>
  <c r="Q737"/>
  <c r="Q736"/>
  <c r="Q726"/>
  <c r="Q725"/>
  <c r="Q724"/>
  <c r="Q714"/>
  <c r="Q713"/>
  <c r="Q712"/>
  <c r="Q702"/>
  <c r="Q701"/>
  <c r="Q700"/>
  <c r="Q690"/>
  <c r="Q689"/>
  <c r="Q688"/>
  <c r="Q678"/>
  <c r="Q677"/>
  <c r="Q676"/>
  <c r="Q666"/>
  <c r="Q665"/>
  <c r="Q664"/>
  <c r="Q654"/>
  <c r="Q653"/>
  <c r="Q652"/>
  <c r="Q642"/>
  <c r="Q641"/>
  <c r="Q640"/>
  <c r="Q630"/>
  <c r="Q629"/>
  <c r="Q628"/>
  <c r="Q618"/>
  <c r="Q617"/>
  <c r="Q616"/>
  <c r="Q606"/>
  <c r="Q605"/>
  <c r="Q604"/>
  <c r="Q594"/>
  <c r="Q593"/>
  <c r="Q592"/>
  <c r="Q582"/>
  <c r="Q581"/>
  <c r="Q580"/>
  <c r="Q570"/>
  <c r="Q569"/>
  <c r="Q568"/>
  <c r="Q558"/>
  <c r="Q557"/>
  <c r="Q556"/>
  <c r="Q546"/>
  <c r="Q545"/>
  <c r="Q544"/>
  <c r="Q534"/>
  <c r="Q533"/>
  <c r="Q532"/>
  <c r="Q522"/>
  <c r="Q521"/>
  <c r="Q520"/>
  <c r="Q510"/>
  <c r="Q509"/>
  <c r="Q508"/>
  <c r="Q498"/>
  <c r="Q497"/>
  <c r="Q496"/>
  <c r="Q486"/>
  <c r="Q485"/>
  <c r="Q484"/>
  <c r="Q474"/>
  <c r="Q473"/>
  <c r="Q472"/>
  <c r="Q462"/>
  <c r="Q461"/>
  <c r="Q460"/>
  <c r="Q450"/>
  <c r="Q449"/>
  <c r="Q448"/>
  <c r="Q438"/>
  <c r="Q437"/>
  <c r="Q436"/>
  <c r="Q426"/>
  <c r="Q425"/>
  <c r="Q424"/>
  <c r="Q414"/>
  <c r="Q413"/>
  <c r="Q412"/>
  <c r="Q402"/>
  <c r="Q401"/>
  <c r="Q400"/>
  <c r="Q390"/>
  <c r="Q389"/>
  <c r="Q388"/>
  <c r="Q378"/>
  <c r="Q377"/>
  <c r="Q376"/>
  <c r="Q366"/>
  <c r="Q365"/>
  <c r="Q364"/>
  <c r="Q354"/>
  <c r="Q353"/>
  <c r="Q352"/>
  <c r="Q342"/>
  <c r="Q341"/>
  <c r="Q340"/>
  <c r="Q330"/>
  <c r="Q329"/>
  <c r="Q328"/>
  <c r="Q318"/>
  <c r="Q317"/>
  <c r="Q316"/>
  <c r="Q306"/>
  <c r="Q305"/>
  <c r="Q304"/>
  <c r="Q294"/>
  <c r="Q293"/>
  <c r="Q292"/>
  <c r="Q282"/>
  <c r="Q281"/>
  <c r="Q280"/>
  <c r="Q270"/>
  <c r="Q269"/>
  <c r="Q268"/>
  <c r="Q258"/>
  <c r="Q257"/>
  <c r="Q256"/>
  <c r="Q246"/>
  <c r="Q245"/>
  <c r="Q244"/>
  <c r="Q234"/>
  <c r="Q233"/>
  <c r="Q232"/>
  <c r="Q222"/>
  <c r="Q221"/>
  <c r="Q220"/>
  <c r="Q210"/>
  <c r="Q209"/>
  <c r="Q208"/>
  <c r="Q198"/>
  <c r="Q197"/>
  <c r="Q196"/>
  <c r="Q186"/>
  <c r="Q185"/>
  <c r="Q184"/>
  <c r="Q174"/>
  <c r="Q173"/>
  <c r="Q172"/>
  <c r="Q162"/>
  <c r="Q161"/>
  <c r="Q160"/>
  <c r="Q150"/>
  <c r="Q149"/>
  <c r="Q148"/>
  <c r="Q138"/>
  <c r="Q137"/>
  <c r="Q136"/>
  <c r="Q126"/>
  <c r="Q125"/>
  <c r="Q124"/>
  <c r="Q114"/>
  <c r="Q113"/>
  <c r="Q112"/>
  <c r="Q102"/>
  <c r="Q101"/>
  <c r="Q100"/>
  <c r="Q90"/>
  <c r="Q89"/>
  <c r="Q88"/>
  <c r="Q78"/>
  <c r="Q77"/>
  <c r="Q76"/>
  <c r="Q66"/>
  <c r="Q65"/>
  <c r="Q64"/>
  <c r="Q54"/>
  <c r="Q53"/>
  <c r="Q52"/>
  <c r="Q42"/>
  <c r="Q41"/>
  <c r="Q40"/>
  <c r="Q30"/>
  <c r="Q29"/>
  <c r="Q28"/>
  <c r="Q18"/>
  <c r="Q17"/>
  <c r="Q16"/>
  <c r="Q6"/>
  <c r="Q5"/>
  <c r="Q4"/>
  <c r="Q1141"/>
  <c r="Q1131"/>
  <c r="Q1130"/>
  <c r="Q1129"/>
  <c r="Q1119"/>
  <c r="Q1118"/>
  <c r="Q1117"/>
  <c r="Q1107"/>
  <c r="Q1106"/>
  <c r="Q1105"/>
  <c r="Q1095"/>
  <c r="Q1094"/>
  <c r="Q1093"/>
  <c r="Q1083"/>
  <c r="Q1082"/>
  <c r="Q1081"/>
  <c r="Q1071"/>
  <c r="Q1070"/>
  <c r="Q1069"/>
  <c r="Q1059"/>
  <c r="Q1058"/>
  <c r="Q1057"/>
  <c r="Q1047"/>
  <c r="Q1046"/>
  <c r="Q1045"/>
  <c r="Q1035"/>
  <c r="Q1034"/>
  <c r="Q1033"/>
  <c r="Q1023"/>
  <c r="Q1022"/>
  <c r="Q1021"/>
  <c r="Q1011"/>
  <c r="Q1010"/>
  <c r="Q1009"/>
  <c r="Q999"/>
  <c r="Q998"/>
  <c r="Q997"/>
  <c r="Q987"/>
  <c r="Q986"/>
  <c r="Q985"/>
  <c r="Q975"/>
  <c r="Q974"/>
  <c r="Q973"/>
  <c r="Q963"/>
  <c r="Q962"/>
  <c r="Q961"/>
  <c r="Q951"/>
  <c r="Q950"/>
  <c r="Q949"/>
  <c r="Q939"/>
  <c r="Q938"/>
  <c r="Q937"/>
  <c r="Q927"/>
  <c r="Q926"/>
  <c r="Q925"/>
  <c r="Q915"/>
  <c r="Q914"/>
  <c r="Q913"/>
  <c r="Q903"/>
  <c r="Q902"/>
  <c r="Q901"/>
  <c r="Q891"/>
  <c r="Q890"/>
  <c r="Q889"/>
  <c r="Q879"/>
  <c r="Q878"/>
  <c r="Q877"/>
  <c r="Q867"/>
  <c r="Q866"/>
  <c r="Q865"/>
  <c r="Q855"/>
  <c r="Q854"/>
  <c r="Q853"/>
  <c r="Q843"/>
  <c r="Q842"/>
  <c r="Q841"/>
  <c r="Q831"/>
  <c r="Q830"/>
  <c r="Q829"/>
  <c r="Q819"/>
  <c r="Q818"/>
  <c r="Q817"/>
  <c r="Q807"/>
  <c r="Q806"/>
  <c r="Q805"/>
  <c r="Q795"/>
  <c r="Q794"/>
  <c r="Q793"/>
  <c r="Q783"/>
  <c r="Q782"/>
  <c r="Q781"/>
  <c r="Q771"/>
  <c r="Q770"/>
  <c r="Q769"/>
  <c r="Q759"/>
  <c r="Q758"/>
  <c r="Q757"/>
  <c r="Q747"/>
  <c r="Q746"/>
  <c r="Q745"/>
  <c r="Q735"/>
  <c r="Q734"/>
  <c r="Q733"/>
  <c r="Q723"/>
  <c r="Q722"/>
  <c r="Q721"/>
  <c r="Q711"/>
  <c r="Q710"/>
  <c r="Q709"/>
  <c r="Q699"/>
  <c r="Q698"/>
  <c r="Q697"/>
  <c r="Q687"/>
  <c r="Q686"/>
  <c r="Q685"/>
  <c r="Q675"/>
  <c r="Q674"/>
  <c r="Q673"/>
  <c r="Q663"/>
  <c r="Q662"/>
  <c r="Q661"/>
  <c r="Q651"/>
  <c r="Q650"/>
  <c r="Q649"/>
  <c r="Q639"/>
  <c r="Q638"/>
  <c r="Q637"/>
  <c r="Q627"/>
  <c r="Q626"/>
  <c r="Q625"/>
  <c r="Q615"/>
  <c r="Q614"/>
  <c r="Q613"/>
  <c r="Q603"/>
  <c r="Q602"/>
  <c r="Q601"/>
  <c r="Q591"/>
  <c r="Q590"/>
  <c r="Q589"/>
  <c r="Q579"/>
  <c r="Q578"/>
  <c r="Q577"/>
  <c r="Q567"/>
  <c r="Q566"/>
  <c r="Q565"/>
  <c r="Q555"/>
  <c r="Q554"/>
  <c r="Q553"/>
  <c r="Q543"/>
  <c r="Q542"/>
  <c r="Q541"/>
  <c r="Q531"/>
  <c r="Q530"/>
  <c r="Q529"/>
  <c r="Q519"/>
  <c r="Q518"/>
  <c r="Q517"/>
  <c r="Q507"/>
  <c r="Q506"/>
  <c r="Q505"/>
  <c r="Q495"/>
  <c r="Q494"/>
  <c r="Q493"/>
  <c r="Q483"/>
  <c r="Q482"/>
  <c r="Q481"/>
  <c r="Q471"/>
  <c r="Q470"/>
  <c r="Q469"/>
  <c r="Q459"/>
  <c r="Q458"/>
  <c r="Q457"/>
  <c r="Q447"/>
  <c r="Q446"/>
  <c r="Q445"/>
  <c r="Q435"/>
  <c r="Q434"/>
  <c r="Q433"/>
  <c r="Q423"/>
  <c r="Q422"/>
  <c r="Q421"/>
  <c r="Q411"/>
  <c r="Q410"/>
  <c r="Q409"/>
  <c r="Q399"/>
  <c r="Q398"/>
  <c r="Q397"/>
  <c r="Q387"/>
  <c r="Q386"/>
  <c r="Q385"/>
  <c r="Q375"/>
  <c r="Q374"/>
  <c r="Q373"/>
  <c r="Q363"/>
  <c r="Q362"/>
  <c r="Q361"/>
  <c r="Q351"/>
  <c r="Q350"/>
  <c r="Q349"/>
  <c r="Q339"/>
  <c r="Q338"/>
  <c r="Q337"/>
  <c r="Q327"/>
  <c r="Q326"/>
  <c r="Q325"/>
  <c r="Q315"/>
  <c r="Q314"/>
  <c r="Q313"/>
  <c r="Q303"/>
  <c r="Q302"/>
  <c r="Q301"/>
  <c r="Q291"/>
  <c r="Q290"/>
  <c r="Q289"/>
  <c r="Q279"/>
  <c r="Q278"/>
  <c r="Q277"/>
  <c r="Q267"/>
  <c r="Q266"/>
  <c r="Q265"/>
  <c r="Q255"/>
  <c r="Q254"/>
  <c r="Q253"/>
  <c r="Q243"/>
  <c r="Q242"/>
  <c r="Q241"/>
  <c r="Q231"/>
  <c r="Q230"/>
  <c r="Q229"/>
  <c r="Q219"/>
  <c r="Q218"/>
  <c r="Q217"/>
  <c r="Q207"/>
  <c r="Q206"/>
  <c r="Q205"/>
  <c r="Q195"/>
  <c r="Q194"/>
  <c r="Q193"/>
  <c r="Q183"/>
  <c r="Q182"/>
  <c r="Q181"/>
  <c r="Q171"/>
  <c r="Q170"/>
  <c r="Q169"/>
  <c r="Q159"/>
  <c r="Q158"/>
  <c r="Q157"/>
  <c r="Q147"/>
  <c r="Q146"/>
  <c r="Q145"/>
  <c r="Q135"/>
  <c r="Q134"/>
  <c r="Q133"/>
  <c r="Q123"/>
  <c r="Q122"/>
  <c r="Q121"/>
  <c r="Q111"/>
  <c r="Q110"/>
  <c r="Q109"/>
  <c r="Q99"/>
  <c r="Q98"/>
  <c r="Q97"/>
  <c r="Q87"/>
  <c r="Q86"/>
  <c r="Q85"/>
  <c r="Q75"/>
  <c r="Q74"/>
  <c r="Q73"/>
  <c r="Q63"/>
  <c r="Q62"/>
  <c r="Q61"/>
  <c r="Q51"/>
  <c r="Q50"/>
  <c r="Q49"/>
  <c r="Q39"/>
  <c r="Q38"/>
  <c r="Q37"/>
  <c r="Q27"/>
  <c r="Q26"/>
  <c r="Q25"/>
  <c r="Q15"/>
  <c r="Q14"/>
  <c r="Q13"/>
  <c r="Q3"/>
  <c r="D1141" i="4"/>
  <c r="D1140"/>
  <c r="D1139"/>
  <c r="D1138"/>
  <c r="D1137"/>
  <c r="D1136"/>
  <c r="D1135"/>
  <c r="D1134"/>
  <c r="D1133"/>
  <c r="D1132"/>
  <c r="D1131"/>
  <c r="D1130"/>
  <c r="D1129"/>
  <c r="D1128"/>
  <c r="D1127"/>
  <c r="D1126"/>
  <c r="D1125"/>
  <c r="D1124"/>
  <c r="D1123"/>
  <c r="D1122"/>
  <c r="D112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71"/>
  <c r="D1070"/>
  <c r="D1069"/>
  <c r="D1068"/>
  <c r="D1067"/>
  <c r="D1066"/>
  <c r="D1065"/>
  <c r="D1064"/>
  <c r="D1063"/>
  <c r="D1062"/>
  <c r="D1061"/>
  <c r="D1060"/>
  <c r="D1059"/>
  <c r="D1058"/>
  <c r="D1057"/>
  <c r="D1056"/>
  <c r="D1055"/>
  <c r="D1054"/>
  <c r="D1053"/>
  <c r="D1052"/>
  <c r="D1051"/>
  <c r="D1050"/>
  <c r="D1049"/>
  <c r="D1048"/>
  <c r="D1047"/>
  <c r="D1046"/>
  <c r="D1045"/>
  <c r="D1044"/>
  <c r="D1043"/>
  <c r="D1042"/>
  <c r="D1041"/>
  <c r="D1040"/>
  <c r="D1039"/>
  <c r="D1038"/>
  <c r="D1037"/>
  <c r="D1036"/>
  <c r="D1035"/>
  <c r="D1034"/>
  <c r="D1033"/>
  <c r="D1032"/>
  <c r="D1031"/>
  <c r="D1030"/>
  <c r="D1029"/>
  <c r="D1028"/>
  <c r="D1027"/>
  <c r="D1026"/>
  <c r="D1025"/>
  <c r="D1024"/>
  <c r="D1023"/>
  <c r="D1022"/>
  <c r="D1021"/>
  <c r="D1020"/>
  <c r="D1019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D932"/>
  <c r="D931"/>
  <c r="D930"/>
  <c r="D929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D847"/>
  <c r="D846"/>
  <c r="D845"/>
  <c r="D844"/>
  <c r="D843"/>
  <c r="D842"/>
  <c r="D841"/>
  <c r="D840"/>
  <c r="D839"/>
  <c r="D838"/>
  <c r="D837"/>
  <c r="D836"/>
  <c r="D835"/>
  <c r="D834"/>
  <c r="D833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W1127" i="6"/>
  <c r="X1127" s="1"/>
  <c r="W1119"/>
  <c r="W1117"/>
  <c r="X1117" s="1"/>
  <c r="W1115"/>
  <c r="X1115" s="1"/>
  <c r="W1112"/>
  <c r="X1112" s="1"/>
  <c r="W1111"/>
  <c r="X1111" s="1"/>
  <c r="W1109"/>
  <c r="X1109" s="1"/>
  <c r="W1076"/>
  <c r="X1076" s="1"/>
  <c r="W1069"/>
  <c r="X1069" s="1"/>
  <c r="W1068"/>
  <c r="X1068" s="1"/>
  <c r="W1064"/>
  <c r="X1064" s="1"/>
  <c r="W1060"/>
  <c r="X1060" s="1"/>
  <c r="W1056"/>
  <c r="X1056" s="1"/>
  <c r="W1048"/>
  <c r="X1048" s="1"/>
  <c r="W1023"/>
  <c r="X1023" s="1"/>
  <c r="W1021"/>
  <c r="X1021" s="1"/>
  <c r="W1020"/>
  <c r="X1020" s="1"/>
  <c r="W1019"/>
  <c r="X1019" s="1"/>
  <c r="W1017"/>
  <c r="X1017" s="1"/>
  <c r="W1016"/>
  <c r="X1016" s="1"/>
  <c r="W1015"/>
  <c r="X1015" s="1"/>
  <c r="W1013"/>
  <c r="X1013" s="1"/>
  <c r="W1012"/>
  <c r="X1012" s="1"/>
  <c r="W1008"/>
  <c r="X1008" s="1"/>
  <c r="W1007"/>
  <c r="X1007" s="1"/>
  <c r="W1004"/>
  <c r="X1004" s="1"/>
  <c r="W1000"/>
  <c r="X1000" s="1"/>
  <c r="W975"/>
  <c r="X972"/>
  <c r="W972"/>
  <c r="W971"/>
  <c r="X971" s="1"/>
  <c r="W969"/>
  <c r="X969" s="1"/>
  <c r="W968"/>
  <c r="X968" s="1"/>
  <c r="W967"/>
  <c r="X967" s="1"/>
  <c r="W965"/>
  <c r="X965" s="1"/>
  <c r="W964"/>
  <c r="X964" s="1"/>
  <c r="W963"/>
  <c r="W959"/>
  <c r="X959" s="1"/>
  <c r="W955"/>
  <c r="X955" s="1"/>
  <c r="W927"/>
  <c r="W924"/>
  <c r="X924" s="1"/>
  <c r="W921"/>
  <c r="X921" s="1"/>
  <c r="W920"/>
  <c r="X920" s="1"/>
  <c r="W919"/>
  <c r="X919" s="1"/>
  <c r="W916"/>
  <c r="X916" s="1"/>
  <c r="W913"/>
  <c r="X913" s="1"/>
  <c r="W907"/>
  <c r="X907" s="1"/>
  <c r="W905"/>
  <c r="X905" s="1"/>
  <c r="W879"/>
  <c r="X879" s="1"/>
  <c r="W877"/>
  <c r="X877" s="1"/>
  <c r="W876"/>
  <c r="X876" s="1"/>
  <c r="W875"/>
  <c r="X875" s="1"/>
  <c r="W873"/>
  <c r="X873" s="1"/>
  <c r="W872"/>
  <c r="X872" s="1"/>
  <c r="W871"/>
  <c r="X871" s="1"/>
  <c r="W869"/>
  <c r="X869" s="1"/>
  <c r="W868"/>
  <c r="X868" s="1"/>
  <c r="W861"/>
  <c r="X861" s="1"/>
  <c r="W831"/>
  <c r="X831" s="1"/>
  <c r="W829"/>
  <c r="X829" s="1"/>
  <c r="W828"/>
  <c r="X828" s="1"/>
  <c r="W827"/>
  <c r="X827" s="1"/>
  <c r="W825"/>
  <c r="X825" s="1"/>
  <c r="W824"/>
  <c r="X824" s="1"/>
  <c r="W823"/>
  <c r="X823" s="1"/>
  <c r="W821"/>
  <c r="X821" s="1"/>
  <c r="W820"/>
  <c r="X820" s="1"/>
  <c r="W817"/>
  <c r="X817" s="1"/>
  <c r="W816"/>
  <c r="X816" s="1"/>
  <c r="W812"/>
  <c r="X812" s="1"/>
  <c r="W809"/>
  <c r="X809" s="1"/>
  <c r="W808"/>
  <c r="X808" s="1"/>
  <c r="W795"/>
  <c r="W787"/>
  <c r="X787" s="1"/>
  <c r="W780"/>
  <c r="X780" s="1"/>
  <c r="W776"/>
  <c r="X776" s="1"/>
  <c r="W772"/>
  <c r="X772" s="1"/>
  <c r="W768"/>
  <c r="X768" s="1"/>
  <c r="W764"/>
  <c r="X764" s="1"/>
  <c r="W760"/>
  <c r="X760" s="1"/>
  <c r="W736"/>
  <c r="X736" s="1"/>
  <c r="W735"/>
  <c r="X735" s="1"/>
  <c r="W732"/>
  <c r="X732" s="1"/>
  <c r="W731"/>
  <c r="X731" s="1"/>
  <c r="W728"/>
  <c r="X728" s="1"/>
  <c r="W727"/>
  <c r="X727" s="1"/>
  <c r="W724"/>
  <c r="X724" s="1"/>
  <c r="W723"/>
  <c r="X723" s="1"/>
  <c r="W719"/>
  <c r="X719" s="1"/>
  <c r="W715"/>
  <c r="X715" s="1"/>
  <c r="W699"/>
  <c r="X699" s="1"/>
  <c r="W695"/>
  <c r="X695" s="1"/>
  <c r="W687"/>
  <c r="W683"/>
  <c r="X683" s="1"/>
  <c r="W679"/>
  <c r="X679" s="1"/>
  <c r="W674"/>
  <c r="X674" s="1"/>
  <c r="W644"/>
  <c r="X644" s="1"/>
  <c r="W640"/>
  <c r="X640" s="1"/>
  <c r="W639"/>
  <c r="X639" s="1"/>
  <c r="W637"/>
  <c r="X637" s="1"/>
  <c r="W636"/>
  <c r="X636" s="1"/>
  <c r="W635"/>
  <c r="X635" s="1"/>
  <c r="W632"/>
  <c r="X632" s="1"/>
  <c r="W631"/>
  <c r="X631" s="1"/>
  <c r="W628"/>
  <c r="X628" s="1"/>
  <c r="W585"/>
  <c r="X585" s="1"/>
  <c r="W581"/>
  <c r="X581" s="1"/>
  <c r="W576"/>
  <c r="X576" s="1"/>
  <c r="W575"/>
  <c r="X575" s="1"/>
  <c r="W544"/>
  <c r="X544" s="1"/>
  <c r="W543"/>
  <c r="X543" s="1"/>
  <c r="W541"/>
  <c r="X541" s="1"/>
  <c r="W540"/>
  <c r="X540" s="1"/>
  <c r="W539"/>
  <c r="X539" s="1"/>
  <c r="W537"/>
  <c r="X537" s="1"/>
  <c r="W536"/>
  <c r="X536" s="1"/>
  <c r="W535"/>
  <c r="X535" s="1"/>
  <c r="W533"/>
  <c r="X533" s="1"/>
  <c r="W532"/>
  <c r="X532" s="1"/>
  <c r="W531"/>
  <c r="W527"/>
  <c r="X527" s="1"/>
  <c r="W520"/>
  <c r="X520" s="1"/>
  <c r="W507"/>
  <c r="X507" s="1"/>
  <c r="W495"/>
  <c r="W491"/>
  <c r="X491" s="1"/>
  <c r="W487"/>
  <c r="X487" s="1"/>
  <c r="W482"/>
  <c r="X482" s="1"/>
  <c r="W481"/>
  <c r="X481" s="1"/>
  <c r="W473"/>
  <c r="X473" s="1"/>
  <c r="W447"/>
  <c r="X447" s="1"/>
  <c r="W444"/>
  <c r="X444" s="1"/>
  <c r="W443"/>
  <c r="X443" s="1"/>
  <c r="W439"/>
  <c r="X439" s="1"/>
  <c r="W436"/>
  <c r="X436" s="1"/>
  <c r="W433"/>
  <c r="X433" s="1"/>
  <c r="W432"/>
  <c r="X432" s="1"/>
  <c r="W429"/>
  <c r="X429" s="1"/>
  <c r="W428"/>
  <c r="X428" s="1"/>
  <c r="W424"/>
  <c r="X424" s="1"/>
  <c r="W423"/>
  <c r="W419"/>
  <c r="X419" s="1"/>
  <c r="W415"/>
  <c r="X415" s="1"/>
  <c r="W387"/>
  <c r="W384"/>
  <c r="X384" s="1"/>
  <c r="W383"/>
  <c r="X383" s="1"/>
  <c r="W380"/>
  <c r="X380" s="1"/>
  <c r="W379"/>
  <c r="X379" s="1"/>
  <c r="W376"/>
  <c r="X376" s="1"/>
  <c r="W349"/>
  <c r="X349" s="1"/>
  <c r="W345"/>
  <c r="X345" s="1"/>
  <c r="W339"/>
  <c r="X339" s="1"/>
  <c r="W336"/>
  <c r="X336" s="1"/>
  <c r="W335"/>
  <c r="X335" s="1"/>
  <c r="W332"/>
  <c r="X332" s="1"/>
  <c r="W331"/>
  <c r="X331" s="1"/>
  <c r="W328"/>
  <c r="X328" s="1"/>
  <c r="W324"/>
  <c r="X324" s="1"/>
  <c r="W320"/>
  <c r="X320" s="1"/>
  <c r="W316"/>
  <c r="X316" s="1"/>
  <c r="W291"/>
  <c r="X291" s="1"/>
  <c r="W289"/>
  <c r="X289" s="1"/>
  <c r="W288"/>
  <c r="X288" s="1"/>
  <c r="W287"/>
  <c r="X287" s="1"/>
  <c r="W285"/>
  <c r="X285" s="1"/>
  <c r="W284"/>
  <c r="X284" s="1"/>
  <c r="W283"/>
  <c r="X283" s="1"/>
  <c r="W281"/>
  <c r="X281" s="1"/>
  <c r="W280"/>
  <c r="X280" s="1"/>
  <c r="W279"/>
  <c r="X279" s="1"/>
  <c r="W275"/>
  <c r="X275" s="1"/>
  <c r="W271"/>
  <c r="X271" s="1"/>
  <c r="W243"/>
  <c r="W240"/>
  <c r="X240" s="1"/>
  <c r="W239"/>
  <c r="X239" s="1"/>
  <c r="W235"/>
  <c r="X235" s="1"/>
  <c r="W232"/>
  <c r="X232" s="1"/>
  <c r="W226"/>
  <c r="X226" s="1"/>
  <c r="W195"/>
  <c r="X195" s="1"/>
  <c r="W193"/>
  <c r="X193" s="1"/>
  <c r="W192"/>
  <c r="X192" s="1"/>
  <c r="W191"/>
  <c r="X191" s="1"/>
  <c r="W189"/>
  <c r="X189" s="1"/>
  <c r="W188"/>
  <c r="X188" s="1"/>
  <c r="W187"/>
  <c r="X187" s="1"/>
  <c r="W185"/>
  <c r="X185" s="1"/>
  <c r="W184"/>
  <c r="X184" s="1"/>
  <c r="W181"/>
  <c r="X181" s="1"/>
  <c r="W180"/>
  <c r="X180" s="1"/>
  <c r="W173"/>
  <c r="X173" s="1"/>
  <c r="W172"/>
  <c r="X172" s="1"/>
  <c r="W147"/>
  <c r="W144"/>
  <c r="X144" s="1"/>
  <c r="W143"/>
  <c r="X143" s="1"/>
  <c r="W140"/>
  <c r="X140" s="1"/>
  <c r="W139"/>
  <c r="X139" s="1"/>
  <c r="W136"/>
  <c r="X136" s="1"/>
  <c r="W132"/>
  <c r="X132" s="1"/>
  <c r="W128"/>
  <c r="X128" s="1"/>
  <c r="W124"/>
  <c r="X124" s="1"/>
  <c r="W99"/>
  <c r="X99" s="1"/>
  <c r="W97"/>
  <c r="X97" s="1"/>
  <c r="W96"/>
  <c r="X96" s="1"/>
  <c r="W95"/>
  <c r="X95" s="1"/>
  <c r="W93"/>
  <c r="X93" s="1"/>
  <c r="W92"/>
  <c r="X92" s="1"/>
  <c r="W91"/>
  <c r="X91" s="1"/>
  <c r="W89"/>
  <c r="X89" s="1"/>
  <c r="W88"/>
  <c r="X88" s="1"/>
  <c r="W87"/>
  <c r="W83"/>
  <c r="X83" s="1"/>
  <c r="W79"/>
  <c r="X79" s="1"/>
  <c r="W55"/>
  <c r="X55" s="1"/>
  <c r="W47"/>
  <c r="X47" s="1"/>
  <c r="W45"/>
  <c r="X45" s="1"/>
  <c r="W44"/>
  <c r="X44" s="1"/>
  <c r="W40"/>
  <c r="X40" s="1"/>
  <c r="W39"/>
  <c r="W35"/>
  <c r="X35" s="1"/>
  <c r="W33"/>
  <c r="X33" s="1"/>
  <c r="W31"/>
  <c r="X31" s="1"/>
  <c r="W4"/>
  <c r="X4" s="1"/>
  <c r="W3"/>
  <c r="X3" s="1"/>
  <c r="O1141"/>
  <c r="P1141" s="1"/>
  <c r="O1133"/>
  <c r="P1133" s="1"/>
  <c r="O1101"/>
  <c r="P1101" s="1"/>
  <c r="O1095"/>
  <c r="O1093"/>
  <c r="P1093" s="1"/>
  <c r="O1092"/>
  <c r="P1092" s="1"/>
  <c r="O1091"/>
  <c r="P1091" s="1"/>
  <c r="O1088"/>
  <c r="P1088" s="1"/>
  <c r="O1087"/>
  <c r="P1087" s="1"/>
  <c r="O1085"/>
  <c r="P1085" s="1"/>
  <c r="O1059"/>
  <c r="O1055"/>
  <c r="P1055" s="1"/>
  <c r="O1054"/>
  <c r="P1054" s="1"/>
  <c r="O1045"/>
  <c r="P1045" s="1"/>
  <c r="O1011"/>
  <c r="P1011" s="1"/>
  <c r="O1009"/>
  <c r="P1009" s="1"/>
  <c r="O1008"/>
  <c r="P1008" s="1"/>
  <c r="O1004"/>
  <c r="P1004" s="1"/>
  <c r="O999"/>
  <c r="O995"/>
  <c r="P995" s="1"/>
  <c r="O991"/>
  <c r="P991" s="1"/>
  <c r="O988"/>
  <c r="P988" s="1"/>
  <c r="O951"/>
  <c r="O946"/>
  <c r="P946" s="1"/>
  <c r="O945"/>
  <c r="P945" s="1"/>
  <c r="O908"/>
  <c r="P908" s="1"/>
  <c r="O905"/>
  <c r="P905" s="1"/>
  <c r="O904"/>
  <c r="P904" s="1"/>
  <c r="O903"/>
  <c r="O899"/>
  <c r="P899" s="1"/>
  <c r="O895"/>
  <c r="P895" s="1"/>
  <c r="O867"/>
  <c r="O859"/>
  <c r="P859" s="1"/>
  <c r="O857"/>
  <c r="P857" s="1"/>
  <c r="O843"/>
  <c r="O839"/>
  <c r="P839" s="1"/>
  <c r="O835"/>
  <c r="P835" s="1"/>
  <c r="O807"/>
  <c r="O759"/>
  <c r="O755"/>
  <c r="P755" s="1"/>
  <c r="O753"/>
  <c r="P753" s="1"/>
  <c r="O707"/>
  <c r="P707" s="1"/>
  <c r="O675"/>
  <c r="P675" s="1"/>
  <c r="O673"/>
  <c r="P673" s="1"/>
  <c r="O671"/>
  <c r="P671" s="1"/>
  <c r="O667"/>
  <c r="P667" s="1"/>
  <c r="O665"/>
  <c r="P665" s="1"/>
  <c r="O663"/>
  <c r="O659"/>
  <c r="P659" s="1"/>
  <c r="O655"/>
  <c r="P655" s="1"/>
  <c r="O615"/>
  <c r="O612"/>
  <c r="P612" s="1"/>
  <c r="O607"/>
  <c r="P607" s="1"/>
  <c r="O606"/>
  <c r="P606" s="1"/>
  <c r="O605"/>
  <c r="P605" s="1"/>
  <c r="O567"/>
  <c r="O565"/>
  <c r="P565" s="1"/>
  <c r="O563"/>
  <c r="P563" s="1"/>
  <c r="O560"/>
  <c r="P560" s="1"/>
  <c r="O559"/>
  <c r="P559" s="1"/>
  <c r="O531"/>
  <c r="O527"/>
  <c r="P527" s="1"/>
  <c r="O523"/>
  <c r="P523" s="1"/>
  <c r="O479"/>
  <c r="P479" s="1"/>
  <c r="O435"/>
  <c r="P435" s="1"/>
  <c r="O433"/>
  <c r="P433" s="1"/>
  <c r="O431"/>
  <c r="P431" s="1"/>
  <c r="O427"/>
  <c r="P427" s="1"/>
  <c r="O425"/>
  <c r="P425" s="1"/>
  <c r="O420"/>
  <c r="P420" s="1"/>
  <c r="O419"/>
  <c r="P419" s="1"/>
  <c r="O389"/>
  <c r="P389" s="1"/>
  <c r="O361"/>
  <c r="P361" s="1"/>
  <c r="O343"/>
  <c r="P343" s="1"/>
  <c r="O339"/>
  <c r="O332"/>
  <c r="P332" s="1"/>
  <c r="O303"/>
  <c r="P303" s="1"/>
  <c r="O300"/>
  <c r="P300" s="1"/>
  <c r="O299"/>
  <c r="P299" s="1"/>
  <c r="O296"/>
  <c r="P296" s="1"/>
  <c r="O295"/>
  <c r="P295" s="1"/>
  <c r="O292"/>
  <c r="P292" s="1"/>
  <c r="O286"/>
  <c r="P286" s="1"/>
  <c r="O255"/>
  <c r="P255" s="1"/>
  <c r="O251"/>
  <c r="P251" s="1"/>
  <c r="O249"/>
  <c r="P249" s="1"/>
  <c r="P247"/>
  <c r="O247"/>
  <c r="O245"/>
  <c r="P245" s="1"/>
  <c r="O244"/>
  <c r="P244" s="1"/>
  <c r="O207"/>
  <c r="P207" s="1"/>
  <c r="O205"/>
  <c r="P205" s="1"/>
  <c r="O203"/>
  <c r="P203" s="1"/>
  <c r="O199"/>
  <c r="P199" s="1"/>
  <c r="O197"/>
  <c r="P197" s="1"/>
  <c r="O193"/>
  <c r="P193" s="1"/>
  <c r="O159"/>
  <c r="P159" s="1"/>
  <c r="O157"/>
  <c r="P157" s="1"/>
  <c r="O155"/>
  <c r="P155" s="1"/>
  <c r="O151"/>
  <c r="P151" s="1"/>
  <c r="O149"/>
  <c r="P149" s="1"/>
  <c r="O111"/>
  <c r="P111" s="1"/>
  <c r="O108"/>
  <c r="P108" s="1"/>
  <c r="O107"/>
  <c r="P107" s="1"/>
  <c r="O104"/>
  <c r="P104" s="1"/>
  <c r="O103"/>
  <c r="P103" s="1"/>
  <c r="O100"/>
  <c r="P100" s="1"/>
  <c r="O96"/>
  <c r="P96" s="1"/>
  <c r="O88"/>
  <c r="P88" s="1"/>
  <c r="O63"/>
  <c r="P63" s="1"/>
  <c r="O61"/>
  <c r="P61" s="1"/>
  <c r="O60"/>
  <c r="P60" s="1"/>
  <c r="O59"/>
  <c r="P59" s="1"/>
  <c r="O55"/>
  <c r="P55" s="1"/>
  <c r="O45"/>
  <c r="P45" s="1"/>
  <c r="O43"/>
  <c r="P43" s="1"/>
  <c r="O13"/>
  <c r="P13" s="1"/>
  <c r="O12"/>
  <c r="P12" s="1"/>
  <c r="F1142"/>
  <c r="G1142" s="1"/>
  <c r="F1141"/>
  <c r="G1141" s="1"/>
  <c r="F1137"/>
  <c r="G1137" s="1"/>
  <c r="F1134"/>
  <c r="G1134" s="1"/>
  <c r="F1128"/>
  <c r="G1128" s="1"/>
  <c r="F1124"/>
  <c r="G1124" s="1"/>
  <c r="F1120"/>
  <c r="G1120" s="1"/>
  <c r="F1095"/>
  <c r="F1092"/>
  <c r="G1092" s="1"/>
  <c r="F1088"/>
  <c r="G1088" s="1"/>
  <c r="F1087"/>
  <c r="G1087" s="1"/>
  <c r="F1082"/>
  <c r="G1082" s="1"/>
  <c r="F1078"/>
  <c r="G1078" s="1"/>
  <c r="F1076"/>
  <c r="G1076" s="1"/>
  <c r="F1074"/>
  <c r="G1074" s="1"/>
  <c r="F1046"/>
  <c r="G1046" s="1"/>
  <c r="F1042"/>
  <c r="G1042" s="1"/>
  <c r="F1038"/>
  <c r="G1038" s="1"/>
  <c r="F1034"/>
  <c r="G1034" s="1"/>
  <c r="F1032"/>
  <c r="G1032" s="1"/>
  <c r="F1028"/>
  <c r="G1028" s="1"/>
  <c r="F1026"/>
  <c r="G1026" s="1"/>
  <c r="F1024"/>
  <c r="G1024" s="1"/>
  <c r="F988"/>
  <c r="G988" s="1"/>
  <c r="F986"/>
  <c r="G986" s="1"/>
  <c r="F982"/>
  <c r="G982" s="1"/>
  <c r="F978"/>
  <c r="G978" s="1"/>
  <c r="F950"/>
  <c r="G950" s="1"/>
  <c r="F949"/>
  <c r="G949" s="1"/>
  <c r="F945"/>
  <c r="G945" s="1"/>
  <c r="F942"/>
  <c r="G942" s="1"/>
  <c r="F941"/>
  <c r="G941" s="1"/>
  <c r="F936"/>
  <c r="G936" s="1"/>
  <c r="F932"/>
  <c r="G932" s="1"/>
  <c r="F928"/>
  <c r="G928" s="1"/>
  <c r="F900"/>
  <c r="G900" s="1"/>
  <c r="F896"/>
  <c r="G896" s="1"/>
  <c r="F891"/>
  <c r="F890"/>
  <c r="G890" s="1"/>
  <c r="F886"/>
  <c r="G886" s="1"/>
  <c r="F884"/>
  <c r="G884" s="1"/>
  <c r="F882"/>
  <c r="G882" s="1"/>
  <c r="F854"/>
  <c r="G854" s="1"/>
  <c r="F850"/>
  <c r="G850" s="1"/>
  <c r="F846"/>
  <c r="G846" s="1"/>
  <c r="F840"/>
  <c r="G840" s="1"/>
  <c r="F836"/>
  <c r="G836" s="1"/>
  <c r="F834"/>
  <c r="G834" s="1"/>
  <c r="F832"/>
  <c r="G832" s="1"/>
  <c r="F794"/>
  <c r="G794" s="1"/>
  <c r="F792"/>
  <c r="G792" s="1"/>
  <c r="F790"/>
  <c r="G790" s="1"/>
  <c r="F789"/>
  <c r="G789" s="1"/>
  <c r="F788"/>
  <c r="G788" s="1"/>
  <c r="F786"/>
  <c r="G786" s="1"/>
  <c r="F785"/>
  <c r="G785" s="1"/>
  <c r="F784"/>
  <c r="G784" s="1"/>
  <c r="F766"/>
  <c r="G766" s="1"/>
  <c r="F762"/>
  <c r="G762" s="1"/>
  <c r="F758"/>
  <c r="G758" s="1"/>
  <c r="F757"/>
  <c r="G757" s="1"/>
  <c r="F754"/>
  <c r="G754" s="1"/>
  <c r="F753"/>
  <c r="G753" s="1"/>
  <c r="F750"/>
  <c r="G750" s="1"/>
  <c r="F746"/>
  <c r="G746" s="1"/>
  <c r="F742"/>
  <c r="G742" s="1"/>
  <c r="F738"/>
  <c r="G738" s="1"/>
  <c r="F708"/>
  <c r="G708" s="1"/>
  <c r="F696"/>
  <c r="G696" s="1"/>
  <c r="F692"/>
  <c r="G692" s="1"/>
  <c r="F688"/>
  <c r="G688" s="1"/>
  <c r="F662"/>
  <c r="G662" s="1"/>
  <c r="F660"/>
  <c r="G660" s="1"/>
  <c r="F658"/>
  <c r="G658" s="1"/>
  <c r="F656"/>
  <c r="G656" s="1"/>
  <c r="F654"/>
  <c r="G654" s="1"/>
  <c r="F652"/>
  <c r="G652" s="1"/>
  <c r="F650"/>
  <c r="G650" s="1"/>
  <c r="F646"/>
  <c r="G646" s="1"/>
  <c r="F642"/>
  <c r="G642" s="1"/>
  <c r="F612"/>
  <c r="G612" s="1"/>
  <c r="F608"/>
  <c r="G608" s="1"/>
  <c r="F604"/>
  <c r="G604" s="1"/>
  <c r="F600"/>
  <c r="G600" s="1"/>
  <c r="F596"/>
  <c r="G596" s="1"/>
  <c r="F592"/>
  <c r="G592" s="1"/>
  <c r="F581"/>
  <c r="G581" s="1"/>
  <c r="F564"/>
  <c r="G564" s="1"/>
  <c r="F516"/>
  <c r="G516" s="1"/>
  <c r="F512"/>
  <c r="G512" s="1"/>
  <c r="F482"/>
  <c r="G482" s="1"/>
  <c r="F478"/>
  <c r="G478" s="1"/>
  <c r="F474"/>
  <c r="G474" s="1"/>
  <c r="F469"/>
  <c r="G469" s="1"/>
  <c r="F468"/>
  <c r="G468" s="1"/>
  <c r="F465"/>
  <c r="G465" s="1"/>
  <c r="F462"/>
  <c r="G462" s="1"/>
  <c r="F461"/>
  <c r="G461" s="1"/>
  <c r="F434"/>
  <c r="G434" s="1"/>
  <c r="F432"/>
  <c r="G432" s="1"/>
  <c r="F428"/>
  <c r="G428" s="1"/>
  <c r="F424"/>
  <c r="G424" s="1"/>
  <c r="F423"/>
  <c r="F422"/>
  <c r="G422" s="1"/>
  <c r="F421"/>
  <c r="G421" s="1"/>
  <c r="F415"/>
  <c r="G415" s="1"/>
  <c r="F386"/>
  <c r="G386" s="1"/>
  <c r="F382"/>
  <c r="G382" s="1"/>
  <c r="F378"/>
  <c r="G378" s="1"/>
  <c r="F375"/>
  <c r="F374"/>
  <c r="G374" s="1"/>
  <c r="F372"/>
  <c r="G372" s="1"/>
  <c r="F368"/>
  <c r="G368" s="1"/>
  <c r="F336"/>
  <c r="G336" s="1"/>
  <c r="F332"/>
  <c r="G332" s="1"/>
  <c r="F328"/>
  <c r="G328" s="1"/>
  <c r="F323"/>
  <c r="G323" s="1"/>
  <c r="F290"/>
  <c r="G290" s="1"/>
  <c r="F286"/>
  <c r="G286" s="1"/>
  <c r="F282"/>
  <c r="G282" s="1"/>
  <c r="F277"/>
  <c r="G277" s="1"/>
  <c r="F240"/>
  <c r="G240" s="1"/>
  <c r="F236"/>
  <c r="G236" s="1"/>
  <c r="F232"/>
  <c r="G232" s="1"/>
  <c r="F226"/>
  <c r="G226" s="1"/>
  <c r="F223"/>
  <c r="G223" s="1"/>
  <c r="F220"/>
  <c r="G220" s="1"/>
  <c r="F194"/>
  <c r="G194" s="1"/>
  <c r="F190"/>
  <c r="G190" s="1"/>
  <c r="F186"/>
  <c r="G186" s="1"/>
  <c r="F180"/>
  <c r="G180" s="1"/>
  <c r="F173"/>
  <c r="G173" s="1"/>
  <c r="F146"/>
  <c r="G146" s="1"/>
  <c r="F144"/>
  <c r="G144" s="1"/>
  <c r="F140"/>
  <c r="G140" s="1"/>
  <c r="F136"/>
  <c r="G136" s="1"/>
  <c r="F131"/>
  <c r="G131" s="1"/>
  <c r="F98"/>
  <c r="G98" s="1"/>
  <c r="F94"/>
  <c r="G94" s="1"/>
  <c r="F90"/>
  <c r="G90" s="1"/>
  <c r="F84"/>
  <c r="G84" s="1"/>
  <c r="F48"/>
  <c r="G48" s="1"/>
  <c r="F44"/>
  <c r="G44" s="1"/>
  <c r="F40"/>
  <c r="G40" s="1"/>
  <c r="F38"/>
  <c r="G38" s="1"/>
  <c r="F24"/>
  <c r="G24" s="1"/>
  <c r="F96" i="2"/>
  <c r="E96"/>
  <c r="G96" s="1"/>
  <c r="F95"/>
  <c r="E95"/>
  <c r="G95" s="1"/>
  <c r="F94"/>
  <c r="E94"/>
  <c r="G94" s="1"/>
  <c r="F93"/>
  <c r="E93"/>
  <c r="G93" s="1"/>
  <c r="F92"/>
  <c r="E92"/>
  <c r="G92" s="1"/>
  <c r="F91"/>
  <c r="E91"/>
  <c r="G91" s="1"/>
  <c r="F90"/>
  <c r="E90"/>
  <c r="G90" s="1"/>
  <c r="F89"/>
  <c r="E89"/>
  <c r="G89" s="1"/>
  <c r="F88"/>
  <c r="E88"/>
  <c r="G88" s="1"/>
  <c r="F87"/>
  <c r="E87"/>
  <c r="G87" s="1"/>
  <c r="F86"/>
  <c r="E86"/>
  <c r="G86" s="1"/>
  <c r="F85"/>
  <c r="E85"/>
  <c r="G85" s="1"/>
  <c r="F84"/>
  <c r="E84"/>
  <c r="G84" s="1"/>
  <c r="F83"/>
  <c r="E83"/>
  <c r="G83" s="1"/>
  <c r="F82"/>
  <c r="E82"/>
  <c r="G82" s="1"/>
  <c r="F81"/>
  <c r="E81"/>
  <c r="G81" s="1"/>
  <c r="F80"/>
  <c r="E80"/>
  <c r="G80" s="1"/>
  <c r="F79"/>
  <c r="E79"/>
  <c r="G79" s="1"/>
  <c r="F78"/>
  <c r="E78"/>
  <c r="G78" s="1"/>
  <c r="F77"/>
  <c r="E77"/>
  <c r="G77" s="1"/>
  <c r="F76"/>
  <c r="E76"/>
  <c r="G76" s="1"/>
  <c r="F75"/>
  <c r="E75"/>
  <c r="G75" s="1"/>
  <c r="F74"/>
  <c r="E74"/>
  <c r="G74" s="1"/>
  <c r="F73"/>
  <c r="E73"/>
  <c r="G73" s="1"/>
  <c r="F72"/>
  <c r="E72"/>
  <c r="G72" s="1"/>
  <c r="F71"/>
  <c r="E71"/>
  <c r="G71" s="1"/>
  <c r="F70"/>
  <c r="E70"/>
  <c r="G70" s="1"/>
  <c r="F69"/>
  <c r="E69"/>
  <c r="G69" s="1"/>
  <c r="F68"/>
  <c r="E68"/>
  <c r="G68" s="1"/>
  <c r="F67"/>
  <c r="E67"/>
  <c r="G67" s="1"/>
  <c r="F66"/>
  <c r="E66"/>
  <c r="G66" s="1"/>
  <c r="F65"/>
  <c r="E65"/>
  <c r="G65" s="1"/>
  <c r="F64"/>
  <c r="E64"/>
  <c r="G64" s="1"/>
  <c r="F63"/>
  <c r="E63"/>
  <c r="G63" s="1"/>
  <c r="F62"/>
  <c r="E62"/>
  <c r="G62" s="1"/>
  <c r="F61"/>
  <c r="E61"/>
  <c r="G61" s="1"/>
  <c r="F60"/>
  <c r="E60"/>
  <c r="G60" s="1"/>
  <c r="F59"/>
  <c r="E59"/>
  <c r="G59" s="1"/>
  <c r="F58"/>
  <c r="E58"/>
  <c r="G58" s="1"/>
  <c r="F57"/>
  <c r="E57"/>
  <c r="G57" s="1"/>
  <c r="F56"/>
  <c r="E56"/>
  <c r="G56" s="1"/>
  <c r="F55"/>
  <c r="E55"/>
  <c r="G55" s="1"/>
  <c r="F54"/>
  <c r="E54"/>
  <c r="G54" s="1"/>
  <c r="F53"/>
  <c r="E53"/>
  <c r="G53" s="1"/>
  <c r="F52"/>
  <c r="E52"/>
  <c r="G52" s="1"/>
  <c r="F51"/>
  <c r="E51"/>
  <c r="G51" s="1"/>
  <c r="F50"/>
  <c r="E50"/>
  <c r="G50" s="1"/>
  <c r="F49"/>
  <c r="E49"/>
  <c r="G49" s="1"/>
  <c r="F48"/>
  <c r="E48"/>
  <c r="G48" s="1"/>
  <c r="F47"/>
  <c r="E47"/>
  <c r="G47" s="1"/>
  <c r="F46"/>
  <c r="E46"/>
  <c r="G46" s="1"/>
  <c r="F45"/>
  <c r="E45"/>
  <c r="G45" s="1"/>
  <c r="F44"/>
  <c r="E44"/>
  <c r="G44" s="1"/>
  <c r="F43"/>
  <c r="E43"/>
  <c r="G43" s="1"/>
  <c r="F42"/>
  <c r="E42"/>
  <c r="G42" s="1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F4"/>
  <c r="E4"/>
  <c r="G4" s="1"/>
  <c r="F3"/>
  <c r="E3"/>
  <c r="G3" s="1"/>
  <c r="F2"/>
  <c r="E2"/>
  <c r="G2" s="1"/>
  <c r="W110" i="6" l="1"/>
  <c r="X110" s="1"/>
  <c r="W174"/>
  <c r="X174" s="1"/>
  <c r="W814"/>
  <c r="X814" s="1"/>
  <c r="W1058"/>
  <c r="X1058" s="1"/>
  <c r="W182"/>
  <c r="X182" s="1"/>
  <c r="W302"/>
  <c r="X302" s="1"/>
  <c r="W773"/>
  <c r="X773" s="1"/>
  <c r="W1049"/>
  <c r="X1049" s="1"/>
  <c r="W1110"/>
  <c r="X1110" s="1"/>
  <c r="W337"/>
  <c r="X337" s="1"/>
  <c r="W426"/>
  <c r="X426" s="1"/>
  <c r="W441"/>
  <c r="X441" s="1"/>
  <c r="W583"/>
  <c r="X583" s="1"/>
  <c r="F943"/>
  <c r="G943" s="1"/>
  <c r="O192"/>
  <c r="P192" s="1"/>
  <c r="O705"/>
  <c r="P705" s="1"/>
  <c r="O906"/>
  <c r="P906" s="1"/>
  <c r="O953"/>
  <c r="P953" s="1"/>
  <c r="O956"/>
  <c r="P956" s="1"/>
  <c r="W10"/>
  <c r="X10" s="1"/>
  <c r="W48"/>
  <c r="X48" s="1"/>
  <c r="W61"/>
  <c r="X61" s="1"/>
  <c r="W236"/>
  <c r="X236" s="1"/>
  <c r="W329"/>
  <c r="X329" s="1"/>
  <c r="W341"/>
  <c r="X341" s="1"/>
  <c r="W392"/>
  <c r="X392" s="1"/>
  <c r="W425"/>
  <c r="X425" s="1"/>
  <c r="W440"/>
  <c r="X440" s="1"/>
  <c r="W488"/>
  <c r="X488" s="1"/>
  <c r="W572"/>
  <c r="X572" s="1"/>
  <c r="W582"/>
  <c r="X582" s="1"/>
  <c r="W1025"/>
  <c r="X1025" s="1"/>
  <c r="W1078"/>
  <c r="X1078" s="1"/>
  <c r="W925"/>
  <c r="X925" s="1"/>
  <c r="O194"/>
  <c r="P194" s="1"/>
  <c r="O391"/>
  <c r="P391" s="1"/>
  <c r="W12"/>
  <c r="X12" s="1"/>
  <c r="W63"/>
  <c r="X63" s="1"/>
  <c r="W149"/>
  <c r="X149" s="1"/>
  <c r="W176"/>
  <c r="X176" s="1"/>
  <c r="W198"/>
  <c r="X198" s="1"/>
  <c r="W294"/>
  <c r="X294" s="1"/>
  <c r="W322"/>
  <c r="X322" s="1"/>
  <c r="W333"/>
  <c r="X333" s="1"/>
  <c r="W437"/>
  <c r="X437" s="1"/>
  <c r="W445"/>
  <c r="X445" s="1"/>
  <c r="W568"/>
  <c r="X568" s="1"/>
  <c r="W587"/>
  <c r="X587" s="1"/>
  <c r="W591"/>
  <c r="X591" s="1"/>
  <c r="W648"/>
  <c r="X648" s="1"/>
  <c r="W744"/>
  <c r="X744" s="1"/>
  <c r="W777"/>
  <c r="X777" s="1"/>
  <c r="W810"/>
  <c r="X810" s="1"/>
  <c r="W818"/>
  <c r="X818" s="1"/>
  <c r="W914"/>
  <c r="X914" s="1"/>
  <c r="W1072"/>
  <c r="X1072" s="1"/>
  <c r="W1080"/>
  <c r="X1080" s="1"/>
  <c r="W300"/>
  <c r="X300" s="1"/>
  <c r="W347"/>
  <c r="X347" s="1"/>
  <c r="W588"/>
  <c r="X588" s="1"/>
  <c r="W779"/>
  <c r="X779" s="1"/>
  <c r="W911"/>
  <c r="X911" s="1"/>
  <c r="W1131"/>
  <c r="X1131" s="1"/>
  <c r="W142"/>
  <c r="X142" s="1"/>
  <c r="W251"/>
  <c r="X251" s="1"/>
  <c r="W269"/>
  <c r="X269" s="1"/>
  <c r="W273"/>
  <c r="X273" s="1"/>
  <c r="W277"/>
  <c r="X277" s="1"/>
  <c r="W334"/>
  <c r="X334" s="1"/>
  <c r="W427"/>
  <c r="X427" s="1"/>
  <c r="W492"/>
  <c r="X492" s="1"/>
  <c r="W584"/>
  <c r="X584" s="1"/>
  <c r="W600"/>
  <c r="X600" s="1"/>
  <c r="W677"/>
  <c r="X677" s="1"/>
  <c r="W685"/>
  <c r="X685" s="1"/>
  <c r="W793"/>
  <c r="X793" s="1"/>
  <c r="W837"/>
  <c r="X837" s="1"/>
  <c r="W841"/>
  <c r="X841" s="1"/>
  <c r="W906"/>
  <c r="X906" s="1"/>
  <c r="W976"/>
  <c r="X976" s="1"/>
  <c r="W980"/>
  <c r="X980" s="1"/>
  <c r="W984"/>
  <c r="X984" s="1"/>
  <c r="W1067"/>
  <c r="X1067" s="1"/>
  <c r="O354"/>
  <c r="P354" s="1"/>
  <c r="O855"/>
  <c r="P855" s="1"/>
  <c r="O915"/>
  <c r="P915" s="1"/>
  <c r="O1003"/>
  <c r="P1003" s="1"/>
  <c r="O1102"/>
  <c r="P1102" s="1"/>
  <c r="W8"/>
  <c r="X8" s="1"/>
  <c r="W41"/>
  <c r="X41" s="1"/>
  <c r="W43"/>
  <c r="X43" s="1"/>
  <c r="W49"/>
  <c r="X49" s="1"/>
  <c r="W51"/>
  <c r="X51" s="1"/>
  <c r="W53"/>
  <c r="X53" s="1"/>
  <c r="W59"/>
  <c r="X59" s="1"/>
  <c r="W457"/>
  <c r="X457" s="1"/>
  <c r="W571"/>
  <c r="X571" s="1"/>
  <c r="W596"/>
  <c r="X596" s="1"/>
  <c r="W832"/>
  <c r="X832" s="1"/>
  <c r="W923"/>
  <c r="X923" s="1"/>
  <c r="W938"/>
  <c r="X938" s="1"/>
  <c r="W138"/>
  <c r="X138" s="1"/>
  <c r="W146"/>
  <c r="X146" s="1"/>
  <c r="W204"/>
  <c r="X204" s="1"/>
  <c r="W292"/>
  <c r="X292" s="1"/>
  <c r="W390"/>
  <c r="X390" s="1"/>
  <c r="W442"/>
  <c r="X442" s="1"/>
  <c r="W453"/>
  <c r="X453" s="1"/>
  <c r="W524"/>
  <c r="X524" s="1"/>
  <c r="W548"/>
  <c r="X548" s="1"/>
  <c r="W592"/>
  <c r="X592" s="1"/>
  <c r="W681"/>
  <c r="X681" s="1"/>
  <c r="W693"/>
  <c r="X693" s="1"/>
  <c r="W742"/>
  <c r="X742" s="1"/>
  <c r="W835"/>
  <c r="X835" s="1"/>
  <c r="W839"/>
  <c r="X839" s="1"/>
  <c r="W843"/>
  <c r="X843" s="1"/>
  <c r="W890"/>
  <c r="X890" s="1"/>
  <c r="W934"/>
  <c r="X934" s="1"/>
  <c r="W978"/>
  <c r="X978" s="1"/>
  <c r="W982"/>
  <c r="X982" s="1"/>
  <c r="W986"/>
  <c r="X986" s="1"/>
  <c r="W1029"/>
  <c r="X1029" s="1"/>
  <c r="W1063"/>
  <c r="X1063" s="1"/>
  <c r="W1071"/>
  <c r="X1071" s="1"/>
  <c r="W1114"/>
  <c r="X1114" s="1"/>
  <c r="F183"/>
  <c r="O331"/>
  <c r="P331" s="1"/>
  <c r="O573"/>
  <c r="P573" s="1"/>
  <c r="O943"/>
  <c r="P943" s="1"/>
  <c r="W100"/>
  <c r="X100" s="1"/>
  <c r="W106"/>
  <c r="X106" s="1"/>
  <c r="W104"/>
  <c r="X104" s="1"/>
  <c r="W238"/>
  <c r="X238" s="1"/>
  <c r="W338"/>
  <c r="X338" s="1"/>
  <c r="W398"/>
  <c r="X398" s="1"/>
  <c r="W438"/>
  <c r="X438" s="1"/>
  <c r="W785"/>
  <c r="X785" s="1"/>
  <c r="W57"/>
  <c r="X57" s="1"/>
  <c r="W155"/>
  <c r="X155" s="1"/>
  <c r="W196"/>
  <c r="X196" s="1"/>
  <c r="W234"/>
  <c r="X234" s="1"/>
  <c r="W242"/>
  <c r="X242" s="1"/>
  <c r="W330"/>
  <c r="X330" s="1"/>
  <c r="W446"/>
  <c r="X446" s="1"/>
  <c r="W449"/>
  <c r="X449" s="1"/>
  <c r="W484"/>
  <c r="X484" s="1"/>
  <c r="W569"/>
  <c r="X569" s="1"/>
  <c r="W580"/>
  <c r="X580" s="1"/>
  <c r="W646"/>
  <c r="X646" s="1"/>
  <c r="W775"/>
  <c r="X775" s="1"/>
  <c r="W783"/>
  <c r="X783" s="1"/>
  <c r="W930"/>
  <c r="X930" s="1"/>
  <c r="W958"/>
  <c r="X958" s="1"/>
  <c r="W1057"/>
  <c r="X1057" s="1"/>
  <c r="O145"/>
  <c r="P145" s="1"/>
  <c r="O803"/>
  <c r="P803" s="1"/>
  <c r="W46"/>
  <c r="X46" s="1"/>
  <c r="F192"/>
  <c r="G192" s="1"/>
  <c r="O52"/>
  <c r="P52" s="1"/>
  <c r="O188"/>
  <c r="P188" s="1"/>
  <c r="O239"/>
  <c r="P239" s="1"/>
  <c r="O352"/>
  <c r="P352" s="1"/>
  <c r="O801"/>
  <c r="P801" s="1"/>
  <c r="O944"/>
  <c r="P944" s="1"/>
  <c r="O1007"/>
  <c r="P1007" s="1"/>
  <c r="O1039"/>
  <c r="P1039" s="1"/>
  <c r="W6"/>
  <c r="X6" s="1"/>
  <c r="W14"/>
  <c r="X14" s="1"/>
  <c r="W42"/>
  <c r="X42" s="1"/>
  <c r="W50"/>
  <c r="X50" s="1"/>
  <c r="W108"/>
  <c r="X108" s="1"/>
  <c r="W28"/>
  <c r="X28" s="1"/>
  <c r="W32"/>
  <c r="X32" s="1"/>
  <c r="W36"/>
  <c r="X36" s="1"/>
  <c r="W137"/>
  <c r="X137" s="1"/>
  <c r="W141"/>
  <c r="X141" s="1"/>
  <c r="W145"/>
  <c r="X145" s="1"/>
  <c r="W151"/>
  <c r="X151" s="1"/>
  <c r="W159"/>
  <c r="X159" s="1"/>
  <c r="W200"/>
  <c r="X200" s="1"/>
  <c r="W233"/>
  <c r="X233" s="1"/>
  <c r="W237"/>
  <c r="X237" s="1"/>
  <c r="W241"/>
  <c r="X241" s="1"/>
  <c r="W247"/>
  <c r="X247" s="1"/>
  <c r="W255"/>
  <c r="X255" s="1"/>
  <c r="W268"/>
  <c r="X268" s="1"/>
  <c r="W270"/>
  <c r="X270" s="1"/>
  <c r="W272"/>
  <c r="X272" s="1"/>
  <c r="W274"/>
  <c r="X274" s="1"/>
  <c r="W276"/>
  <c r="X276" s="1"/>
  <c r="W278"/>
  <c r="X278" s="1"/>
  <c r="W296"/>
  <c r="X296" s="1"/>
  <c r="W318"/>
  <c r="X318" s="1"/>
  <c r="W326"/>
  <c r="X326" s="1"/>
  <c r="W343"/>
  <c r="X343" s="1"/>
  <c r="W351"/>
  <c r="X351" s="1"/>
  <c r="W367"/>
  <c r="X367" s="1"/>
  <c r="W375"/>
  <c r="X375" s="1"/>
  <c r="Y375" s="1"/>
  <c r="Z375" s="1"/>
  <c r="W394"/>
  <c r="X394" s="1"/>
  <c r="W416"/>
  <c r="X416" s="1"/>
  <c r="W434"/>
  <c r="X434" s="1"/>
  <c r="W448"/>
  <c r="X448" s="1"/>
  <c r="W450"/>
  <c r="X450" s="1"/>
  <c r="W452"/>
  <c r="X452" s="1"/>
  <c r="W454"/>
  <c r="X454" s="1"/>
  <c r="W456"/>
  <c r="X456" s="1"/>
  <c r="W458"/>
  <c r="X458" s="1"/>
  <c r="W486"/>
  <c r="X486" s="1"/>
  <c r="W494"/>
  <c r="X494" s="1"/>
  <c r="W503"/>
  <c r="X503" s="1"/>
  <c r="W522"/>
  <c r="X522" s="1"/>
  <c r="W523"/>
  <c r="X523" s="1"/>
  <c r="W577"/>
  <c r="X577" s="1"/>
  <c r="W593"/>
  <c r="X593" s="1"/>
  <c r="W595"/>
  <c r="X595" s="1"/>
  <c r="W597"/>
  <c r="X597" s="1"/>
  <c r="W599"/>
  <c r="X599" s="1"/>
  <c r="W601"/>
  <c r="X601" s="1"/>
  <c r="W603"/>
  <c r="X603" s="1"/>
  <c r="W616"/>
  <c r="X616" s="1"/>
  <c r="W618"/>
  <c r="X618" s="1"/>
  <c r="W620"/>
  <c r="X620" s="1"/>
  <c r="W622"/>
  <c r="X622" s="1"/>
  <c r="W624"/>
  <c r="X624" s="1"/>
  <c r="W626"/>
  <c r="X626" s="1"/>
  <c r="W642"/>
  <c r="X642" s="1"/>
  <c r="W650"/>
  <c r="X650" s="1"/>
  <c r="W664"/>
  <c r="X664" s="1"/>
  <c r="W672"/>
  <c r="X672" s="1"/>
  <c r="W676"/>
  <c r="X676" s="1"/>
  <c r="W680"/>
  <c r="X680" s="1"/>
  <c r="W684"/>
  <c r="X684" s="1"/>
  <c r="W689"/>
  <c r="X689" s="1"/>
  <c r="W697"/>
  <c r="X697" s="1"/>
  <c r="W713"/>
  <c r="X713" s="1"/>
  <c r="W721"/>
  <c r="X721" s="1"/>
  <c r="W738"/>
  <c r="X738" s="1"/>
  <c r="W746"/>
  <c r="X746" s="1"/>
  <c r="W774"/>
  <c r="X774" s="1"/>
  <c r="W778"/>
  <c r="X778" s="1"/>
  <c r="W782"/>
  <c r="X782" s="1"/>
  <c r="W789"/>
  <c r="X789" s="1"/>
  <c r="W836"/>
  <c r="X836" s="1"/>
  <c r="W840"/>
  <c r="X840" s="1"/>
  <c r="W882"/>
  <c r="X882" s="1"/>
  <c r="W909"/>
  <c r="X909" s="1"/>
  <c r="W910"/>
  <c r="X910" s="1"/>
  <c r="W917"/>
  <c r="X917" s="1"/>
  <c r="W929"/>
  <c r="X929" s="1"/>
  <c r="W931"/>
  <c r="X931" s="1"/>
  <c r="W933"/>
  <c r="X933" s="1"/>
  <c r="W935"/>
  <c r="X935" s="1"/>
  <c r="W937"/>
  <c r="X937" s="1"/>
  <c r="W939"/>
  <c r="X939" s="1"/>
  <c r="W954"/>
  <c r="X954" s="1"/>
  <c r="W962"/>
  <c r="X962" s="1"/>
  <c r="W979"/>
  <c r="X979" s="1"/>
  <c r="W983"/>
  <c r="X983" s="1"/>
  <c r="W987"/>
  <c r="W1054"/>
  <c r="X1054" s="1"/>
  <c r="W1062"/>
  <c r="X1062" s="1"/>
  <c r="W1066"/>
  <c r="X1066" s="1"/>
  <c r="W1070"/>
  <c r="X1070" s="1"/>
  <c r="W1108"/>
  <c r="X1108" s="1"/>
  <c r="W1116"/>
  <c r="X1116" s="1"/>
  <c r="W1123"/>
  <c r="X1123" s="1"/>
  <c r="W153"/>
  <c r="X153" s="1"/>
  <c r="W202"/>
  <c r="X202" s="1"/>
  <c r="W249"/>
  <c r="X249" s="1"/>
  <c r="W298"/>
  <c r="X298" s="1"/>
  <c r="W388"/>
  <c r="X388" s="1"/>
  <c r="W396"/>
  <c r="X396" s="1"/>
  <c r="W499"/>
  <c r="X499" s="1"/>
  <c r="W528"/>
  <c r="X528" s="1"/>
  <c r="W552"/>
  <c r="X552" s="1"/>
  <c r="W579"/>
  <c r="X579" s="1"/>
  <c r="W691"/>
  <c r="X691" s="1"/>
  <c r="W740"/>
  <c r="X740" s="1"/>
  <c r="W761"/>
  <c r="X761" s="1"/>
  <c r="W763"/>
  <c r="X763" s="1"/>
  <c r="W765"/>
  <c r="X765" s="1"/>
  <c r="W767"/>
  <c r="X767" s="1"/>
  <c r="W769"/>
  <c r="X769" s="1"/>
  <c r="W771"/>
  <c r="X771" s="1"/>
  <c r="W791"/>
  <c r="X791" s="1"/>
  <c r="W915"/>
  <c r="X915" s="1"/>
  <c r="W1003"/>
  <c r="X1003" s="1"/>
  <c r="W1011"/>
  <c r="X1011" s="1"/>
  <c r="Y1011" s="1"/>
  <c r="Z1011" s="1"/>
  <c r="W1033"/>
  <c r="X1033" s="1"/>
  <c r="W1050"/>
  <c r="X1050" s="1"/>
  <c r="W1073"/>
  <c r="X1073" s="1"/>
  <c r="W1077"/>
  <c r="X1077" s="1"/>
  <c r="W1081"/>
  <c r="X1081" s="1"/>
  <c r="W175"/>
  <c r="X175" s="1"/>
  <c r="W179"/>
  <c r="X179" s="1"/>
  <c r="W183"/>
  <c r="W371"/>
  <c r="X371" s="1"/>
  <c r="W412"/>
  <c r="X412" s="1"/>
  <c r="W420"/>
  <c r="X420" s="1"/>
  <c r="W530"/>
  <c r="X530" s="1"/>
  <c r="W668"/>
  <c r="X668" s="1"/>
  <c r="W717"/>
  <c r="X717" s="1"/>
  <c r="W66"/>
  <c r="X66" s="1"/>
  <c r="W72"/>
  <c r="X72" s="1"/>
  <c r="W150"/>
  <c r="X150" s="1"/>
  <c r="W156"/>
  <c r="X156" s="1"/>
  <c r="W215"/>
  <c r="X215" s="1"/>
  <c r="W5"/>
  <c r="X5" s="1"/>
  <c r="W7"/>
  <c r="X7" s="1"/>
  <c r="W9"/>
  <c r="X9" s="1"/>
  <c r="W11"/>
  <c r="X11" s="1"/>
  <c r="W13"/>
  <c r="X13" s="1"/>
  <c r="W15"/>
  <c r="W160"/>
  <c r="X160" s="1"/>
  <c r="W162"/>
  <c r="X162" s="1"/>
  <c r="W164"/>
  <c r="X164" s="1"/>
  <c r="W166"/>
  <c r="X166" s="1"/>
  <c r="W168"/>
  <c r="X168" s="1"/>
  <c r="W170"/>
  <c r="X170" s="1"/>
  <c r="W244"/>
  <c r="W246"/>
  <c r="X246" s="1"/>
  <c r="W248"/>
  <c r="X248" s="1"/>
  <c r="W250"/>
  <c r="X250" s="1"/>
  <c r="W252"/>
  <c r="X252" s="1"/>
  <c r="W254"/>
  <c r="X254" s="1"/>
  <c r="W303"/>
  <c r="X387"/>
  <c r="X87"/>
  <c r="Y87" s="1"/>
  <c r="Z87" s="1"/>
  <c r="W125"/>
  <c r="X125" s="1"/>
  <c r="W127"/>
  <c r="X127" s="1"/>
  <c r="W129"/>
  <c r="X129" s="1"/>
  <c r="W131"/>
  <c r="X131" s="1"/>
  <c r="W133"/>
  <c r="X133" s="1"/>
  <c r="W135"/>
  <c r="W64"/>
  <c r="X64" s="1"/>
  <c r="W70"/>
  <c r="X70" s="1"/>
  <c r="W152"/>
  <c r="X152" s="1"/>
  <c r="W158"/>
  <c r="X158" s="1"/>
  <c r="W211"/>
  <c r="X211" s="1"/>
  <c r="W219"/>
  <c r="W52"/>
  <c r="X52" s="1"/>
  <c r="W54"/>
  <c r="X54" s="1"/>
  <c r="W56"/>
  <c r="X56" s="1"/>
  <c r="W58"/>
  <c r="X58" s="1"/>
  <c r="W60"/>
  <c r="X60" s="1"/>
  <c r="W62"/>
  <c r="X62" s="1"/>
  <c r="W113"/>
  <c r="X113" s="1"/>
  <c r="W115"/>
  <c r="X115" s="1"/>
  <c r="W117"/>
  <c r="X117" s="1"/>
  <c r="W119"/>
  <c r="X119" s="1"/>
  <c r="W121"/>
  <c r="X121" s="1"/>
  <c r="W123"/>
  <c r="W197"/>
  <c r="W199"/>
  <c r="X199" s="1"/>
  <c r="W201"/>
  <c r="X201" s="1"/>
  <c r="W203"/>
  <c r="X203" s="1"/>
  <c r="W205"/>
  <c r="X205" s="1"/>
  <c r="W207"/>
  <c r="X243"/>
  <c r="W295"/>
  <c r="X295" s="1"/>
  <c r="X423"/>
  <c r="W77"/>
  <c r="X77" s="1"/>
  <c r="W81"/>
  <c r="X81" s="1"/>
  <c r="W85"/>
  <c r="X85" s="1"/>
  <c r="W220"/>
  <c r="X220" s="1"/>
  <c r="W224"/>
  <c r="X224" s="1"/>
  <c r="W228"/>
  <c r="X228" s="1"/>
  <c r="Y279"/>
  <c r="Z279" s="1"/>
  <c r="X39"/>
  <c r="W68"/>
  <c r="X68" s="1"/>
  <c r="W74"/>
  <c r="X74" s="1"/>
  <c r="W148"/>
  <c r="W154"/>
  <c r="X154" s="1"/>
  <c r="W209"/>
  <c r="X209" s="1"/>
  <c r="W213"/>
  <c r="X213" s="1"/>
  <c r="W217"/>
  <c r="X217" s="1"/>
  <c r="W17"/>
  <c r="X17" s="1"/>
  <c r="W19"/>
  <c r="X19" s="1"/>
  <c r="W21"/>
  <c r="X21" s="1"/>
  <c r="W23"/>
  <c r="X23" s="1"/>
  <c r="W25"/>
  <c r="X25" s="1"/>
  <c r="W27"/>
  <c r="W101"/>
  <c r="X101" s="1"/>
  <c r="W103"/>
  <c r="X103" s="1"/>
  <c r="W105"/>
  <c r="X105" s="1"/>
  <c r="W107"/>
  <c r="X107" s="1"/>
  <c r="W109"/>
  <c r="X109" s="1"/>
  <c r="W111"/>
  <c r="X147"/>
  <c r="W256"/>
  <c r="X256" s="1"/>
  <c r="W258"/>
  <c r="X258" s="1"/>
  <c r="W260"/>
  <c r="X260" s="1"/>
  <c r="W262"/>
  <c r="X262" s="1"/>
  <c r="W264"/>
  <c r="X264" s="1"/>
  <c r="W266"/>
  <c r="X266" s="1"/>
  <c r="W299"/>
  <c r="X299" s="1"/>
  <c r="X495"/>
  <c r="W76"/>
  <c r="X76" s="1"/>
  <c r="W78"/>
  <c r="X78" s="1"/>
  <c r="W80"/>
  <c r="X80" s="1"/>
  <c r="W82"/>
  <c r="X82" s="1"/>
  <c r="W84"/>
  <c r="X84" s="1"/>
  <c r="W86"/>
  <c r="X86" s="1"/>
  <c r="W126"/>
  <c r="X126" s="1"/>
  <c r="W130"/>
  <c r="X130" s="1"/>
  <c r="W134"/>
  <c r="X134" s="1"/>
  <c r="X183"/>
  <c r="Y183" s="1"/>
  <c r="Z183" s="1"/>
  <c r="W221"/>
  <c r="X221" s="1"/>
  <c r="W223"/>
  <c r="X223" s="1"/>
  <c r="W225"/>
  <c r="X225" s="1"/>
  <c r="W227"/>
  <c r="X227" s="1"/>
  <c r="W229"/>
  <c r="X229" s="1"/>
  <c r="W231"/>
  <c r="W465"/>
  <c r="X465" s="1"/>
  <c r="W496"/>
  <c r="W504"/>
  <c r="X504" s="1"/>
  <c r="W545"/>
  <c r="W553"/>
  <c r="X553" s="1"/>
  <c r="W559"/>
  <c r="X559" s="1"/>
  <c r="W567"/>
  <c r="W604"/>
  <c r="X604" s="1"/>
  <c r="W606"/>
  <c r="X606" s="1"/>
  <c r="W608"/>
  <c r="X608" s="1"/>
  <c r="W610"/>
  <c r="X610" s="1"/>
  <c r="W612"/>
  <c r="X612" s="1"/>
  <c r="W614"/>
  <c r="X614" s="1"/>
  <c r="W688"/>
  <c r="W690"/>
  <c r="X690" s="1"/>
  <c r="W692"/>
  <c r="X692" s="1"/>
  <c r="W694"/>
  <c r="X694" s="1"/>
  <c r="W696"/>
  <c r="X696" s="1"/>
  <c r="W698"/>
  <c r="X698" s="1"/>
  <c r="W749"/>
  <c r="X749" s="1"/>
  <c r="W751"/>
  <c r="X751" s="1"/>
  <c r="W753"/>
  <c r="X753" s="1"/>
  <c r="W755"/>
  <c r="X755" s="1"/>
  <c r="W757"/>
  <c r="X757" s="1"/>
  <c r="W759"/>
  <c r="W833"/>
  <c r="W858"/>
  <c r="X858" s="1"/>
  <c r="W866"/>
  <c r="X866" s="1"/>
  <c r="W880"/>
  <c r="W888"/>
  <c r="X888" s="1"/>
  <c r="X927"/>
  <c r="W944"/>
  <c r="X944" s="1"/>
  <c r="W946"/>
  <c r="X946" s="1"/>
  <c r="W957"/>
  <c r="X957" s="1"/>
  <c r="W1006"/>
  <c r="X1006" s="1"/>
  <c r="W1028"/>
  <c r="X1028" s="1"/>
  <c r="W1030"/>
  <c r="X1030" s="1"/>
  <c r="W1041"/>
  <c r="X1041" s="1"/>
  <c r="W1086"/>
  <c r="X1086" s="1"/>
  <c r="W1094"/>
  <c r="X1094" s="1"/>
  <c r="W1099"/>
  <c r="X1099" s="1"/>
  <c r="W1107"/>
  <c r="W1125"/>
  <c r="X1125" s="1"/>
  <c r="W451"/>
  <c r="W459"/>
  <c r="W514"/>
  <c r="X514" s="1"/>
  <c r="W594"/>
  <c r="W602"/>
  <c r="X602" s="1"/>
  <c r="W653"/>
  <c r="X653" s="1"/>
  <c r="W655"/>
  <c r="X655" s="1"/>
  <c r="W657"/>
  <c r="X657" s="1"/>
  <c r="W659"/>
  <c r="X659" s="1"/>
  <c r="W661"/>
  <c r="X661" s="1"/>
  <c r="W663"/>
  <c r="W737"/>
  <c r="W739"/>
  <c r="X739" s="1"/>
  <c r="W741"/>
  <c r="X741" s="1"/>
  <c r="W743"/>
  <c r="X743" s="1"/>
  <c r="W745"/>
  <c r="X745" s="1"/>
  <c r="W747"/>
  <c r="W863"/>
  <c r="X863" s="1"/>
  <c r="W885"/>
  <c r="X885" s="1"/>
  <c r="W887"/>
  <c r="X887" s="1"/>
  <c r="W943"/>
  <c r="X943" s="1"/>
  <c r="W951"/>
  <c r="W956"/>
  <c r="X956" s="1"/>
  <c r="W1005"/>
  <c r="X1005" s="1"/>
  <c r="W1027"/>
  <c r="X1027" s="1"/>
  <c r="W1035"/>
  <c r="W1038"/>
  <c r="X1038" s="1"/>
  <c r="W1040"/>
  <c r="X1040" s="1"/>
  <c r="W1046"/>
  <c r="X1046" s="1"/>
  <c r="W1085"/>
  <c r="X1085" s="1"/>
  <c r="W1091"/>
  <c r="X1091" s="1"/>
  <c r="W1093"/>
  <c r="X1093" s="1"/>
  <c r="W1096"/>
  <c r="X1096" s="1"/>
  <c r="W1104"/>
  <c r="X1104" s="1"/>
  <c r="X1119"/>
  <c r="W1122"/>
  <c r="X1122" s="1"/>
  <c r="W1124"/>
  <c r="X1124" s="1"/>
  <c r="W1130"/>
  <c r="X1130" s="1"/>
  <c r="W319"/>
  <c r="X319" s="1"/>
  <c r="W323"/>
  <c r="X323" s="1"/>
  <c r="W327"/>
  <c r="W364"/>
  <c r="X364" s="1"/>
  <c r="W368"/>
  <c r="X368" s="1"/>
  <c r="W372"/>
  <c r="X372" s="1"/>
  <c r="W413"/>
  <c r="X413" s="1"/>
  <c r="W417"/>
  <c r="X417" s="1"/>
  <c r="W421"/>
  <c r="X421" s="1"/>
  <c r="W477"/>
  <c r="X477" s="1"/>
  <c r="W18"/>
  <c r="X18" s="1"/>
  <c r="W22"/>
  <c r="X22" s="1"/>
  <c r="W26"/>
  <c r="X26" s="1"/>
  <c r="W67"/>
  <c r="X67" s="1"/>
  <c r="W71"/>
  <c r="X71" s="1"/>
  <c r="W75"/>
  <c r="W112"/>
  <c r="X112" s="1"/>
  <c r="W116"/>
  <c r="X116" s="1"/>
  <c r="W120"/>
  <c r="X120" s="1"/>
  <c r="W161"/>
  <c r="X161" s="1"/>
  <c r="W165"/>
  <c r="X165" s="1"/>
  <c r="W169"/>
  <c r="X169" s="1"/>
  <c r="W210"/>
  <c r="X210" s="1"/>
  <c r="W214"/>
  <c r="X214" s="1"/>
  <c r="W218"/>
  <c r="X218" s="1"/>
  <c r="W259"/>
  <c r="X259" s="1"/>
  <c r="W263"/>
  <c r="X263" s="1"/>
  <c r="W267"/>
  <c r="W304"/>
  <c r="X304" s="1"/>
  <c r="W308"/>
  <c r="X308" s="1"/>
  <c r="W312"/>
  <c r="X312" s="1"/>
  <c r="W340"/>
  <c r="X340" s="1"/>
  <c r="W344"/>
  <c r="X344" s="1"/>
  <c r="W348"/>
  <c r="X348" s="1"/>
  <c r="W353"/>
  <c r="X353" s="1"/>
  <c r="W357"/>
  <c r="X357" s="1"/>
  <c r="W361"/>
  <c r="X361" s="1"/>
  <c r="W389"/>
  <c r="X389" s="1"/>
  <c r="W393"/>
  <c r="X393" s="1"/>
  <c r="W397"/>
  <c r="X397" s="1"/>
  <c r="W402"/>
  <c r="X402" s="1"/>
  <c r="W406"/>
  <c r="X406" s="1"/>
  <c r="W410"/>
  <c r="X410" s="1"/>
  <c r="W431"/>
  <c r="X431" s="1"/>
  <c r="W475"/>
  <c r="X475" s="1"/>
  <c r="W483"/>
  <c r="W497"/>
  <c r="X497" s="1"/>
  <c r="W502"/>
  <c r="X502" s="1"/>
  <c r="W505"/>
  <c r="X505" s="1"/>
  <c r="W508"/>
  <c r="X508" s="1"/>
  <c r="W511"/>
  <c r="X511" s="1"/>
  <c r="W516"/>
  <c r="X516" s="1"/>
  <c r="W519"/>
  <c r="W525"/>
  <c r="X525" s="1"/>
  <c r="W546"/>
  <c r="X546" s="1"/>
  <c r="W551"/>
  <c r="X551" s="1"/>
  <c r="W554"/>
  <c r="X554" s="1"/>
  <c r="W574"/>
  <c r="X574" s="1"/>
  <c r="W619"/>
  <c r="X619" s="1"/>
  <c r="W623"/>
  <c r="X623" s="1"/>
  <c r="W627"/>
  <c r="W712"/>
  <c r="X712" s="1"/>
  <c r="W714"/>
  <c r="X714" s="1"/>
  <c r="W716"/>
  <c r="X716" s="1"/>
  <c r="W718"/>
  <c r="X718" s="1"/>
  <c r="W720"/>
  <c r="X720" s="1"/>
  <c r="W722"/>
  <c r="X722" s="1"/>
  <c r="W762"/>
  <c r="X762" s="1"/>
  <c r="W766"/>
  <c r="X766" s="1"/>
  <c r="W770"/>
  <c r="X770" s="1"/>
  <c r="W860"/>
  <c r="X860" s="1"/>
  <c r="X963"/>
  <c r="Y963" s="1"/>
  <c r="Z963" s="1"/>
  <c r="W1101"/>
  <c r="X1101" s="1"/>
  <c r="W461"/>
  <c r="X461" s="1"/>
  <c r="W469"/>
  <c r="X469" s="1"/>
  <c r="W500"/>
  <c r="X500" s="1"/>
  <c r="W549"/>
  <c r="X549" s="1"/>
  <c r="W563"/>
  <c r="X563" s="1"/>
  <c r="W641"/>
  <c r="W643"/>
  <c r="X643" s="1"/>
  <c r="W645"/>
  <c r="X645" s="1"/>
  <c r="W647"/>
  <c r="X647" s="1"/>
  <c r="W649"/>
  <c r="X649" s="1"/>
  <c r="W651"/>
  <c r="X687"/>
  <c r="W796"/>
  <c r="W798"/>
  <c r="X798" s="1"/>
  <c r="W800"/>
  <c r="X800" s="1"/>
  <c r="W802"/>
  <c r="X802" s="1"/>
  <c r="W804"/>
  <c r="X804" s="1"/>
  <c r="W806"/>
  <c r="X806" s="1"/>
  <c r="W862"/>
  <c r="X862" s="1"/>
  <c r="W884"/>
  <c r="X884" s="1"/>
  <c r="W940"/>
  <c r="W942"/>
  <c r="X942" s="1"/>
  <c r="W948"/>
  <c r="X948" s="1"/>
  <c r="W950"/>
  <c r="X950" s="1"/>
  <c r="W953"/>
  <c r="X953" s="1"/>
  <c r="W961"/>
  <c r="X961" s="1"/>
  <c r="W1002"/>
  <c r="X1002" s="1"/>
  <c r="W1010"/>
  <c r="X1010" s="1"/>
  <c r="W1024"/>
  <c r="W1026"/>
  <c r="X1026" s="1"/>
  <c r="W1032"/>
  <c r="X1032" s="1"/>
  <c r="W1034"/>
  <c r="X1034" s="1"/>
  <c r="W1037"/>
  <c r="X1037" s="1"/>
  <c r="W1045"/>
  <c r="X1045" s="1"/>
  <c r="W1090"/>
  <c r="X1090" s="1"/>
  <c r="W1103"/>
  <c r="X1103" s="1"/>
  <c r="W1121"/>
  <c r="X1121" s="1"/>
  <c r="W1129"/>
  <c r="X1129" s="1"/>
  <c r="W455"/>
  <c r="X455" s="1"/>
  <c r="W510"/>
  <c r="X510" s="1"/>
  <c r="W518"/>
  <c r="X518" s="1"/>
  <c r="W598"/>
  <c r="X598" s="1"/>
  <c r="W700"/>
  <c r="W702"/>
  <c r="X702" s="1"/>
  <c r="W704"/>
  <c r="X704" s="1"/>
  <c r="W706"/>
  <c r="X706" s="1"/>
  <c r="W708"/>
  <c r="X708" s="1"/>
  <c r="W710"/>
  <c r="X710" s="1"/>
  <c r="W784"/>
  <c r="W786"/>
  <c r="X786" s="1"/>
  <c r="W788"/>
  <c r="X788" s="1"/>
  <c r="W790"/>
  <c r="X790" s="1"/>
  <c r="W792"/>
  <c r="X792" s="1"/>
  <c r="W794"/>
  <c r="X794" s="1"/>
  <c r="W859"/>
  <c r="X859" s="1"/>
  <c r="W867"/>
  <c r="W881"/>
  <c r="X881" s="1"/>
  <c r="W883"/>
  <c r="X883" s="1"/>
  <c r="W889"/>
  <c r="X889" s="1"/>
  <c r="W891"/>
  <c r="W947"/>
  <c r="X947" s="1"/>
  <c r="W952"/>
  <c r="X952" s="1"/>
  <c r="W960"/>
  <c r="X960" s="1"/>
  <c r="X975"/>
  <c r="X987"/>
  <c r="W1001"/>
  <c r="X1001" s="1"/>
  <c r="W1009"/>
  <c r="X1009" s="1"/>
  <c r="W1031"/>
  <c r="X1031" s="1"/>
  <c r="W1036"/>
  <c r="X1036" s="1"/>
  <c r="W1042"/>
  <c r="X1042" s="1"/>
  <c r="W1044"/>
  <c r="X1044" s="1"/>
  <c r="W1087"/>
  <c r="X1087" s="1"/>
  <c r="W1089"/>
  <c r="X1089" s="1"/>
  <c r="W1095"/>
  <c r="W1100"/>
  <c r="X1100" s="1"/>
  <c r="W1120"/>
  <c r="W1126"/>
  <c r="X1126" s="1"/>
  <c r="W1128"/>
  <c r="X1128" s="1"/>
  <c r="W305"/>
  <c r="X305" s="1"/>
  <c r="W309"/>
  <c r="X309" s="1"/>
  <c r="W313"/>
  <c r="X313" s="1"/>
  <c r="W354"/>
  <c r="X354" s="1"/>
  <c r="W358"/>
  <c r="X358" s="1"/>
  <c r="W362"/>
  <c r="X362" s="1"/>
  <c r="W403"/>
  <c r="X403" s="1"/>
  <c r="W407"/>
  <c r="X407" s="1"/>
  <c r="W411"/>
  <c r="W463"/>
  <c r="X463" s="1"/>
  <c r="W466"/>
  <c r="X466" s="1"/>
  <c r="W471"/>
  <c r="W472"/>
  <c r="X472" s="1"/>
  <c r="W480"/>
  <c r="X480" s="1"/>
  <c r="W557"/>
  <c r="X557" s="1"/>
  <c r="W560"/>
  <c r="X560" s="1"/>
  <c r="W565"/>
  <c r="X565" s="1"/>
  <c r="Y723"/>
  <c r="Z723" s="1"/>
  <c r="W16"/>
  <c r="X16" s="1"/>
  <c r="W20"/>
  <c r="X20" s="1"/>
  <c r="W24"/>
  <c r="X24" s="1"/>
  <c r="W65"/>
  <c r="X65" s="1"/>
  <c r="W69"/>
  <c r="X69" s="1"/>
  <c r="W73"/>
  <c r="X73" s="1"/>
  <c r="W114"/>
  <c r="X114" s="1"/>
  <c r="W118"/>
  <c r="X118" s="1"/>
  <c r="W122"/>
  <c r="X122" s="1"/>
  <c r="W163"/>
  <c r="X163" s="1"/>
  <c r="W167"/>
  <c r="X167" s="1"/>
  <c r="W171"/>
  <c r="W208"/>
  <c r="X208" s="1"/>
  <c r="W212"/>
  <c r="X212" s="1"/>
  <c r="W216"/>
  <c r="X216" s="1"/>
  <c r="W257"/>
  <c r="X257" s="1"/>
  <c r="W261"/>
  <c r="X261" s="1"/>
  <c r="W265"/>
  <c r="X265" s="1"/>
  <c r="W293"/>
  <c r="W297"/>
  <c r="X297" s="1"/>
  <c r="W301"/>
  <c r="X301" s="1"/>
  <c r="W306"/>
  <c r="X306" s="1"/>
  <c r="W307"/>
  <c r="X307" s="1"/>
  <c r="W310"/>
  <c r="X310" s="1"/>
  <c r="W311"/>
  <c r="X311" s="1"/>
  <c r="W314"/>
  <c r="X314" s="1"/>
  <c r="W315"/>
  <c r="W342"/>
  <c r="X342" s="1"/>
  <c r="W346"/>
  <c r="X346" s="1"/>
  <c r="W350"/>
  <c r="X350" s="1"/>
  <c r="W352"/>
  <c r="W355"/>
  <c r="X355" s="1"/>
  <c r="W356"/>
  <c r="X356" s="1"/>
  <c r="W359"/>
  <c r="X359" s="1"/>
  <c r="W360"/>
  <c r="X360" s="1"/>
  <c r="W363"/>
  <c r="W391"/>
  <c r="X391" s="1"/>
  <c r="W395"/>
  <c r="X395" s="1"/>
  <c r="W399"/>
  <c r="W400"/>
  <c r="X400" s="1"/>
  <c r="W401"/>
  <c r="X401" s="1"/>
  <c r="W404"/>
  <c r="X404" s="1"/>
  <c r="W405"/>
  <c r="X405" s="1"/>
  <c r="W408"/>
  <c r="X408" s="1"/>
  <c r="W409"/>
  <c r="X409" s="1"/>
  <c r="W435"/>
  <c r="W462"/>
  <c r="X462" s="1"/>
  <c r="W467"/>
  <c r="X467" s="1"/>
  <c r="W470"/>
  <c r="X470" s="1"/>
  <c r="W476"/>
  <c r="X476" s="1"/>
  <c r="W479"/>
  <c r="X479" s="1"/>
  <c r="W498"/>
  <c r="X498" s="1"/>
  <c r="W501"/>
  <c r="X501" s="1"/>
  <c r="W506"/>
  <c r="X506" s="1"/>
  <c r="W512"/>
  <c r="X512" s="1"/>
  <c r="W515"/>
  <c r="X515" s="1"/>
  <c r="W521"/>
  <c r="X521" s="1"/>
  <c r="W529"/>
  <c r="X529" s="1"/>
  <c r="X531"/>
  <c r="Y531" s="1"/>
  <c r="Z531" s="1"/>
  <c r="W547"/>
  <c r="X547" s="1"/>
  <c r="W550"/>
  <c r="X550" s="1"/>
  <c r="W555"/>
  <c r="W556"/>
  <c r="X556" s="1"/>
  <c r="W561"/>
  <c r="X561" s="1"/>
  <c r="W564"/>
  <c r="X564" s="1"/>
  <c r="W570"/>
  <c r="X570" s="1"/>
  <c r="W578"/>
  <c r="X578" s="1"/>
  <c r="W665"/>
  <c r="X665" s="1"/>
  <c r="W667"/>
  <c r="X667" s="1"/>
  <c r="W669"/>
  <c r="X669" s="1"/>
  <c r="W671"/>
  <c r="X671" s="1"/>
  <c r="W673"/>
  <c r="X673" s="1"/>
  <c r="W675"/>
  <c r="X795"/>
  <c r="W811"/>
  <c r="X811" s="1"/>
  <c r="W815"/>
  <c r="X815" s="1"/>
  <c r="W819"/>
  <c r="W856"/>
  <c r="X856" s="1"/>
  <c r="W864"/>
  <c r="X864" s="1"/>
  <c r="W1052"/>
  <c r="X1052" s="1"/>
  <c r="W1097"/>
  <c r="X1097" s="1"/>
  <c r="W1105"/>
  <c r="X1105" s="1"/>
  <c r="W834"/>
  <c r="X834" s="1"/>
  <c r="W842"/>
  <c r="X842" s="1"/>
  <c r="W848"/>
  <c r="X848" s="1"/>
  <c r="W897"/>
  <c r="X897" s="1"/>
  <c r="W928"/>
  <c r="W936"/>
  <c r="X936" s="1"/>
  <c r="W977"/>
  <c r="W985"/>
  <c r="X985" s="1"/>
  <c r="W991"/>
  <c r="X991" s="1"/>
  <c r="W999"/>
  <c r="W1079"/>
  <c r="X1079" s="1"/>
  <c r="W1134"/>
  <c r="X1134" s="1"/>
  <c r="W1142"/>
  <c r="X1142" s="1"/>
  <c r="W460"/>
  <c r="X460" s="1"/>
  <c r="W464"/>
  <c r="X464" s="1"/>
  <c r="W468"/>
  <c r="X468" s="1"/>
  <c r="W509"/>
  <c r="X509" s="1"/>
  <c r="W513"/>
  <c r="X513" s="1"/>
  <c r="W517"/>
  <c r="X517" s="1"/>
  <c r="W558"/>
  <c r="X558" s="1"/>
  <c r="W562"/>
  <c r="X562" s="1"/>
  <c r="W566"/>
  <c r="X566" s="1"/>
  <c r="W607"/>
  <c r="X607" s="1"/>
  <c r="W611"/>
  <c r="X611" s="1"/>
  <c r="W615"/>
  <c r="W652"/>
  <c r="X652" s="1"/>
  <c r="W656"/>
  <c r="X656" s="1"/>
  <c r="W660"/>
  <c r="X660" s="1"/>
  <c r="W701"/>
  <c r="X701" s="1"/>
  <c r="W705"/>
  <c r="X705" s="1"/>
  <c r="W709"/>
  <c r="X709" s="1"/>
  <c r="W750"/>
  <c r="X750" s="1"/>
  <c r="W754"/>
  <c r="X754" s="1"/>
  <c r="W758"/>
  <c r="X758" s="1"/>
  <c r="W799"/>
  <c r="X799" s="1"/>
  <c r="W803"/>
  <c r="X803" s="1"/>
  <c r="W807"/>
  <c r="W845"/>
  <c r="X845" s="1"/>
  <c r="W850"/>
  <c r="X850" s="1"/>
  <c r="W853"/>
  <c r="X853" s="1"/>
  <c r="W894"/>
  <c r="X894" s="1"/>
  <c r="W899"/>
  <c r="X899" s="1"/>
  <c r="W902"/>
  <c r="X902" s="1"/>
  <c r="W908"/>
  <c r="X908" s="1"/>
  <c r="W988"/>
  <c r="X988" s="1"/>
  <c r="W993"/>
  <c r="X993" s="1"/>
  <c r="W996"/>
  <c r="X996" s="1"/>
  <c r="W1051"/>
  <c r="X1051" s="1"/>
  <c r="W1059"/>
  <c r="W1136"/>
  <c r="X1136" s="1"/>
  <c r="W1139"/>
  <c r="X1139" s="1"/>
  <c r="W838"/>
  <c r="X838" s="1"/>
  <c r="W844"/>
  <c r="W852"/>
  <c r="X852" s="1"/>
  <c r="W893"/>
  <c r="X893" s="1"/>
  <c r="W901"/>
  <c r="X901" s="1"/>
  <c r="W932"/>
  <c r="X932" s="1"/>
  <c r="W981"/>
  <c r="X981" s="1"/>
  <c r="W995"/>
  <c r="X995" s="1"/>
  <c r="W1075"/>
  <c r="W1083"/>
  <c r="W1138"/>
  <c r="X1138" s="1"/>
  <c r="W605"/>
  <c r="X605" s="1"/>
  <c r="W609"/>
  <c r="X609" s="1"/>
  <c r="W613"/>
  <c r="X613" s="1"/>
  <c r="W654"/>
  <c r="X654" s="1"/>
  <c r="W658"/>
  <c r="X658" s="1"/>
  <c r="W662"/>
  <c r="X662" s="1"/>
  <c r="W703"/>
  <c r="X703" s="1"/>
  <c r="W707"/>
  <c r="X707" s="1"/>
  <c r="W711"/>
  <c r="W748"/>
  <c r="X748" s="1"/>
  <c r="W752"/>
  <c r="X752" s="1"/>
  <c r="W756"/>
  <c r="X756" s="1"/>
  <c r="W797"/>
  <c r="X797" s="1"/>
  <c r="W801"/>
  <c r="X801" s="1"/>
  <c r="W805"/>
  <c r="X805" s="1"/>
  <c r="W846"/>
  <c r="X846" s="1"/>
  <c r="W849"/>
  <c r="X849" s="1"/>
  <c r="W854"/>
  <c r="X854" s="1"/>
  <c r="W895"/>
  <c r="X895" s="1"/>
  <c r="W898"/>
  <c r="X898" s="1"/>
  <c r="W903"/>
  <c r="W904"/>
  <c r="X904" s="1"/>
  <c r="W912"/>
  <c r="X912" s="1"/>
  <c r="W989"/>
  <c r="X989" s="1"/>
  <c r="W992"/>
  <c r="X992" s="1"/>
  <c r="W997"/>
  <c r="X997" s="1"/>
  <c r="W1055"/>
  <c r="X1055" s="1"/>
  <c r="W1132"/>
  <c r="X1132" s="1"/>
  <c r="W1135"/>
  <c r="X1135" s="1"/>
  <c r="W1140"/>
  <c r="X1140" s="1"/>
  <c r="W847"/>
  <c r="X847" s="1"/>
  <c r="W851"/>
  <c r="X851" s="1"/>
  <c r="W855"/>
  <c r="W892"/>
  <c r="X892" s="1"/>
  <c r="W896"/>
  <c r="X896" s="1"/>
  <c r="W900"/>
  <c r="X900" s="1"/>
  <c r="W941"/>
  <c r="X941" s="1"/>
  <c r="W945"/>
  <c r="X945" s="1"/>
  <c r="W949"/>
  <c r="X949" s="1"/>
  <c r="W990"/>
  <c r="X990" s="1"/>
  <c r="W994"/>
  <c r="X994" s="1"/>
  <c r="W998"/>
  <c r="X998" s="1"/>
  <c r="W1039"/>
  <c r="X1039" s="1"/>
  <c r="W1043"/>
  <c r="X1043" s="1"/>
  <c r="W1047"/>
  <c r="W1084"/>
  <c r="X1084" s="1"/>
  <c r="W1088"/>
  <c r="X1088" s="1"/>
  <c r="W1092"/>
  <c r="X1092" s="1"/>
  <c r="W1133"/>
  <c r="X1133" s="1"/>
  <c r="W1137"/>
  <c r="X1137" s="1"/>
  <c r="W1141"/>
  <c r="X1141" s="1"/>
  <c r="F661"/>
  <c r="G661" s="1"/>
  <c r="F1084"/>
  <c r="G1084" s="1"/>
  <c r="F1139"/>
  <c r="G1139" s="1"/>
  <c r="F4"/>
  <c r="G4" s="1"/>
  <c r="O14"/>
  <c r="P14" s="1"/>
  <c r="O44"/>
  <c r="P44" s="1"/>
  <c r="O51"/>
  <c r="P51" s="1"/>
  <c r="O92"/>
  <c r="P92" s="1"/>
  <c r="O99"/>
  <c r="P99" s="1"/>
  <c r="Q99" s="1"/>
  <c r="R99" s="1"/>
  <c r="O281"/>
  <c r="P281" s="1"/>
  <c r="O328"/>
  <c r="P328" s="1"/>
  <c r="O335"/>
  <c r="P335" s="1"/>
  <c r="O340"/>
  <c r="P340" s="1"/>
  <c r="O363"/>
  <c r="P363" s="1"/>
  <c r="O423"/>
  <c r="P423" s="1"/>
  <c r="Q423" s="1"/>
  <c r="R423" s="1"/>
  <c r="O460"/>
  <c r="P460" s="1"/>
  <c r="O475"/>
  <c r="P475" s="1"/>
  <c r="O483"/>
  <c r="P483" s="1"/>
  <c r="O485"/>
  <c r="P485" s="1"/>
  <c r="O492"/>
  <c r="P492" s="1"/>
  <c r="O509"/>
  <c r="P509" s="1"/>
  <c r="O534"/>
  <c r="P534" s="1"/>
  <c r="O557"/>
  <c r="P557" s="1"/>
  <c r="O558"/>
  <c r="P558" s="1"/>
  <c r="O561"/>
  <c r="P561" s="1"/>
  <c r="O566"/>
  <c r="P566" s="1"/>
  <c r="O604"/>
  <c r="P604" s="1"/>
  <c r="O617"/>
  <c r="P617" s="1"/>
  <c r="O621"/>
  <c r="P621" s="1"/>
  <c r="O626"/>
  <c r="P626" s="1"/>
  <c r="O654"/>
  <c r="P654" s="1"/>
  <c r="O662"/>
  <c r="P662" s="1"/>
  <c r="O704"/>
  <c r="P704" s="1"/>
  <c r="O800"/>
  <c r="P800" s="1"/>
  <c r="O805"/>
  <c r="P805" s="1"/>
  <c r="O836"/>
  <c r="P836" s="1"/>
  <c r="O856"/>
  <c r="P856" s="1"/>
  <c r="O901"/>
  <c r="P901" s="1"/>
  <c r="O911"/>
  <c r="P911" s="1"/>
  <c r="O940"/>
  <c r="P940" s="1"/>
  <c r="O942"/>
  <c r="P942" s="1"/>
  <c r="O959"/>
  <c r="P959" s="1"/>
  <c r="O1048"/>
  <c r="P1048" s="1"/>
  <c r="O1053"/>
  <c r="P1053" s="1"/>
  <c r="O1086"/>
  <c r="P1086" s="1"/>
  <c r="O1094"/>
  <c r="P1094" s="1"/>
  <c r="O1103"/>
  <c r="P1103" s="1"/>
  <c r="O1132"/>
  <c r="P1132" s="1"/>
  <c r="O1134"/>
  <c r="P1134" s="1"/>
  <c r="O1135"/>
  <c r="P1135" s="1"/>
  <c r="F96"/>
  <c r="G96" s="1"/>
  <c r="F384"/>
  <c r="G384" s="1"/>
  <c r="F610"/>
  <c r="G610" s="1"/>
  <c r="F892"/>
  <c r="G892" s="1"/>
  <c r="O10"/>
  <c r="P10" s="1"/>
  <c r="O136"/>
  <c r="P136" s="1"/>
  <c r="O142"/>
  <c r="P142" s="1"/>
  <c r="O232"/>
  <c r="P232" s="1"/>
  <c r="O234"/>
  <c r="P234" s="1"/>
  <c r="O240"/>
  <c r="P240" s="1"/>
  <c r="O243"/>
  <c r="P243" s="1"/>
  <c r="Q243" s="1"/>
  <c r="R243" s="1"/>
  <c r="O282"/>
  <c r="P282" s="1"/>
  <c r="O285"/>
  <c r="P285" s="1"/>
  <c r="O287"/>
  <c r="P287" s="1"/>
  <c r="O289"/>
  <c r="P289" s="1"/>
  <c r="O336"/>
  <c r="P336" s="1"/>
  <c r="O344"/>
  <c r="P344" s="1"/>
  <c r="O346"/>
  <c r="P346" s="1"/>
  <c r="O396"/>
  <c r="P396" s="1"/>
  <c r="O440"/>
  <c r="P440" s="1"/>
  <c r="O469"/>
  <c r="P469" s="1"/>
  <c r="O489"/>
  <c r="P489" s="1"/>
  <c r="O517"/>
  <c r="P517" s="1"/>
  <c r="O568"/>
  <c r="P568" s="1"/>
  <c r="O570"/>
  <c r="P570" s="1"/>
  <c r="O572"/>
  <c r="P572" s="1"/>
  <c r="O624"/>
  <c r="P624" s="1"/>
  <c r="O750"/>
  <c r="P750" s="1"/>
  <c r="O764"/>
  <c r="P764" s="1"/>
  <c r="O768"/>
  <c r="P768" s="1"/>
  <c r="O850"/>
  <c r="P850" s="1"/>
  <c r="O854"/>
  <c r="P854" s="1"/>
  <c r="O902"/>
  <c r="P902" s="1"/>
  <c r="O907"/>
  <c r="P907" s="1"/>
  <c r="O913"/>
  <c r="P913" s="1"/>
  <c r="O993"/>
  <c r="P993" s="1"/>
  <c r="O1002"/>
  <c r="P1002" s="1"/>
  <c r="O1006"/>
  <c r="P1006" s="1"/>
  <c r="O1010"/>
  <c r="P1010" s="1"/>
  <c r="O1105"/>
  <c r="P1105" s="1"/>
  <c r="O1107"/>
  <c r="P1107" s="1"/>
  <c r="F557"/>
  <c r="G557" s="1"/>
  <c r="F1093"/>
  <c r="G1093" s="1"/>
  <c r="O7"/>
  <c r="P7" s="1"/>
  <c r="O15"/>
  <c r="P15" s="1"/>
  <c r="O89"/>
  <c r="P89" s="1"/>
  <c r="O91"/>
  <c r="P91" s="1"/>
  <c r="O184"/>
  <c r="P184" s="1"/>
  <c r="O186"/>
  <c r="P186" s="1"/>
  <c r="O235"/>
  <c r="P235" s="1"/>
  <c r="O290"/>
  <c r="P290" s="1"/>
  <c r="O351"/>
  <c r="P351" s="1"/>
  <c r="O355"/>
  <c r="P355" s="1"/>
  <c r="O436"/>
  <c r="P436" s="1"/>
  <c r="O461"/>
  <c r="P461" s="1"/>
  <c r="O576"/>
  <c r="P576" s="1"/>
  <c r="O578"/>
  <c r="P578" s="1"/>
  <c r="O616"/>
  <c r="P616" s="1"/>
  <c r="O622"/>
  <c r="P622" s="1"/>
  <c r="O625"/>
  <c r="P625" s="1"/>
  <c r="O653"/>
  <c r="P653" s="1"/>
  <c r="O661"/>
  <c r="P661" s="1"/>
  <c r="O701"/>
  <c r="P701" s="1"/>
  <c r="O703"/>
  <c r="P703" s="1"/>
  <c r="O758"/>
  <c r="P758" s="1"/>
  <c r="O760"/>
  <c r="P760" s="1"/>
  <c r="O769"/>
  <c r="P769" s="1"/>
  <c r="O771"/>
  <c r="P771" s="1"/>
  <c r="F842"/>
  <c r="G842" s="1"/>
  <c r="O47"/>
  <c r="P47" s="1"/>
  <c r="O53"/>
  <c r="P53" s="1"/>
  <c r="O97"/>
  <c r="P97" s="1"/>
  <c r="O144"/>
  <c r="P144" s="1"/>
  <c r="O349"/>
  <c r="P349" s="1"/>
  <c r="O444"/>
  <c r="P444" s="1"/>
  <c r="O468"/>
  <c r="P468" s="1"/>
  <c r="O474"/>
  <c r="P474" s="1"/>
  <c r="O482"/>
  <c r="P482" s="1"/>
  <c r="O518"/>
  <c r="P518" s="1"/>
  <c r="O708"/>
  <c r="P708" s="1"/>
  <c r="O751"/>
  <c r="P751" s="1"/>
  <c r="O761"/>
  <c r="P761" s="1"/>
  <c r="O763"/>
  <c r="P763" s="1"/>
  <c r="O765"/>
  <c r="P765" s="1"/>
  <c r="O767"/>
  <c r="P767" s="1"/>
  <c r="O847"/>
  <c r="P847" s="1"/>
  <c r="O849"/>
  <c r="P849" s="1"/>
  <c r="O851"/>
  <c r="P851" s="1"/>
  <c r="O853"/>
  <c r="P853" s="1"/>
  <c r="O861"/>
  <c r="P861" s="1"/>
  <c r="O955"/>
  <c r="P955" s="1"/>
  <c r="O957"/>
  <c r="P957" s="1"/>
  <c r="O996"/>
  <c r="P996" s="1"/>
  <c r="O1052"/>
  <c r="P1052" s="1"/>
  <c r="O1056"/>
  <c r="P1056" s="1"/>
  <c r="O1106"/>
  <c r="P1106" s="1"/>
  <c r="F901"/>
  <c r="G901" s="1"/>
  <c r="O187"/>
  <c r="P187" s="1"/>
  <c r="O195"/>
  <c r="P195" s="1"/>
  <c r="Q195" s="1"/>
  <c r="R195" s="1"/>
  <c r="O280"/>
  <c r="O288"/>
  <c r="P288" s="1"/>
  <c r="O320"/>
  <c r="P320" s="1"/>
  <c r="O326"/>
  <c r="P326" s="1"/>
  <c r="O395"/>
  <c r="P395" s="1"/>
  <c r="O464"/>
  <c r="P464" s="1"/>
  <c r="O493"/>
  <c r="P493" s="1"/>
  <c r="O513"/>
  <c r="P513" s="1"/>
  <c r="O530"/>
  <c r="P530" s="1"/>
  <c r="O762"/>
  <c r="O848"/>
  <c r="P848" s="1"/>
  <c r="O1051"/>
  <c r="P1051" s="1"/>
  <c r="O1098"/>
  <c r="P1098" s="1"/>
  <c r="F86"/>
  <c r="G86" s="1"/>
  <c r="F330"/>
  <c r="G330" s="1"/>
  <c r="F653"/>
  <c r="G653" s="1"/>
  <c r="O56"/>
  <c r="P56" s="1"/>
  <c r="O176"/>
  <c r="P176" s="1"/>
  <c r="O190"/>
  <c r="P190" s="1"/>
  <c r="O291"/>
  <c r="O394"/>
  <c r="P394" s="1"/>
  <c r="O562"/>
  <c r="P562" s="1"/>
  <c r="O709"/>
  <c r="P709" s="1"/>
  <c r="O718"/>
  <c r="P718" s="1"/>
  <c r="O813"/>
  <c r="P813" s="1"/>
  <c r="O989"/>
  <c r="P989" s="1"/>
  <c r="O1140"/>
  <c r="P1140" s="1"/>
  <c r="F179"/>
  <c r="G179" s="1"/>
  <c r="F425"/>
  <c r="G425" s="1"/>
  <c r="F693"/>
  <c r="G693" s="1"/>
  <c r="F930"/>
  <c r="G930" s="1"/>
  <c r="F989"/>
  <c r="G989" s="1"/>
  <c r="F1135"/>
  <c r="G1135" s="1"/>
  <c r="O322"/>
  <c r="P322" s="1"/>
  <c r="O341"/>
  <c r="P341" s="1"/>
  <c r="O358"/>
  <c r="P358" s="1"/>
  <c r="O473"/>
  <c r="P473" s="1"/>
  <c r="O481"/>
  <c r="P481" s="1"/>
  <c r="O711"/>
  <c r="P711" s="1"/>
  <c r="O770"/>
  <c r="P770" s="1"/>
  <c r="O809"/>
  <c r="O910"/>
  <c r="O1040"/>
  <c r="P1040" s="1"/>
  <c r="O1084"/>
  <c r="P1084" s="1"/>
  <c r="O128"/>
  <c r="P128" s="1"/>
  <c r="O147"/>
  <c r="P147" s="1"/>
  <c r="Q147" s="1"/>
  <c r="R147" s="1"/>
  <c r="O330"/>
  <c r="P330" s="1"/>
  <c r="O797"/>
  <c r="P797" s="1"/>
  <c r="O810"/>
  <c r="P810" s="1"/>
  <c r="F87"/>
  <c r="G87" s="1"/>
  <c r="F229"/>
  <c r="G229" s="1"/>
  <c r="F279"/>
  <c r="G279" s="1"/>
  <c r="F326"/>
  <c r="G326" s="1"/>
  <c r="F335"/>
  <c r="G335" s="1"/>
  <c r="F606"/>
  <c r="G606" s="1"/>
  <c r="F644"/>
  <c r="G644" s="1"/>
  <c r="F980"/>
  <c r="G980" s="1"/>
  <c r="F1131"/>
  <c r="G1131" s="1"/>
  <c r="O94"/>
  <c r="P94" s="1"/>
  <c r="O95"/>
  <c r="P95" s="1"/>
  <c r="O130"/>
  <c r="P130" s="1"/>
  <c r="O138"/>
  <c r="P138" s="1"/>
  <c r="O146"/>
  <c r="P146" s="1"/>
  <c r="O333"/>
  <c r="P333" s="1"/>
  <c r="O338"/>
  <c r="P338" s="1"/>
  <c r="O350"/>
  <c r="P350" s="1"/>
  <c r="O477"/>
  <c r="P477" s="1"/>
  <c r="O749"/>
  <c r="P749" s="1"/>
  <c r="O897"/>
  <c r="P897" s="1"/>
  <c r="O948"/>
  <c r="P948" s="1"/>
  <c r="F976"/>
  <c r="G976" s="1"/>
  <c r="O345"/>
  <c r="P345" s="1"/>
  <c r="O392"/>
  <c r="P392" s="1"/>
  <c r="O571"/>
  <c r="P571" s="1"/>
  <c r="O579"/>
  <c r="P579" s="1"/>
  <c r="O817"/>
  <c r="P817" s="1"/>
  <c r="O1044"/>
  <c r="P1044" s="1"/>
  <c r="O1136"/>
  <c r="P1136" s="1"/>
  <c r="F1130"/>
  <c r="G1130" s="1"/>
  <c r="O283"/>
  <c r="P283" s="1"/>
  <c r="O356"/>
  <c r="O359"/>
  <c r="P359" s="1"/>
  <c r="O520"/>
  <c r="P520" s="1"/>
  <c r="O574"/>
  <c r="P574" s="1"/>
  <c r="O799"/>
  <c r="P799" s="1"/>
  <c r="O844"/>
  <c r="O1057"/>
  <c r="P1057" s="1"/>
  <c r="F182"/>
  <c r="G182" s="1"/>
  <c r="O11"/>
  <c r="O318"/>
  <c r="P318" s="1"/>
  <c r="O360"/>
  <c r="P360" s="1"/>
  <c r="O476"/>
  <c r="P476" s="1"/>
  <c r="O484"/>
  <c r="P484" s="1"/>
  <c r="O510"/>
  <c r="P510" s="1"/>
  <c r="O714"/>
  <c r="P714" s="1"/>
  <c r="O722"/>
  <c r="P722" s="1"/>
  <c r="O766"/>
  <c r="P766" s="1"/>
  <c r="O852"/>
  <c r="P852" s="1"/>
  <c r="O860"/>
  <c r="P860" s="1"/>
  <c r="O914"/>
  <c r="P914" s="1"/>
  <c r="O1042"/>
  <c r="P1042" s="1"/>
  <c r="O1099"/>
  <c r="P1099" s="1"/>
  <c r="O139"/>
  <c r="P139" s="1"/>
  <c r="O241"/>
  <c r="P241" s="1"/>
  <c r="O388"/>
  <c r="P388" s="1"/>
  <c r="O623"/>
  <c r="P623" s="1"/>
  <c r="O712"/>
  <c r="P712" s="1"/>
  <c r="O715"/>
  <c r="P715" s="1"/>
  <c r="O720"/>
  <c r="P720" s="1"/>
  <c r="O723"/>
  <c r="P723" s="1"/>
  <c r="O832"/>
  <c r="P832" s="1"/>
  <c r="O892"/>
  <c r="P892" s="1"/>
  <c r="O994"/>
  <c r="P994" s="1"/>
  <c r="O998"/>
  <c r="P998" s="1"/>
  <c r="F230"/>
  <c r="G230" s="1"/>
  <c r="F337"/>
  <c r="G337" s="1"/>
  <c r="F640"/>
  <c r="G640" s="1"/>
  <c r="F984"/>
  <c r="G984" s="1"/>
  <c r="F1073"/>
  <c r="G1073" s="1"/>
  <c r="O6"/>
  <c r="P6" s="1"/>
  <c r="O40"/>
  <c r="P40" s="1"/>
  <c r="O48"/>
  <c r="P48" s="1"/>
  <c r="O57"/>
  <c r="P57" s="1"/>
  <c r="O77"/>
  <c r="P77" s="1"/>
  <c r="O79"/>
  <c r="P79" s="1"/>
  <c r="O81"/>
  <c r="P81" s="1"/>
  <c r="O83"/>
  <c r="P83" s="1"/>
  <c r="O85"/>
  <c r="P85" s="1"/>
  <c r="O87"/>
  <c r="O90"/>
  <c r="O93"/>
  <c r="P93" s="1"/>
  <c r="O98"/>
  <c r="P98" s="1"/>
  <c r="O124"/>
  <c r="P124" s="1"/>
  <c r="O126"/>
  <c r="P126" s="1"/>
  <c r="O132"/>
  <c r="P132" s="1"/>
  <c r="O143"/>
  <c r="P143" s="1"/>
  <c r="O172"/>
  <c r="P172" s="1"/>
  <c r="O178"/>
  <c r="P178" s="1"/>
  <c r="O180"/>
  <c r="P180" s="1"/>
  <c r="O191"/>
  <c r="P191" s="1"/>
  <c r="O233"/>
  <c r="P233" s="1"/>
  <c r="O236"/>
  <c r="P236" s="1"/>
  <c r="O238"/>
  <c r="P238" s="1"/>
  <c r="O284"/>
  <c r="P284" s="1"/>
  <c r="O342"/>
  <c r="P342" s="1"/>
  <c r="O398"/>
  <c r="P398" s="1"/>
  <c r="O415"/>
  <c r="P415" s="1"/>
  <c r="O472"/>
  <c r="P472" s="1"/>
  <c r="O478"/>
  <c r="P478" s="1"/>
  <c r="O480"/>
  <c r="P480" s="1"/>
  <c r="O521"/>
  <c r="P521" s="1"/>
  <c r="O525"/>
  <c r="P525" s="1"/>
  <c r="O575"/>
  <c r="P575" s="1"/>
  <c r="O608"/>
  <c r="P608" s="1"/>
  <c r="O611"/>
  <c r="P611" s="1"/>
  <c r="O618"/>
  <c r="P618" s="1"/>
  <c r="O620"/>
  <c r="O657"/>
  <c r="P657" s="1"/>
  <c r="O716"/>
  <c r="P716" s="1"/>
  <c r="O719"/>
  <c r="P719" s="1"/>
  <c r="O754"/>
  <c r="P754" s="1"/>
  <c r="O757"/>
  <c r="P757" s="1"/>
  <c r="O814"/>
  <c r="P814" s="1"/>
  <c r="O818"/>
  <c r="P818" s="1"/>
  <c r="O845"/>
  <c r="P845" s="1"/>
  <c r="O865"/>
  <c r="P865" s="1"/>
  <c r="O1047"/>
  <c r="P1047" s="1"/>
  <c r="O1089"/>
  <c r="P1089" s="1"/>
  <c r="O961"/>
  <c r="P961" s="1"/>
  <c r="O316"/>
  <c r="P316" s="1"/>
  <c r="O324"/>
  <c r="P324" s="1"/>
  <c r="O399"/>
  <c r="P399" s="1"/>
  <c r="O864"/>
  <c r="P864" s="1"/>
  <c r="O952"/>
  <c r="P952" s="1"/>
  <c r="O963"/>
  <c r="P963" s="1"/>
  <c r="O1001"/>
  <c r="P1001" s="1"/>
  <c r="O1049"/>
  <c r="P1049" s="1"/>
  <c r="O811"/>
  <c r="P811" s="1"/>
  <c r="O815"/>
  <c r="P815" s="1"/>
  <c r="O819"/>
  <c r="P819" s="1"/>
  <c r="O1043"/>
  <c r="P1043" s="1"/>
  <c r="O1139"/>
  <c r="P1139" s="1"/>
  <c r="F420"/>
  <c r="G420" s="1"/>
  <c r="F651"/>
  <c r="G651" s="1"/>
  <c r="F704"/>
  <c r="G704" s="1"/>
  <c r="F881"/>
  <c r="G881" s="1"/>
  <c r="F1122"/>
  <c r="G1122" s="1"/>
  <c r="O174"/>
  <c r="P174" s="1"/>
  <c r="O182"/>
  <c r="P182" s="1"/>
  <c r="O237"/>
  <c r="P237" s="1"/>
  <c r="O329"/>
  <c r="P329" s="1"/>
  <c r="O337"/>
  <c r="P337" s="1"/>
  <c r="O347"/>
  <c r="P347" s="1"/>
  <c r="O524"/>
  <c r="P524" s="1"/>
  <c r="O619"/>
  <c r="P619" s="1"/>
  <c r="O627"/>
  <c r="P627" s="1"/>
  <c r="O713"/>
  <c r="P713" s="1"/>
  <c r="O717"/>
  <c r="P717" s="1"/>
  <c r="O721"/>
  <c r="P721" s="1"/>
  <c r="O796"/>
  <c r="P796" s="1"/>
  <c r="O808"/>
  <c r="P808" s="1"/>
  <c r="O812"/>
  <c r="P812" s="1"/>
  <c r="O816"/>
  <c r="P816" s="1"/>
  <c r="O947"/>
  <c r="P947" s="1"/>
  <c r="O997"/>
  <c r="P997" s="1"/>
  <c r="O1046"/>
  <c r="P1046" s="1"/>
  <c r="O1090"/>
  <c r="P1090" s="1"/>
  <c r="O269"/>
  <c r="P269" s="1"/>
  <c r="O271"/>
  <c r="P271" s="1"/>
  <c r="O273"/>
  <c r="P273" s="1"/>
  <c r="O275"/>
  <c r="P275" s="1"/>
  <c r="O277"/>
  <c r="P277" s="1"/>
  <c r="O279"/>
  <c r="P279" s="1"/>
  <c r="P3"/>
  <c r="O17"/>
  <c r="P17" s="1"/>
  <c r="O21"/>
  <c r="P21" s="1"/>
  <c r="O25"/>
  <c r="P25" s="1"/>
  <c r="O67"/>
  <c r="P67" s="1"/>
  <c r="O75"/>
  <c r="O112"/>
  <c r="O161"/>
  <c r="P161" s="1"/>
  <c r="O169"/>
  <c r="P169" s="1"/>
  <c r="O218"/>
  <c r="P218" s="1"/>
  <c r="O259"/>
  <c r="P259" s="1"/>
  <c r="O267"/>
  <c r="O304"/>
  <c r="O312"/>
  <c r="P312" s="1"/>
  <c r="O443"/>
  <c r="P443" s="1"/>
  <c r="O457"/>
  <c r="P457" s="1"/>
  <c r="O508"/>
  <c r="P508" s="1"/>
  <c r="O592"/>
  <c r="P592" s="1"/>
  <c r="O730"/>
  <c r="P730" s="1"/>
  <c r="O739"/>
  <c r="P739" s="1"/>
  <c r="O70"/>
  <c r="P70" s="1"/>
  <c r="O119"/>
  <c r="P119" s="1"/>
  <c r="O164"/>
  <c r="P164" s="1"/>
  <c r="O209"/>
  <c r="P209" s="1"/>
  <c r="O217"/>
  <c r="P217" s="1"/>
  <c r="O258"/>
  <c r="P258" s="1"/>
  <c r="O266"/>
  <c r="P266" s="1"/>
  <c r="O307"/>
  <c r="P307" s="1"/>
  <c r="O315"/>
  <c r="O371"/>
  <c r="P371" s="1"/>
  <c r="O393"/>
  <c r="P393" s="1"/>
  <c r="O404"/>
  <c r="P404" s="1"/>
  <c r="O634"/>
  <c r="P634" s="1"/>
  <c r="O694"/>
  <c r="P694" s="1"/>
  <c r="P807"/>
  <c r="O1060"/>
  <c r="O16"/>
  <c r="O18"/>
  <c r="P18" s="1"/>
  <c r="O20"/>
  <c r="P20" s="1"/>
  <c r="O22"/>
  <c r="P22" s="1"/>
  <c r="O24"/>
  <c r="P24" s="1"/>
  <c r="O26"/>
  <c r="P26" s="1"/>
  <c r="O65"/>
  <c r="P65" s="1"/>
  <c r="O69"/>
  <c r="P69" s="1"/>
  <c r="O73"/>
  <c r="P73" s="1"/>
  <c r="O114"/>
  <c r="P114" s="1"/>
  <c r="O118"/>
  <c r="P118" s="1"/>
  <c r="O122"/>
  <c r="P122" s="1"/>
  <c r="O163"/>
  <c r="P163" s="1"/>
  <c r="O167"/>
  <c r="P167" s="1"/>
  <c r="O171"/>
  <c r="O208"/>
  <c r="P208" s="1"/>
  <c r="O212"/>
  <c r="P212" s="1"/>
  <c r="O216"/>
  <c r="P216" s="1"/>
  <c r="O257"/>
  <c r="P257" s="1"/>
  <c r="O261"/>
  <c r="P261" s="1"/>
  <c r="O265"/>
  <c r="P265" s="1"/>
  <c r="O306"/>
  <c r="P306" s="1"/>
  <c r="O310"/>
  <c r="P310" s="1"/>
  <c r="O314"/>
  <c r="P314" s="1"/>
  <c r="O439"/>
  <c r="P439" s="1"/>
  <c r="O447"/>
  <c r="O453"/>
  <c r="P453" s="1"/>
  <c r="O516"/>
  <c r="P516" s="1"/>
  <c r="P531"/>
  <c r="O537"/>
  <c r="P537" s="1"/>
  <c r="O681"/>
  <c r="P681" s="1"/>
  <c r="O696"/>
  <c r="P696" s="1"/>
  <c r="O743"/>
  <c r="P743" s="1"/>
  <c r="O779"/>
  <c r="P779" s="1"/>
  <c r="O838"/>
  <c r="P838" s="1"/>
  <c r="O968"/>
  <c r="P968" s="1"/>
  <c r="O1066"/>
  <c r="P1066" s="1"/>
  <c r="O30"/>
  <c r="P30" s="1"/>
  <c r="O34"/>
  <c r="P34" s="1"/>
  <c r="O38"/>
  <c r="P38" s="1"/>
  <c r="O125"/>
  <c r="P125" s="1"/>
  <c r="O129"/>
  <c r="P129" s="1"/>
  <c r="O133"/>
  <c r="P133" s="1"/>
  <c r="O222"/>
  <c r="P222" s="1"/>
  <c r="O226"/>
  <c r="P226" s="1"/>
  <c r="O230"/>
  <c r="P230" s="1"/>
  <c r="O319"/>
  <c r="P319" s="1"/>
  <c r="O323"/>
  <c r="P323" s="1"/>
  <c r="O327"/>
  <c r="O76"/>
  <c r="P76" s="1"/>
  <c r="O78"/>
  <c r="P78" s="1"/>
  <c r="O80"/>
  <c r="P80" s="1"/>
  <c r="O82"/>
  <c r="P82" s="1"/>
  <c r="O84"/>
  <c r="P84" s="1"/>
  <c r="O86"/>
  <c r="P86" s="1"/>
  <c r="O173"/>
  <c r="P173" s="1"/>
  <c r="O175"/>
  <c r="P175" s="1"/>
  <c r="O177"/>
  <c r="P177" s="1"/>
  <c r="O179"/>
  <c r="P179" s="1"/>
  <c r="O181"/>
  <c r="P181" s="1"/>
  <c r="O183"/>
  <c r="O268"/>
  <c r="P268" s="1"/>
  <c r="O270"/>
  <c r="P270" s="1"/>
  <c r="O272"/>
  <c r="P272" s="1"/>
  <c r="O274"/>
  <c r="P274" s="1"/>
  <c r="O276"/>
  <c r="P276" s="1"/>
  <c r="O278"/>
  <c r="P278" s="1"/>
  <c r="O19"/>
  <c r="P19" s="1"/>
  <c r="O23"/>
  <c r="P23" s="1"/>
  <c r="O27"/>
  <c r="O71"/>
  <c r="P71" s="1"/>
  <c r="P87"/>
  <c r="O116"/>
  <c r="P116" s="1"/>
  <c r="O120"/>
  <c r="P120" s="1"/>
  <c r="O165"/>
  <c r="P165" s="1"/>
  <c r="O210"/>
  <c r="P210" s="1"/>
  <c r="O214"/>
  <c r="P214" s="1"/>
  <c r="O263"/>
  <c r="P263" s="1"/>
  <c r="O308"/>
  <c r="P308" s="1"/>
  <c r="O449"/>
  <c r="P449" s="1"/>
  <c r="O533"/>
  <c r="P533" s="1"/>
  <c r="O541"/>
  <c r="P541" s="1"/>
  <c r="O581"/>
  <c r="P581" s="1"/>
  <c r="O647"/>
  <c r="P647" s="1"/>
  <c r="O692"/>
  <c r="P692" s="1"/>
  <c r="O747"/>
  <c r="O925"/>
  <c r="P925" s="1"/>
  <c r="O66"/>
  <c r="P66" s="1"/>
  <c r="O74"/>
  <c r="P74" s="1"/>
  <c r="O115"/>
  <c r="P115" s="1"/>
  <c r="O123"/>
  <c r="O160"/>
  <c r="O168"/>
  <c r="P168" s="1"/>
  <c r="O213"/>
  <c r="P213" s="1"/>
  <c r="O262"/>
  <c r="P262" s="1"/>
  <c r="O311"/>
  <c r="P311" s="1"/>
  <c r="O367"/>
  <c r="P367" s="1"/>
  <c r="O375"/>
  <c r="O512"/>
  <c r="P512" s="1"/>
  <c r="O555"/>
  <c r="O600"/>
  <c r="P600" s="1"/>
  <c r="P615"/>
  <c r="O741"/>
  <c r="P741" s="1"/>
  <c r="P999"/>
  <c r="O64"/>
  <c r="O68"/>
  <c r="P68" s="1"/>
  <c r="O72"/>
  <c r="P72" s="1"/>
  <c r="O113"/>
  <c r="P113" s="1"/>
  <c r="O117"/>
  <c r="P117" s="1"/>
  <c r="O121"/>
  <c r="P121" s="1"/>
  <c r="O162"/>
  <c r="P162" s="1"/>
  <c r="O166"/>
  <c r="P166" s="1"/>
  <c r="O170"/>
  <c r="P170" s="1"/>
  <c r="O211"/>
  <c r="P211" s="1"/>
  <c r="O215"/>
  <c r="P215" s="1"/>
  <c r="O219"/>
  <c r="O256"/>
  <c r="O260"/>
  <c r="P260" s="1"/>
  <c r="O264"/>
  <c r="P264" s="1"/>
  <c r="O305"/>
  <c r="P305" s="1"/>
  <c r="O309"/>
  <c r="P309" s="1"/>
  <c r="O313"/>
  <c r="P313" s="1"/>
  <c r="P339"/>
  <c r="O365"/>
  <c r="P365" s="1"/>
  <c r="O369"/>
  <c r="P369" s="1"/>
  <c r="O373"/>
  <c r="P373" s="1"/>
  <c r="O407"/>
  <c r="P407" s="1"/>
  <c r="O589"/>
  <c r="P589" s="1"/>
  <c r="O698"/>
  <c r="P698" s="1"/>
  <c r="O737"/>
  <c r="P737" s="1"/>
  <c r="O745"/>
  <c r="P745" s="1"/>
  <c r="O863"/>
  <c r="P863" s="1"/>
  <c r="P867"/>
  <c r="O919"/>
  <c r="P919" s="1"/>
  <c r="O974"/>
  <c r="P974" s="1"/>
  <c r="O1029"/>
  <c r="P1029" s="1"/>
  <c r="O28"/>
  <c r="P28" s="1"/>
  <c r="O32"/>
  <c r="P32" s="1"/>
  <c r="O36"/>
  <c r="P36" s="1"/>
  <c r="O127"/>
  <c r="P127" s="1"/>
  <c r="O131"/>
  <c r="P131" s="1"/>
  <c r="O135"/>
  <c r="O220"/>
  <c r="P220" s="1"/>
  <c r="O224"/>
  <c r="P224" s="1"/>
  <c r="O228"/>
  <c r="P228" s="1"/>
  <c r="O317"/>
  <c r="P317" s="1"/>
  <c r="O321"/>
  <c r="P321" s="1"/>
  <c r="O325"/>
  <c r="P325" s="1"/>
  <c r="O29"/>
  <c r="P29" s="1"/>
  <c r="O31"/>
  <c r="P31" s="1"/>
  <c r="O33"/>
  <c r="P33" s="1"/>
  <c r="O35"/>
  <c r="P35" s="1"/>
  <c r="O37"/>
  <c r="P37" s="1"/>
  <c r="O39"/>
  <c r="O134"/>
  <c r="P134" s="1"/>
  <c r="O221"/>
  <c r="P221" s="1"/>
  <c r="O223"/>
  <c r="P223" s="1"/>
  <c r="O225"/>
  <c r="P225" s="1"/>
  <c r="O227"/>
  <c r="P227" s="1"/>
  <c r="O229"/>
  <c r="P229" s="1"/>
  <c r="O231"/>
  <c r="O403"/>
  <c r="P403" s="1"/>
  <c r="O442"/>
  <c r="P442" s="1"/>
  <c r="O446"/>
  <c r="P446" s="1"/>
  <c r="O515"/>
  <c r="P515" s="1"/>
  <c r="O532"/>
  <c r="O536"/>
  <c r="P536" s="1"/>
  <c r="O540"/>
  <c r="P540" s="1"/>
  <c r="O591"/>
  <c r="O628"/>
  <c r="O636"/>
  <c r="P636" s="1"/>
  <c r="O724"/>
  <c r="O732"/>
  <c r="P732" s="1"/>
  <c r="O773"/>
  <c r="P773" s="1"/>
  <c r="O781"/>
  <c r="P781" s="1"/>
  <c r="O837"/>
  <c r="P837" s="1"/>
  <c r="P843"/>
  <c r="O884"/>
  <c r="P884" s="1"/>
  <c r="O976"/>
  <c r="P976" s="1"/>
  <c r="O984"/>
  <c r="P984" s="1"/>
  <c r="O1111"/>
  <c r="P1111" s="1"/>
  <c r="O1117"/>
  <c r="P1117" s="1"/>
  <c r="O397"/>
  <c r="P397" s="1"/>
  <c r="O411"/>
  <c r="O462"/>
  <c r="P462" s="1"/>
  <c r="O466"/>
  <c r="P466" s="1"/>
  <c r="O470"/>
  <c r="P470" s="1"/>
  <c r="O487"/>
  <c r="P487" s="1"/>
  <c r="O491"/>
  <c r="P491" s="1"/>
  <c r="O495"/>
  <c r="O546"/>
  <c r="P546" s="1"/>
  <c r="O550"/>
  <c r="P550" s="1"/>
  <c r="O587"/>
  <c r="P587" s="1"/>
  <c r="O632"/>
  <c r="P632" s="1"/>
  <c r="P663"/>
  <c r="Q663" s="1"/>
  <c r="R663" s="1"/>
  <c r="O679"/>
  <c r="P679" s="1"/>
  <c r="O687"/>
  <c r="O728"/>
  <c r="P728" s="1"/>
  <c r="O777"/>
  <c r="P777" s="1"/>
  <c r="O822"/>
  <c r="P822" s="1"/>
  <c r="O868"/>
  <c r="O874"/>
  <c r="P874" s="1"/>
  <c r="P951"/>
  <c r="O1019"/>
  <c r="P1019" s="1"/>
  <c r="O1027"/>
  <c r="P1027" s="1"/>
  <c r="O1035"/>
  <c r="O1078"/>
  <c r="P1078" s="1"/>
  <c r="O1109"/>
  <c r="P1109" s="1"/>
  <c r="O1119"/>
  <c r="O1121"/>
  <c r="P1121" s="1"/>
  <c r="O1129"/>
  <c r="P1129" s="1"/>
  <c r="O378"/>
  <c r="P378" s="1"/>
  <c r="O382"/>
  <c r="P382" s="1"/>
  <c r="O386"/>
  <c r="P386" s="1"/>
  <c r="O400"/>
  <c r="O414"/>
  <c r="P414" s="1"/>
  <c r="O418"/>
  <c r="P418" s="1"/>
  <c r="O498"/>
  <c r="P498" s="1"/>
  <c r="O502"/>
  <c r="P502" s="1"/>
  <c r="O506"/>
  <c r="P506" s="1"/>
  <c r="O602"/>
  <c r="P602" s="1"/>
  <c r="O649"/>
  <c r="P649" s="1"/>
  <c r="O784"/>
  <c r="P784" s="1"/>
  <c r="O788"/>
  <c r="P788" s="1"/>
  <c r="O792"/>
  <c r="P792" s="1"/>
  <c r="O834"/>
  <c r="P834" s="1"/>
  <c r="O377"/>
  <c r="P377" s="1"/>
  <c r="O379"/>
  <c r="P379" s="1"/>
  <c r="O381"/>
  <c r="P381" s="1"/>
  <c r="O383"/>
  <c r="P383" s="1"/>
  <c r="O385"/>
  <c r="P385" s="1"/>
  <c r="O387"/>
  <c r="O408"/>
  <c r="P408" s="1"/>
  <c r="O553"/>
  <c r="P553" s="1"/>
  <c r="O598"/>
  <c r="P598" s="1"/>
  <c r="O645"/>
  <c r="P645" s="1"/>
  <c r="O690"/>
  <c r="P690" s="1"/>
  <c r="O438"/>
  <c r="P438" s="1"/>
  <c r="O448"/>
  <c r="P448" s="1"/>
  <c r="O452"/>
  <c r="P452" s="1"/>
  <c r="O456"/>
  <c r="P456" s="1"/>
  <c r="O511"/>
  <c r="P511" s="1"/>
  <c r="O519"/>
  <c r="P567"/>
  <c r="O583"/>
  <c r="P583" s="1"/>
  <c r="O683"/>
  <c r="P683" s="1"/>
  <c r="O828"/>
  <c r="P828" s="1"/>
  <c r="O841"/>
  <c r="P841" s="1"/>
  <c r="O862"/>
  <c r="P862" s="1"/>
  <c r="O876"/>
  <c r="P876" s="1"/>
  <c r="O935"/>
  <c r="P935" s="1"/>
  <c r="O1017"/>
  <c r="P1017" s="1"/>
  <c r="P1059"/>
  <c r="O364"/>
  <c r="O366"/>
  <c r="P366" s="1"/>
  <c r="O368"/>
  <c r="P368" s="1"/>
  <c r="O370"/>
  <c r="P370" s="1"/>
  <c r="O372"/>
  <c r="P372" s="1"/>
  <c r="O374"/>
  <c r="P374" s="1"/>
  <c r="O413"/>
  <c r="P413" s="1"/>
  <c r="O417"/>
  <c r="P417" s="1"/>
  <c r="O421"/>
  <c r="P421" s="1"/>
  <c r="O497"/>
  <c r="P497" s="1"/>
  <c r="O501"/>
  <c r="P501" s="1"/>
  <c r="O505"/>
  <c r="P505" s="1"/>
  <c r="O585"/>
  <c r="P585" s="1"/>
  <c r="O630"/>
  <c r="P630" s="1"/>
  <c r="O638"/>
  <c r="P638" s="1"/>
  <c r="O677"/>
  <c r="P677" s="1"/>
  <c r="O685"/>
  <c r="P685" s="1"/>
  <c r="O726"/>
  <c r="P726" s="1"/>
  <c r="O734"/>
  <c r="P734" s="1"/>
  <c r="O775"/>
  <c r="P775" s="1"/>
  <c r="O783"/>
  <c r="O820"/>
  <c r="O827"/>
  <c r="P827" s="1"/>
  <c r="O831"/>
  <c r="O886"/>
  <c r="P886" s="1"/>
  <c r="O917"/>
  <c r="P917" s="1"/>
  <c r="O927"/>
  <c r="O929"/>
  <c r="P929" s="1"/>
  <c r="O937"/>
  <c r="P937" s="1"/>
  <c r="O966"/>
  <c r="P966" s="1"/>
  <c r="O978"/>
  <c r="P978" s="1"/>
  <c r="O986"/>
  <c r="P986" s="1"/>
  <c r="O1068"/>
  <c r="P1068" s="1"/>
  <c r="O1076"/>
  <c r="P1076" s="1"/>
  <c r="O1127"/>
  <c r="P1127" s="1"/>
  <c r="O376"/>
  <c r="P376" s="1"/>
  <c r="O380"/>
  <c r="P380" s="1"/>
  <c r="O384"/>
  <c r="P384" s="1"/>
  <c r="O422"/>
  <c r="P422" s="1"/>
  <c r="O594"/>
  <c r="P594" s="1"/>
  <c r="O641"/>
  <c r="P641" s="1"/>
  <c r="O786"/>
  <c r="P786" s="1"/>
  <c r="O790"/>
  <c r="P790" s="1"/>
  <c r="O794"/>
  <c r="P794" s="1"/>
  <c r="O824"/>
  <c r="P824" s="1"/>
  <c r="O463"/>
  <c r="P463" s="1"/>
  <c r="O467"/>
  <c r="P467" s="1"/>
  <c r="O471"/>
  <c r="O547"/>
  <c r="P547" s="1"/>
  <c r="O551"/>
  <c r="P551" s="1"/>
  <c r="O596"/>
  <c r="P596" s="1"/>
  <c r="O643"/>
  <c r="P643" s="1"/>
  <c r="O651"/>
  <c r="O688"/>
  <c r="P688" s="1"/>
  <c r="O872"/>
  <c r="P872" s="1"/>
  <c r="O882"/>
  <c r="P882" s="1"/>
  <c r="O890"/>
  <c r="P890" s="1"/>
  <c r="P903"/>
  <c r="O923"/>
  <c r="P923" s="1"/>
  <c r="O933"/>
  <c r="P933" s="1"/>
  <c r="O964"/>
  <c r="O972"/>
  <c r="P972" s="1"/>
  <c r="O982"/>
  <c r="P982" s="1"/>
  <c r="O1015"/>
  <c r="P1015" s="1"/>
  <c r="O1023"/>
  <c r="O1025"/>
  <c r="P1025" s="1"/>
  <c r="O1033"/>
  <c r="P1033" s="1"/>
  <c r="O1064"/>
  <c r="P1064" s="1"/>
  <c r="O1074"/>
  <c r="P1074" s="1"/>
  <c r="O1082"/>
  <c r="P1082" s="1"/>
  <c r="P1095"/>
  <c r="O1115"/>
  <c r="P1115" s="1"/>
  <c r="O1125"/>
  <c r="P1125" s="1"/>
  <c r="O402"/>
  <c r="P402" s="1"/>
  <c r="O406"/>
  <c r="P406" s="1"/>
  <c r="O410"/>
  <c r="P410" s="1"/>
  <c r="O693"/>
  <c r="P693" s="1"/>
  <c r="O695"/>
  <c r="P695" s="1"/>
  <c r="O697"/>
  <c r="P697" s="1"/>
  <c r="O699"/>
  <c r="O736"/>
  <c r="P736" s="1"/>
  <c r="O738"/>
  <c r="P738" s="1"/>
  <c r="O740"/>
  <c r="P740" s="1"/>
  <c r="O742"/>
  <c r="P742" s="1"/>
  <c r="O744"/>
  <c r="P744" s="1"/>
  <c r="O746"/>
  <c r="P746" s="1"/>
  <c r="O785"/>
  <c r="P785" s="1"/>
  <c r="O787"/>
  <c r="P787" s="1"/>
  <c r="O789"/>
  <c r="P789" s="1"/>
  <c r="O791"/>
  <c r="P791" s="1"/>
  <c r="O793"/>
  <c r="P793" s="1"/>
  <c r="O795"/>
  <c r="O842"/>
  <c r="P842" s="1"/>
  <c r="O580"/>
  <c r="O582"/>
  <c r="P582" s="1"/>
  <c r="O584"/>
  <c r="P584" s="1"/>
  <c r="O586"/>
  <c r="P586" s="1"/>
  <c r="O588"/>
  <c r="P588" s="1"/>
  <c r="O590"/>
  <c r="P590" s="1"/>
  <c r="O629"/>
  <c r="P629" s="1"/>
  <c r="O631"/>
  <c r="P631" s="1"/>
  <c r="O633"/>
  <c r="P633" s="1"/>
  <c r="O635"/>
  <c r="P635" s="1"/>
  <c r="O637"/>
  <c r="P637" s="1"/>
  <c r="O639"/>
  <c r="O676"/>
  <c r="O678"/>
  <c r="P678" s="1"/>
  <c r="O680"/>
  <c r="P680" s="1"/>
  <c r="O682"/>
  <c r="P682" s="1"/>
  <c r="O684"/>
  <c r="P684" s="1"/>
  <c r="O686"/>
  <c r="P686" s="1"/>
  <c r="O725"/>
  <c r="P725" s="1"/>
  <c r="O727"/>
  <c r="P727" s="1"/>
  <c r="O729"/>
  <c r="P729" s="1"/>
  <c r="O731"/>
  <c r="P731" s="1"/>
  <c r="O733"/>
  <c r="P733" s="1"/>
  <c r="O735"/>
  <c r="P759"/>
  <c r="O772"/>
  <c r="O774"/>
  <c r="P774" s="1"/>
  <c r="O776"/>
  <c r="P776" s="1"/>
  <c r="O778"/>
  <c r="P778" s="1"/>
  <c r="O780"/>
  <c r="P780" s="1"/>
  <c r="O782"/>
  <c r="P782" s="1"/>
  <c r="O821"/>
  <c r="P821" s="1"/>
  <c r="O823"/>
  <c r="P823" s="1"/>
  <c r="O833"/>
  <c r="P833" s="1"/>
  <c r="O858"/>
  <c r="O870"/>
  <c r="P870" s="1"/>
  <c r="O878"/>
  <c r="P878" s="1"/>
  <c r="O880"/>
  <c r="P880" s="1"/>
  <c r="O888"/>
  <c r="P888" s="1"/>
  <c r="O921"/>
  <c r="P921" s="1"/>
  <c r="O931"/>
  <c r="P931" s="1"/>
  <c r="O939"/>
  <c r="O970"/>
  <c r="P970" s="1"/>
  <c r="O980"/>
  <c r="P980" s="1"/>
  <c r="O1013"/>
  <c r="P1013" s="1"/>
  <c r="O1021"/>
  <c r="P1021" s="1"/>
  <c r="O1031"/>
  <c r="P1031" s="1"/>
  <c r="O1062"/>
  <c r="P1062" s="1"/>
  <c r="O1070"/>
  <c r="P1070" s="1"/>
  <c r="O1072"/>
  <c r="P1072" s="1"/>
  <c r="O1080"/>
  <c r="P1080" s="1"/>
  <c r="O1113"/>
  <c r="P1113" s="1"/>
  <c r="O1123"/>
  <c r="P1123" s="1"/>
  <c r="O1131"/>
  <c r="O401"/>
  <c r="P401" s="1"/>
  <c r="O405"/>
  <c r="P405" s="1"/>
  <c r="O409"/>
  <c r="P409" s="1"/>
  <c r="O437"/>
  <c r="O441"/>
  <c r="P441" s="1"/>
  <c r="O445"/>
  <c r="P445" s="1"/>
  <c r="O450"/>
  <c r="P450" s="1"/>
  <c r="O451"/>
  <c r="P451" s="1"/>
  <c r="O454"/>
  <c r="P454" s="1"/>
  <c r="O455"/>
  <c r="P455" s="1"/>
  <c r="O458"/>
  <c r="P458" s="1"/>
  <c r="O459"/>
  <c r="O486"/>
  <c r="P486" s="1"/>
  <c r="O490"/>
  <c r="P490" s="1"/>
  <c r="O494"/>
  <c r="P494" s="1"/>
  <c r="O496"/>
  <c r="P496" s="1"/>
  <c r="O499"/>
  <c r="P499" s="1"/>
  <c r="O500"/>
  <c r="P500" s="1"/>
  <c r="O503"/>
  <c r="P503" s="1"/>
  <c r="O504"/>
  <c r="P504" s="1"/>
  <c r="O507"/>
  <c r="O535"/>
  <c r="P535" s="1"/>
  <c r="O539"/>
  <c r="P539" s="1"/>
  <c r="O543"/>
  <c r="O544"/>
  <c r="P544" s="1"/>
  <c r="O545"/>
  <c r="P545" s="1"/>
  <c r="O548"/>
  <c r="P548" s="1"/>
  <c r="O549"/>
  <c r="P549" s="1"/>
  <c r="O552"/>
  <c r="P552" s="1"/>
  <c r="O554"/>
  <c r="P554" s="1"/>
  <c r="O593"/>
  <c r="P593" s="1"/>
  <c r="O595"/>
  <c r="P595" s="1"/>
  <c r="O597"/>
  <c r="P597" s="1"/>
  <c r="O599"/>
  <c r="P599" s="1"/>
  <c r="O601"/>
  <c r="P601" s="1"/>
  <c r="O603"/>
  <c r="O640"/>
  <c r="P640" s="1"/>
  <c r="O642"/>
  <c r="P642" s="1"/>
  <c r="O644"/>
  <c r="P644" s="1"/>
  <c r="O646"/>
  <c r="P646" s="1"/>
  <c r="O648"/>
  <c r="P648" s="1"/>
  <c r="O650"/>
  <c r="P650" s="1"/>
  <c r="O689"/>
  <c r="P689" s="1"/>
  <c r="O691"/>
  <c r="P691" s="1"/>
  <c r="O825"/>
  <c r="P825" s="1"/>
  <c r="O829"/>
  <c r="P829" s="1"/>
  <c r="O881"/>
  <c r="P881" s="1"/>
  <c r="O883"/>
  <c r="P883" s="1"/>
  <c r="O885"/>
  <c r="P885" s="1"/>
  <c r="O887"/>
  <c r="P887" s="1"/>
  <c r="O889"/>
  <c r="P889" s="1"/>
  <c r="O891"/>
  <c r="O928"/>
  <c r="P928" s="1"/>
  <c r="O930"/>
  <c r="P930" s="1"/>
  <c r="O932"/>
  <c r="P932" s="1"/>
  <c r="O934"/>
  <c r="P934" s="1"/>
  <c r="O936"/>
  <c r="P936" s="1"/>
  <c r="O938"/>
  <c r="P938" s="1"/>
  <c r="O977"/>
  <c r="P977" s="1"/>
  <c r="O979"/>
  <c r="P979" s="1"/>
  <c r="O981"/>
  <c r="P981" s="1"/>
  <c r="O983"/>
  <c r="P983" s="1"/>
  <c r="O985"/>
  <c r="P985" s="1"/>
  <c r="O987"/>
  <c r="O1024"/>
  <c r="P1024" s="1"/>
  <c r="O1026"/>
  <c r="P1026" s="1"/>
  <c r="O1028"/>
  <c r="P1028" s="1"/>
  <c r="O1030"/>
  <c r="P1030" s="1"/>
  <c r="O1032"/>
  <c r="P1032" s="1"/>
  <c r="O1034"/>
  <c r="P1034" s="1"/>
  <c r="O1073"/>
  <c r="P1073" s="1"/>
  <c r="O1075"/>
  <c r="P1075" s="1"/>
  <c r="O1077"/>
  <c r="P1077" s="1"/>
  <c r="O1079"/>
  <c r="P1079" s="1"/>
  <c r="O1081"/>
  <c r="P1081" s="1"/>
  <c r="O1083"/>
  <c r="O1120"/>
  <c r="P1120" s="1"/>
  <c r="O1122"/>
  <c r="P1122" s="1"/>
  <c r="O1124"/>
  <c r="P1124" s="1"/>
  <c r="O1126"/>
  <c r="P1126" s="1"/>
  <c r="O1128"/>
  <c r="P1128" s="1"/>
  <c r="O1130"/>
  <c r="P1130" s="1"/>
  <c r="O869"/>
  <c r="P869" s="1"/>
  <c r="O871"/>
  <c r="P871" s="1"/>
  <c r="O873"/>
  <c r="P873" s="1"/>
  <c r="O875"/>
  <c r="P875" s="1"/>
  <c r="O877"/>
  <c r="P877" s="1"/>
  <c r="O879"/>
  <c r="O916"/>
  <c r="O918"/>
  <c r="P918" s="1"/>
  <c r="O920"/>
  <c r="P920" s="1"/>
  <c r="O922"/>
  <c r="P922" s="1"/>
  <c r="O924"/>
  <c r="P924" s="1"/>
  <c r="O926"/>
  <c r="P926" s="1"/>
  <c r="O965"/>
  <c r="P965" s="1"/>
  <c r="O967"/>
  <c r="P967" s="1"/>
  <c r="O969"/>
  <c r="P969" s="1"/>
  <c r="O971"/>
  <c r="P971" s="1"/>
  <c r="O973"/>
  <c r="P973" s="1"/>
  <c r="O975"/>
  <c r="O1012"/>
  <c r="O1014"/>
  <c r="P1014" s="1"/>
  <c r="O1016"/>
  <c r="P1016" s="1"/>
  <c r="O1018"/>
  <c r="P1018" s="1"/>
  <c r="O1020"/>
  <c r="P1020" s="1"/>
  <c r="O1022"/>
  <c r="P1022" s="1"/>
  <c r="O1061"/>
  <c r="P1061" s="1"/>
  <c r="O1063"/>
  <c r="P1063" s="1"/>
  <c r="O1065"/>
  <c r="P1065" s="1"/>
  <c r="O1067"/>
  <c r="P1067" s="1"/>
  <c r="O1069"/>
  <c r="P1069" s="1"/>
  <c r="O1071"/>
  <c r="O1108"/>
  <c r="O1110"/>
  <c r="P1110" s="1"/>
  <c r="O1112"/>
  <c r="P1112" s="1"/>
  <c r="O1114"/>
  <c r="P1114" s="1"/>
  <c r="O1116"/>
  <c r="P1116" s="1"/>
  <c r="O1118"/>
  <c r="P1118" s="1"/>
  <c r="O826"/>
  <c r="P826" s="1"/>
  <c r="O830"/>
  <c r="P830" s="1"/>
  <c r="F23"/>
  <c r="G23" s="1"/>
  <c r="F37"/>
  <c r="G37" s="1"/>
  <c r="F16"/>
  <c r="G16" s="1"/>
  <c r="F19"/>
  <c r="G19" s="1"/>
  <c r="F20"/>
  <c r="G20" s="1"/>
  <c r="F27"/>
  <c r="G27" s="1"/>
  <c r="F28"/>
  <c r="G28" s="1"/>
  <c r="F29"/>
  <c r="G29" s="1"/>
  <c r="F30"/>
  <c r="G30" s="1"/>
  <c r="F31"/>
  <c r="G31" s="1"/>
  <c r="F32"/>
  <c r="G32" s="1"/>
  <c r="F33"/>
  <c r="G33" s="1"/>
  <c r="F36"/>
  <c r="G36" s="1"/>
  <c r="F43"/>
  <c r="G43" s="1"/>
  <c r="F45"/>
  <c r="G45" s="1"/>
  <c r="F78"/>
  <c r="G78" s="1"/>
  <c r="F92"/>
  <c r="G92" s="1"/>
  <c r="F97"/>
  <c r="G97" s="1"/>
  <c r="F99"/>
  <c r="G99" s="1"/>
  <c r="F124"/>
  <c r="G124" s="1"/>
  <c r="F125"/>
  <c r="G125" s="1"/>
  <c r="F128"/>
  <c r="G128" s="1"/>
  <c r="F134"/>
  <c r="G134" s="1"/>
  <c r="F138"/>
  <c r="G138" s="1"/>
  <c r="F143"/>
  <c r="G143" s="1"/>
  <c r="F145"/>
  <c r="G145" s="1"/>
  <c r="F176"/>
  <c r="G176" s="1"/>
  <c r="F238"/>
  <c r="G238" s="1"/>
  <c r="F243"/>
  <c r="G243" s="1"/>
  <c r="F268"/>
  <c r="G268" s="1"/>
  <c r="F271"/>
  <c r="G271" s="1"/>
  <c r="F272"/>
  <c r="G272" s="1"/>
  <c r="F274"/>
  <c r="G274" s="1"/>
  <c r="F275"/>
  <c r="G275" s="1"/>
  <c r="F278"/>
  <c r="G278" s="1"/>
  <c r="F281"/>
  <c r="G281" s="1"/>
  <c r="F283"/>
  <c r="G283" s="1"/>
  <c r="F318"/>
  <c r="G318" s="1"/>
  <c r="F321"/>
  <c r="G321" s="1"/>
  <c r="F322"/>
  <c r="G322" s="1"/>
  <c r="F324"/>
  <c r="G324" s="1"/>
  <c r="F325"/>
  <c r="G325" s="1"/>
  <c r="F329"/>
  <c r="G329" s="1"/>
  <c r="F338"/>
  <c r="G338" s="1"/>
  <c r="F364"/>
  <c r="G364" s="1"/>
  <c r="F366"/>
  <c r="G366" s="1"/>
  <c r="F367"/>
  <c r="G367" s="1"/>
  <c r="F370"/>
  <c r="G370" s="1"/>
  <c r="F376"/>
  <c r="G376" s="1"/>
  <c r="F381"/>
  <c r="G381" s="1"/>
  <c r="F383"/>
  <c r="G383" s="1"/>
  <c r="F413"/>
  <c r="G413" s="1"/>
  <c r="F414"/>
  <c r="G414" s="1"/>
  <c r="F416"/>
  <c r="G416" s="1"/>
  <c r="F417"/>
  <c r="G417" s="1"/>
  <c r="F427"/>
  <c r="G427" s="1"/>
  <c r="F429"/>
  <c r="G429" s="1"/>
  <c r="F476"/>
  <c r="G476" s="1"/>
  <c r="F481"/>
  <c r="G481" s="1"/>
  <c r="F508"/>
  <c r="G508" s="1"/>
  <c r="F509"/>
  <c r="G509" s="1"/>
  <c r="F546"/>
  <c r="G546" s="1"/>
  <c r="F547"/>
  <c r="G547" s="1"/>
  <c r="F550"/>
  <c r="G550" s="1"/>
  <c r="F551"/>
  <c r="G551" s="1"/>
  <c r="F554"/>
  <c r="G554" s="1"/>
  <c r="F555"/>
  <c r="G555" s="1"/>
  <c r="F594"/>
  <c r="G594" s="1"/>
  <c r="F597"/>
  <c r="G597" s="1"/>
  <c r="F602"/>
  <c r="G602" s="1"/>
  <c r="F611"/>
  <c r="G611" s="1"/>
  <c r="F702"/>
  <c r="G702" s="1"/>
  <c r="F703"/>
  <c r="G703" s="1"/>
  <c r="F706"/>
  <c r="G706" s="1"/>
  <c r="F707"/>
  <c r="G707" s="1"/>
  <c r="F710"/>
  <c r="G710" s="1"/>
  <c r="F711"/>
  <c r="G711" s="1"/>
  <c r="F717"/>
  <c r="G717" s="1"/>
  <c r="F748"/>
  <c r="G748" s="1"/>
  <c r="F752"/>
  <c r="G752" s="1"/>
  <c r="F755"/>
  <c r="G755" s="1"/>
  <c r="F761"/>
  <c r="G761" s="1"/>
  <c r="F770"/>
  <c r="G770" s="1"/>
  <c r="F787"/>
  <c r="G787" s="1"/>
  <c r="F791"/>
  <c r="G791" s="1"/>
  <c r="F796"/>
  <c r="G796" s="1"/>
  <c r="F797"/>
  <c r="G797" s="1"/>
  <c r="F800"/>
  <c r="G800" s="1"/>
  <c r="F801"/>
  <c r="G801" s="1"/>
  <c r="F804"/>
  <c r="G804" s="1"/>
  <c r="F805"/>
  <c r="G805" s="1"/>
  <c r="F880"/>
  <c r="G880" s="1"/>
  <c r="F885"/>
  <c r="G885" s="1"/>
  <c r="F888"/>
  <c r="G888" s="1"/>
  <c r="F889"/>
  <c r="G889" s="1"/>
  <c r="F893"/>
  <c r="G893" s="1"/>
  <c r="F897"/>
  <c r="G897" s="1"/>
  <c r="F935"/>
  <c r="G935" s="1"/>
  <c r="F938"/>
  <c r="G938" s="1"/>
  <c r="F977"/>
  <c r="G977" s="1"/>
  <c r="F985"/>
  <c r="G985" s="1"/>
  <c r="F1072"/>
  <c r="G1072" s="1"/>
  <c r="F1077"/>
  <c r="G1077" s="1"/>
  <c r="F1080"/>
  <c r="G1080" s="1"/>
  <c r="F1081"/>
  <c r="G1081" s="1"/>
  <c r="F1085"/>
  <c r="G1085" s="1"/>
  <c r="F1089"/>
  <c r="G1089" s="1"/>
  <c r="F1127"/>
  <c r="G1127" s="1"/>
  <c r="F17"/>
  <c r="G17" s="1"/>
  <c r="F21"/>
  <c r="G21" s="1"/>
  <c r="F25"/>
  <c r="G25" s="1"/>
  <c r="F34"/>
  <c r="G34" s="1"/>
  <c r="F41"/>
  <c r="G41" s="1"/>
  <c r="F50"/>
  <c r="G50" s="1"/>
  <c r="F76"/>
  <c r="G76" s="1"/>
  <c r="F79"/>
  <c r="G79" s="1"/>
  <c r="F82"/>
  <c r="G82" s="1"/>
  <c r="F88"/>
  <c r="G88" s="1"/>
  <c r="F93"/>
  <c r="G93" s="1"/>
  <c r="F95"/>
  <c r="G95" s="1"/>
  <c r="F126"/>
  <c r="G126" s="1"/>
  <c r="F129"/>
  <c r="G129" s="1"/>
  <c r="F132"/>
  <c r="G132" s="1"/>
  <c r="F139"/>
  <c r="G139" s="1"/>
  <c r="F141"/>
  <c r="G141" s="1"/>
  <c r="F174"/>
  <c r="G174" s="1"/>
  <c r="F188"/>
  <c r="G188" s="1"/>
  <c r="F193"/>
  <c r="G193" s="1"/>
  <c r="F195"/>
  <c r="G195" s="1"/>
  <c r="F221"/>
  <c r="G221" s="1"/>
  <c r="F224"/>
  <c r="G224" s="1"/>
  <c r="F234"/>
  <c r="G234" s="1"/>
  <c r="F239"/>
  <c r="G239" s="1"/>
  <c r="F241"/>
  <c r="G241" s="1"/>
  <c r="F276"/>
  <c r="G276" s="1"/>
  <c r="F288"/>
  <c r="G288" s="1"/>
  <c r="F316"/>
  <c r="G316" s="1"/>
  <c r="F334"/>
  <c r="G334" s="1"/>
  <c r="F339"/>
  <c r="G339" s="1"/>
  <c r="F371"/>
  <c r="G371" s="1"/>
  <c r="F377"/>
  <c r="G377" s="1"/>
  <c r="F379"/>
  <c r="G379" s="1"/>
  <c r="F418"/>
  <c r="G418" s="1"/>
  <c r="F460"/>
  <c r="G460" s="1"/>
  <c r="F463"/>
  <c r="G463" s="1"/>
  <c r="F466"/>
  <c r="G466" s="1"/>
  <c r="F472"/>
  <c r="G472" s="1"/>
  <c r="F477"/>
  <c r="G477" s="1"/>
  <c r="F479"/>
  <c r="G479" s="1"/>
  <c r="F510"/>
  <c r="G510" s="1"/>
  <c r="F532"/>
  <c r="G532" s="1"/>
  <c r="F536"/>
  <c r="G536" s="1"/>
  <c r="F540"/>
  <c r="G540" s="1"/>
  <c r="F544"/>
  <c r="G544" s="1"/>
  <c r="F548"/>
  <c r="G548" s="1"/>
  <c r="F552"/>
  <c r="G552" s="1"/>
  <c r="F561"/>
  <c r="G561" s="1"/>
  <c r="F598"/>
  <c r="G598" s="1"/>
  <c r="F615"/>
  <c r="G615" s="1"/>
  <c r="F657"/>
  <c r="G657" s="1"/>
  <c r="F700"/>
  <c r="G700" s="1"/>
  <c r="F713"/>
  <c r="G713" s="1"/>
  <c r="F745"/>
  <c r="G745" s="1"/>
  <c r="F756"/>
  <c r="G756" s="1"/>
  <c r="F765"/>
  <c r="G765" s="1"/>
  <c r="F798"/>
  <c r="G798" s="1"/>
  <c r="F802"/>
  <c r="G802" s="1"/>
  <c r="F806"/>
  <c r="G806" s="1"/>
  <c r="F835"/>
  <c r="G835" s="1"/>
  <c r="F838"/>
  <c r="G838" s="1"/>
  <c r="F847"/>
  <c r="G847" s="1"/>
  <c r="F851"/>
  <c r="G851" s="1"/>
  <c r="F855"/>
  <c r="G855" s="1"/>
  <c r="F894"/>
  <c r="G894" s="1"/>
  <c r="F997"/>
  <c r="G997" s="1"/>
  <c r="F1027"/>
  <c r="G1027" s="1"/>
  <c r="F1030"/>
  <c r="G1030" s="1"/>
  <c r="F1039"/>
  <c r="G1039" s="1"/>
  <c r="F1043"/>
  <c r="G1043" s="1"/>
  <c r="F1047"/>
  <c r="G1047" s="1"/>
  <c r="F1086"/>
  <c r="G1086" s="1"/>
  <c r="F6"/>
  <c r="G6" s="1"/>
  <c r="F8"/>
  <c r="G8" s="1"/>
  <c r="F10"/>
  <c r="G10" s="1"/>
  <c r="F12"/>
  <c r="G12" s="1"/>
  <c r="F14"/>
  <c r="G14" s="1"/>
  <c r="F18"/>
  <c r="G18" s="1"/>
  <c r="F22"/>
  <c r="G22" s="1"/>
  <c r="F26"/>
  <c r="G26" s="1"/>
  <c r="F46"/>
  <c r="G46" s="1"/>
  <c r="F51"/>
  <c r="G51" s="1"/>
  <c r="F80"/>
  <c r="G80" s="1"/>
  <c r="F83"/>
  <c r="G83" s="1"/>
  <c r="F89"/>
  <c r="G89" s="1"/>
  <c r="F91"/>
  <c r="G91" s="1"/>
  <c r="F130"/>
  <c r="G130" s="1"/>
  <c r="F133"/>
  <c r="G133" s="1"/>
  <c r="F172"/>
  <c r="G172" s="1"/>
  <c r="F175"/>
  <c r="G175" s="1"/>
  <c r="F178"/>
  <c r="G178" s="1"/>
  <c r="F184"/>
  <c r="G184" s="1"/>
  <c r="F189"/>
  <c r="G189" s="1"/>
  <c r="F191"/>
  <c r="G191" s="1"/>
  <c r="F222"/>
  <c r="G222" s="1"/>
  <c r="F225"/>
  <c r="G225" s="1"/>
  <c r="F228"/>
  <c r="G228" s="1"/>
  <c r="F235"/>
  <c r="G235" s="1"/>
  <c r="F237"/>
  <c r="G237" s="1"/>
  <c r="F270"/>
  <c r="G270" s="1"/>
  <c r="F284"/>
  <c r="G284" s="1"/>
  <c r="F289"/>
  <c r="G289" s="1"/>
  <c r="F291"/>
  <c r="G291" s="1"/>
  <c r="F317"/>
  <c r="G317" s="1"/>
  <c r="F320"/>
  <c r="G320" s="1"/>
  <c r="F412"/>
  <c r="G412" s="1"/>
  <c r="F430"/>
  <c r="G430" s="1"/>
  <c r="F435"/>
  <c r="G435" s="1"/>
  <c r="F464"/>
  <c r="G464" s="1"/>
  <c r="F467"/>
  <c r="G467" s="1"/>
  <c r="F470"/>
  <c r="G470" s="1"/>
  <c r="F473"/>
  <c r="G473" s="1"/>
  <c r="F475"/>
  <c r="G475" s="1"/>
  <c r="F545"/>
  <c r="G545" s="1"/>
  <c r="F549"/>
  <c r="G549" s="1"/>
  <c r="F553"/>
  <c r="G553" s="1"/>
  <c r="F556"/>
  <c r="G556" s="1"/>
  <c r="F593"/>
  <c r="G593" s="1"/>
  <c r="F601"/>
  <c r="G601" s="1"/>
  <c r="F643"/>
  <c r="G643" s="1"/>
  <c r="F648"/>
  <c r="G648" s="1"/>
  <c r="F689"/>
  <c r="G689" s="1"/>
  <c r="F697"/>
  <c r="G697" s="1"/>
  <c r="F701"/>
  <c r="G701" s="1"/>
  <c r="F705"/>
  <c r="G705" s="1"/>
  <c r="F737"/>
  <c r="G737" s="1"/>
  <c r="F769"/>
  <c r="G769" s="1"/>
  <c r="F795"/>
  <c r="G795" s="1"/>
  <c r="F799"/>
  <c r="G799" s="1"/>
  <c r="F803"/>
  <c r="G803" s="1"/>
  <c r="F807"/>
  <c r="G807" s="1"/>
  <c r="F839"/>
  <c r="G839" s="1"/>
  <c r="F844"/>
  <c r="G844" s="1"/>
  <c r="F848"/>
  <c r="G848" s="1"/>
  <c r="F852"/>
  <c r="G852" s="1"/>
  <c r="F898"/>
  <c r="G898" s="1"/>
  <c r="F934"/>
  <c r="G934" s="1"/>
  <c r="F937"/>
  <c r="G937" s="1"/>
  <c r="F940"/>
  <c r="G940" s="1"/>
  <c r="F981"/>
  <c r="G981" s="1"/>
  <c r="F998"/>
  <c r="G998" s="1"/>
  <c r="F1031"/>
  <c r="G1031" s="1"/>
  <c r="F1036"/>
  <c r="G1036" s="1"/>
  <c r="F1040"/>
  <c r="G1040" s="1"/>
  <c r="F1044"/>
  <c r="G1044" s="1"/>
  <c r="F1090"/>
  <c r="G1090" s="1"/>
  <c r="F1126"/>
  <c r="G1126" s="1"/>
  <c r="F1129"/>
  <c r="G1129" s="1"/>
  <c r="F1132"/>
  <c r="G1132" s="1"/>
  <c r="F5"/>
  <c r="G5" s="1"/>
  <c r="F7"/>
  <c r="G7" s="1"/>
  <c r="F9"/>
  <c r="G9" s="1"/>
  <c r="F11"/>
  <c r="G11" s="1"/>
  <c r="F13"/>
  <c r="G13" s="1"/>
  <c r="F15"/>
  <c r="G15" s="1"/>
  <c r="F42"/>
  <c r="G42" s="1"/>
  <c r="F47"/>
  <c r="G47" s="1"/>
  <c r="F49"/>
  <c r="G49" s="1"/>
  <c r="F142"/>
  <c r="G142" s="1"/>
  <c r="F147"/>
  <c r="G147" s="1"/>
  <c r="F185"/>
  <c r="G185" s="1"/>
  <c r="F187"/>
  <c r="G187" s="1"/>
  <c r="F233"/>
  <c r="G233" s="1"/>
  <c r="F242"/>
  <c r="G242" s="1"/>
  <c r="F280"/>
  <c r="G280" s="1"/>
  <c r="F285"/>
  <c r="G285" s="1"/>
  <c r="F287"/>
  <c r="G287" s="1"/>
  <c r="F331"/>
  <c r="G331" s="1"/>
  <c r="F333"/>
  <c r="G333" s="1"/>
  <c r="F380"/>
  <c r="G380" s="1"/>
  <c r="F385"/>
  <c r="G385" s="1"/>
  <c r="F387"/>
  <c r="G387" s="1"/>
  <c r="F426"/>
  <c r="G426" s="1"/>
  <c r="F431"/>
  <c r="G431" s="1"/>
  <c r="F433"/>
  <c r="G433" s="1"/>
  <c r="F480"/>
  <c r="G480" s="1"/>
  <c r="F533"/>
  <c r="G533" s="1"/>
  <c r="F537"/>
  <c r="G537" s="1"/>
  <c r="F541"/>
  <c r="G541" s="1"/>
  <c r="F560"/>
  <c r="G560" s="1"/>
  <c r="F607"/>
  <c r="G607" s="1"/>
  <c r="F614"/>
  <c r="G614" s="1"/>
  <c r="F721"/>
  <c r="G721" s="1"/>
  <c r="F902"/>
  <c r="G902" s="1"/>
  <c r="F944"/>
  <c r="G944" s="1"/>
  <c r="F946"/>
  <c r="G946" s="1"/>
  <c r="F948"/>
  <c r="G948" s="1"/>
  <c r="F990"/>
  <c r="G990" s="1"/>
  <c r="F992"/>
  <c r="G992" s="1"/>
  <c r="F994"/>
  <c r="G994" s="1"/>
  <c r="F996"/>
  <c r="G996" s="1"/>
  <c r="F1094"/>
  <c r="G1094" s="1"/>
  <c r="F1136"/>
  <c r="G1136" s="1"/>
  <c r="F1138"/>
  <c r="G1138" s="1"/>
  <c r="F1140"/>
  <c r="G1140" s="1"/>
  <c r="G135"/>
  <c r="G231"/>
  <c r="G39"/>
  <c r="G423"/>
  <c r="G327"/>
  <c r="G759"/>
  <c r="F621"/>
  <c r="G621" s="1"/>
  <c r="F666"/>
  <c r="G666" s="1"/>
  <c r="F674"/>
  <c r="G674" s="1"/>
  <c r="F694"/>
  <c r="G694" s="1"/>
  <c r="G987"/>
  <c r="F55"/>
  <c r="G55" s="1"/>
  <c r="F59"/>
  <c r="G59" s="1"/>
  <c r="F63"/>
  <c r="F100"/>
  <c r="F104"/>
  <c r="G104" s="1"/>
  <c r="F110"/>
  <c r="G110" s="1"/>
  <c r="F149"/>
  <c r="G149" s="1"/>
  <c r="F151"/>
  <c r="G151" s="1"/>
  <c r="F155"/>
  <c r="G155" s="1"/>
  <c r="F159"/>
  <c r="F196"/>
  <c r="G196" s="1"/>
  <c r="F200"/>
  <c r="G200" s="1"/>
  <c r="F204"/>
  <c r="G204" s="1"/>
  <c r="F247"/>
  <c r="G247" s="1"/>
  <c r="F251"/>
  <c r="G251" s="1"/>
  <c r="F255"/>
  <c r="F294"/>
  <c r="G294" s="1"/>
  <c r="F298"/>
  <c r="G298" s="1"/>
  <c r="F300"/>
  <c r="G300" s="1"/>
  <c r="F343"/>
  <c r="G343" s="1"/>
  <c r="F347"/>
  <c r="G347" s="1"/>
  <c r="F351"/>
  <c r="F390"/>
  <c r="G390" s="1"/>
  <c r="F394"/>
  <c r="G394" s="1"/>
  <c r="F398"/>
  <c r="G398" s="1"/>
  <c r="F439"/>
  <c r="G439" s="1"/>
  <c r="F443"/>
  <c r="G443" s="1"/>
  <c r="F447"/>
  <c r="G471"/>
  <c r="F484"/>
  <c r="F490"/>
  <c r="G490" s="1"/>
  <c r="F494"/>
  <c r="G494" s="1"/>
  <c r="F520"/>
  <c r="G520" s="1"/>
  <c r="F623"/>
  <c r="G623" s="1"/>
  <c r="F723"/>
  <c r="F774"/>
  <c r="G774" s="1"/>
  <c r="F957"/>
  <c r="G957" s="1"/>
  <c r="F52"/>
  <c r="F54"/>
  <c r="G54" s="1"/>
  <c r="F56"/>
  <c r="G56" s="1"/>
  <c r="F58"/>
  <c r="G58" s="1"/>
  <c r="F60"/>
  <c r="G60" s="1"/>
  <c r="F62"/>
  <c r="G62" s="1"/>
  <c r="F101"/>
  <c r="G101" s="1"/>
  <c r="F103"/>
  <c r="G103" s="1"/>
  <c r="F105"/>
  <c r="G105" s="1"/>
  <c r="F107"/>
  <c r="G107" s="1"/>
  <c r="F109"/>
  <c r="G109" s="1"/>
  <c r="F111"/>
  <c r="F148"/>
  <c r="F150"/>
  <c r="G150" s="1"/>
  <c r="F152"/>
  <c r="G152" s="1"/>
  <c r="F154"/>
  <c r="G154" s="1"/>
  <c r="F156"/>
  <c r="G156" s="1"/>
  <c r="F158"/>
  <c r="G158" s="1"/>
  <c r="F197"/>
  <c r="G197" s="1"/>
  <c r="F199"/>
  <c r="G199" s="1"/>
  <c r="F201"/>
  <c r="G201" s="1"/>
  <c r="F203"/>
  <c r="G203" s="1"/>
  <c r="F205"/>
  <c r="G205" s="1"/>
  <c r="F207"/>
  <c r="F244"/>
  <c r="F246"/>
  <c r="G246" s="1"/>
  <c r="F248"/>
  <c r="G248" s="1"/>
  <c r="F250"/>
  <c r="G250" s="1"/>
  <c r="F252"/>
  <c r="G252" s="1"/>
  <c r="F254"/>
  <c r="G254" s="1"/>
  <c r="F293"/>
  <c r="G293" s="1"/>
  <c r="F295"/>
  <c r="G295" s="1"/>
  <c r="F297"/>
  <c r="G297" s="1"/>
  <c r="F299"/>
  <c r="G299" s="1"/>
  <c r="F301"/>
  <c r="G301" s="1"/>
  <c r="F303"/>
  <c r="F340"/>
  <c r="F342"/>
  <c r="G342" s="1"/>
  <c r="F344"/>
  <c r="G344" s="1"/>
  <c r="F346"/>
  <c r="G346" s="1"/>
  <c r="F348"/>
  <c r="G348" s="1"/>
  <c r="F350"/>
  <c r="G350" s="1"/>
  <c r="F389"/>
  <c r="G389" s="1"/>
  <c r="F391"/>
  <c r="G391" s="1"/>
  <c r="F393"/>
  <c r="G393" s="1"/>
  <c r="F395"/>
  <c r="G395" s="1"/>
  <c r="F397"/>
  <c r="G397" s="1"/>
  <c r="F399"/>
  <c r="F436"/>
  <c r="F438"/>
  <c r="G438" s="1"/>
  <c r="F440"/>
  <c r="G440" s="1"/>
  <c r="F442"/>
  <c r="G442" s="1"/>
  <c r="F444"/>
  <c r="G444" s="1"/>
  <c r="F446"/>
  <c r="G446" s="1"/>
  <c r="F485"/>
  <c r="G485" s="1"/>
  <c r="F487"/>
  <c r="G487" s="1"/>
  <c r="F489"/>
  <c r="G489" s="1"/>
  <c r="F491"/>
  <c r="G491" s="1"/>
  <c r="F493"/>
  <c r="G493" s="1"/>
  <c r="F495"/>
  <c r="F534"/>
  <c r="G534" s="1"/>
  <c r="F538"/>
  <c r="G538" s="1"/>
  <c r="F542"/>
  <c r="G542" s="1"/>
  <c r="F559"/>
  <c r="G559" s="1"/>
  <c r="F563"/>
  <c r="F567"/>
  <c r="G603"/>
  <c r="F619"/>
  <c r="G619" s="1"/>
  <c r="F627"/>
  <c r="F664"/>
  <c r="G664" s="1"/>
  <c r="F672"/>
  <c r="G672" s="1"/>
  <c r="F719"/>
  <c r="G719" s="1"/>
  <c r="F781"/>
  <c r="G781" s="1"/>
  <c r="F868"/>
  <c r="G868" s="1"/>
  <c r="F876"/>
  <c r="G876" s="1"/>
  <c r="F917"/>
  <c r="G917" s="1"/>
  <c r="F925"/>
  <c r="G925" s="1"/>
  <c r="F1060"/>
  <c r="G1060" s="1"/>
  <c r="F1068"/>
  <c r="G1068" s="1"/>
  <c r="F1109"/>
  <c r="G1109" s="1"/>
  <c r="F1117"/>
  <c r="G1117" s="1"/>
  <c r="F574"/>
  <c r="G574" s="1"/>
  <c r="F589"/>
  <c r="G589" s="1"/>
  <c r="F681"/>
  <c r="G681" s="1"/>
  <c r="F744"/>
  <c r="G744" s="1"/>
  <c r="F67"/>
  <c r="G67" s="1"/>
  <c r="F71"/>
  <c r="G71" s="1"/>
  <c r="F75"/>
  <c r="F114"/>
  <c r="G114" s="1"/>
  <c r="F116"/>
  <c r="G116" s="1"/>
  <c r="F120"/>
  <c r="G120" s="1"/>
  <c r="F163"/>
  <c r="G163" s="1"/>
  <c r="F167"/>
  <c r="G167" s="1"/>
  <c r="F171"/>
  <c r="F210"/>
  <c r="G210" s="1"/>
  <c r="F214"/>
  <c r="G214" s="1"/>
  <c r="F218"/>
  <c r="G218" s="1"/>
  <c r="F259"/>
  <c r="G259" s="1"/>
  <c r="F263"/>
  <c r="G263" s="1"/>
  <c r="F267"/>
  <c r="F304"/>
  <c r="G304" s="1"/>
  <c r="F308"/>
  <c r="G308" s="1"/>
  <c r="F312"/>
  <c r="G312" s="1"/>
  <c r="F355"/>
  <c r="G355" s="1"/>
  <c r="F359"/>
  <c r="G359" s="1"/>
  <c r="F363"/>
  <c r="F402"/>
  <c r="G402" s="1"/>
  <c r="F404"/>
  <c r="G404" s="1"/>
  <c r="F408"/>
  <c r="G408" s="1"/>
  <c r="F449"/>
  <c r="G449" s="1"/>
  <c r="F453"/>
  <c r="G453" s="1"/>
  <c r="F457"/>
  <c r="G457" s="1"/>
  <c r="F498"/>
  <c r="G498" s="1"/>
  <c r="F502"/>
  <c r="G502" s="1"/>
  <c r="F506"/>
  <c r="G506" s="1"/>
  <c r="F515"/>
  <c r="G515" s="1"/>
  <c r="F519"/>
  <c r="F525"/>
  <c r="G525" s="1"/>
  <c r="F529"/>
  <c r="G529" s="1"/>
  <c r="F580"/>
  <c r="G580" s="1"/>
  <c r="F585"/>
  <c r="G585" s="1"/>
  <c r="F630"/>
  <c r="G630" s="1"/>
  <c r="F638"/>
  <c r="G638" s="1"/>
  <c r="F677"/>
  <c r="G677" s="1"/>
  <c r="F685"/>
  <c r="G685" s="1"/>
  <c r="F736"/>
  <c r="G736" s="1"/>
  <c r="F816"/>
  <c r="G816" s="1"/>
  <c r="F1002"/>
  <c r="G1002" s="1"/>
  <c r="F53"/>
  <c r="G53" s="1"/>
  <c r="F57"/>
  <c r="G57" s="1"/>
  <c r="F61"/>
  <c r="G61" s="1"/>
  <c r="F102"/>
  <c r="G102" s="1"/>
  <c r="F106"/>
  <c r="G106" s="1"/>
  <c r="F108"/>
  <c r="G108" s="1"/>
  <c r="F153"/>
  <c r="G153" s="1"/>
  <c r="F157"/>
  <c r="G157" s="1"/>
  <c r="G183"/>
  <c r="F198"/>
  <c r="G198" s="1"/>
  <c r="F202"/>
  <c r="G202" s="1"/>
  <c r="F206"/>
  <c r="G206" s="1"/>
  <c r="F245"/>
  <c r="G245" s="1"/>
  <c r="F249"/>
  <c r="G249" s="1"/>
  <c r="F253"/>
  <c r="G253" s="1"/>
  <c r="F292"/>
  <c r="F296"/>
  <c r="G296" s="1"/>
  <c r="F302"/>
  <c r="G302" s="1"/>
  <c r="F341"/>
  <c r="G341" s="1"/>
  <c r="F345"/>
  <c r="G345" s="1"/>
  <c r="F349"/>
  <c r="G349" s="1"/>
  <c r="G375"/>
  <c r="F388"/>
  <c r="G388" s="1"/>
  <c r="F392"/>
  <c r="G392" s="1"/>
  <c r="F396"/>
  <c r="G396" s="1"/>
  <c r="F437"/>
  <c r="G437" s="1"/>
  <c r="F441"/>
  <c r="G441" s="1"/>
  <c r="F445"/>
  <c r="G445" s="1"/>
  <c r="F486"/>
  <c r="G486" s="1"/>
  <c r="F488"/>
  <c r="G488" s="1"/>
  <c r="F492"/>
  <c r="G492" s="1"/>
  <c r="F514"/>
  <c r="G514" s="1"/>
  <c r="F518"/>
  <c r="G518" s="1"/>
  <c r="F524"/>
  <c r="G524" s="1"/>
  <c r="F528"/>
  <c r="G528" s="1"/>
  <c r="G663"/>
  <c r="F668"/>
  <c r="G668" s="1"/>
  <c r="F715"/>
  <c r="G715" s="1"/>
  <c r="F569"/>
  <c r="G569" s="1"/>
  <c r="F573"/>
  <c r="G573" s="1"/>
  <c r="F577"/>
  <c r="G577" s="1"/>
  <c r="F617"/>
  <c r="G617" s="1"/>
  <c r="F625"/>
  <c r="G625" s="1"/>
  <c r="F670"/>
  <c r="G670" s="1"/>
  <c r="F690"/>
  <c r="G690" s="1"/>
  <c r="F698"/>
  <c r="G698" s="1"/>
  <c r="F779"/>
  <c r="G779" s="1"/>
  <c r="F808"/>
  <c r="F814"/>
  <c r="G814" s="1"/>
  <c r="F859"/>
  <c r="G859" s="1"/>
  <c r="F865"/>
  <c r="G865" s="1"/>
  <c r="F874"/>
  <c r="G874" s="1"/>
  <c r="F912"/>
  <c r="G912" s="1"/>
  <c r="F923"/>
  <c r="G923" s="1"/>
  <c r="F1051"/>
  <c r="G1051" s="1"/>
  <c r="F1057"/>
  <c r="G1057" s="1"/>
  <c r="F1066"/>
  <c r="G1066" s="1"/>
  <c r="F1104"/>
  <c r="G1104" s="1"/>
  <c r="F1115"/>
  <c r="G1115" s="1"/>
  <c r="F65"/>
  <c r="G65" s="1"/>
  <c r="F69"/>
  <c r="G69" s="1"/>
  <c r="F73"/>
  <c r="G73" s="1"/>
  <c r="F112"/>
  <c r="G112" s="1"/>
  <c r="F118"/>
  <c r="G118" s="1"/>
  <c r="F122"/>
  <c r="G122" s="1"/>
  <c r="F161"/>
  <c r="G161" s="1"/>
  <c r="F165"/>
  <c r="G165" s="1"/>
  <c r="F169"/>
  <c r="G169" s="1"/>
  <c r="F208"/>
  <c r="G208" s="1"/>
  <c r="F212"/>
  <c r="G212" s="1"/>
  <c r="F216"/>
  <c r="G216" s="1"/>
  <c r="F257"/>
  <c r="G257" s="1"/>
  <c r="F261"/>
  <c r="G261" s="1"/>
  <c r="F265"/>
  <c r="G265" s="1"/>
  <c r="F306"/>
  <c r="G306" s="1"/>
  <c r="F310"/>
  <c r="G310" s="1"/>
  <c r="F314"/>
  <c r="G314" s="1"/>
  <c r="F353"/>
  <c r="G353" s="1"/>
  <c r="F357"/>
  <c r="G357" s="1"/>
  <c r="F361"/>
  <c r="G361" s="1"/>
  <c r="F400"/>
  <c r="G400" s="1"/>
  <c r="F406"/>
  <c r="G406" s="1"/>
  <c r="F410"/>
  <c r="G410" s="1"/>
  <c r="F451"/>
  <c r="G451" s="1"/>
  <c r="F455"/>
  <c r="G455" s="1"/>
  <c r="F459"/>
  <c r="F496"/>
  <c r="G496" s="1"/>
  <c r="F500"/>
  <c r="G500" s="1"/>
  <c r="F504"/>
  <c r="G504" s="1"/>
  <c r="F521"/>
  <c r="G521" s="1"/>
  <c r="F587"/>
  <c r="G587" s="1"/>
  <c r="F632"/>
  <c r="G632" s="1"/>
  <c r="F679"/>
  <c r="G679" s="1"/>
  <c r="F687"/>
  <c r="F740"/>
  <c r="G740" s="1"/>
  <c r="F570"/>
  <c r="G570" s="1"/>
  <c r="F578"/>
  <c r="G578" s="1"/>
  <c r="F634"/>
  <c r="G634" s="1"/>
  <c r="F64"/>
  <c r="G64" s="1"/>
  <c r="F66"/>
  <c r="G66" s="1"/>
  <c r="F68"/>
  <c r="G68" s="1"/>
  <c r="F70"/>
  <c r="G70" s="1"/>
  <c r="F72"/>
  <c r="G72" s="1"/>
  <c r="F74"/>
  <c r="G74" s="1"/>
  <c r="F113"/>
  <c r="G113" s="1"/>
  <c r="F115"/>
  <c r="G115" s="1"/>
  <c r="F117"/>
  <c r="G117" s="1"/>
  <c r="F119"/>
  <c r="G119" s="1"/>
  <c r="F121"/>
  <c r="G121" s="1"/>
  <c r="F123"/>
  <c r="F160"/>
  <c r="G160" s="1"/>
  <c r="F162"/>
  <c r="G162" s="1"/>
  <c r="F164"/>
  <c r="G164" s="1"/>
  <c r="F166"/>
  <c r="G166" s="1"/>
  <c r="F168"/>
  <c r="G168" s="1"/>
  <c r="F170"/>
  <c r="G170" s="1"/>
  <c r="F209"/>
  <c r="G209" s="1"/>
  <c r="F211"/>
  <c r="G211" s="1"/>
  <c r="F213"/>
  <c r="G213" s="1"/>
  <c r="F215"/>
  <c r="G215" s="1"/>
  <c r="F217"/>
  <c r="G217" s="1"/>
  <c r="F219"/>
  <c r="F256"/>
  <c r="G256" s="1"/>
  <c r="F258"/>
  <c r="G258" s="1"/>
  <c r="F260"/>
  <c r="G260" s="1"/>
  <c r="F262"/>
  <c r="G262" s="1"/>
  <c r="F264"/>
  <c r="G264" s="1"/>
  <c r="F266"/>
  <c r="G266" s="1"/>
  <c r="F305"/>
  <c r="G305" s="1"/>
  <c r="F307"/>
  <c r="G307" s="1"/>
  <c r="F309"/>
  <c r="G309" s="1"/>
  <c r="F311"/>
  <c r="G311" s="1"/>
  <c r="F313"/>
  <c r="G313" s="1"/>
  <c r="F315"/>
  <c r="F352"/>
  <c r="G352" s="1"/>
  <c r="F354"/>
  <c r="G354" s="1"/>
  <c r="F356"/>
  <c r="G356" s="1"/>
  <c r="F358"/>
  <c r="G358" s="1"/>
  <c r="F360"/>
  <c r="G360" s="1"/>
  <c r="F362"/>
  <c r="G362" s="1"/>
  <c r="F401"/>
  <c r="G401" s="1"/>
  <c r="F403"/>
  <c r="G403" s="1"/>
  <c r="F405"/>
  <c r="G405" s="1"/>
  <c r="F407"/>
  <c r="G407" s="1"/>
  <c r="F409"/>
  <c r="G409" s="1"/>
  <c r="F411"/>
  <c r="F448"/>
  <c r="G448" s="1"/>
  <c r="F450"/>
  <c r="G450" s="1"/>
  <c r="F452"/>
  <c r="G452" s="1"/>
  <c r="F454"/>
  <c r="G454" s="1"/>
  <c r="F456"/>
  <c r="G456" s="1"/>
  <c r="F458"/>
  <c r="G458" s="1"/>
  <c r="F497"/>
  <c r="G497" s="1"/>
  <c r="F499"/>
  <c r="G499" s="1"/>
  <c r="F501"/>
  <c r="G501" s="1"/>
  <c r="F503"/>
  <c r="G503" s="1"/>
  <c r="F505"/>
  <c r="G505" s="1"/>
  <c r="F507"/>
  <c r="F535"/>
  <c r="G535" s="1"/>
  <c r="F539"/>
  <c r="G539" s="1"/>
  <c r="F543"/>
  <c r="F583"/>
  <c r="G583" s="1"/>
  <c r="F591"/>
  <c r="F628"/>
  <c r="G628" s="1"/>
  <c r="F636"/>
  <c r="G636" s="1"/>
  <c r="F683"/>
  <c r="G683" s="1"/>
  <c r="F616"/>
  <c r="F618"/>
  <c r="G618" s="1"/>
  <c r="F620"/>
  <c r="G620" s="1"/>
  <c r="F622"/>
  <c r="G622" s="1"/>
  <c r="F624"/>
  <c r="G624" s="1"/>
  <c r="F626"/>
  <c r="G626" s="1"/>
  <c r="F665"/>
  <c r="F667"/>
  <c r="G667" s="1"/>
  <c r="F669"/>
  <c r="G669" s="1"/>
  <c r="F671"/>
  <c r="G671" s="1"/>
  <c r="F673"/>
  <c r="G673" s="1"/>
  <c r="F675"/>
  <c r="F739"/>
  <c r="G739" s="1"/>
  <c r="F743"/>
  <c r="G743" s="1"/>
  <c r="F747"/>
  <c r="F760"/>
  <c r="F764"/>
  <c r="G764" s="1"/>
  <c r="F768"/>
  <c r="G768" s="1"/>
  <c r="F783"/>
  <c r="F810"/>
  <c r="G810" s="1"/>
  <c r="F818"/>
  <c r="G818" s="1"/>
  <c r="F820"/>
  <c r="G820" s="1"/>
  <c r="F857"/>
  <c r="G857" s="1"/>
  <c r="F867"/>
  <c r="F870"/>
  <c r="G870" s="1"/>
  <c r="F878"/>
  <c r="G878" s="1"/>
  <c r="F904"/>
  <c r="F910"/>
  <c r="G910" s="1"/>
  <c r="F919"/>
  <c r="G919" s="1"/>
  <c r="F927"/>
  <c r="G999"/>
  <c r="F1049"/>
  <c r="G1049" s="1"/>
  <c r="F1059"/>
  <c r="F1062"/>
  <c r="G1062" s="1"/>
  <c r="F1070"/>
  <c r="G1070" s="1"/>
  <c r="F1096"/>
  <c r="F1102"/>
  <c r="G1102" s="1"/>
  <c r="F1111"/>
  <c r="G1111" s="1"/>
  <c r="F1119"/>
  <c r="F513"/>
  <c r="G513" s="1"/>
  <c r="F517"/>
  <c r="G517" s="1"/>
  <c r="F522"/>
  <c r="G522" s="1"/>
  <c r="F526"/>
  <c r="G526" s="1"/>
  <c r="F530"/>
  <c r="G530" s="1"/>
  <c r="F558"/>
  <c r="G558" s="1"/>
  <c r="F562"/>
  <c r="G562" s="1"/>
  <c r="F566"/>
  <c r="G566" s="1"/>
  <c r="F571"/>
  <c r="G571" s="1"/>
  <c r="F575"/>
  <c r="G575" s="1"/>
  <c r="F579"/>
  <c r="F712"/>
  <c r="G712" s="1"/>
  <c r="F716"/>
  <c r="G716" s="1"/>
  <c r="F720"/>
  <c r="G720" s="1"/>
  <c r="F726"/>
  <c r="G726" s="1"/>
  <c r="F730"/>
  <c r="G730" s="1"/>
  <c r="F734"/>
  <c r="G734" s="1"/>
  <c r="F725"/>
  <c r="G725" s="1"/>
  <c r="F729"/>
  <c r="G729" s="1"/>
  <c r="F733"/>
  <c r="G733" s="1"/>
  <c r="F777"/>
  <c r="G777" s="1"/>
  <c r="F812"/>
  <c r="G812" s="1"/>
  <c r="F822"/>
  <c r="G822" s="1"/>
  <c r="F872"/>
  <c r="G872" s="1"/>
  <c r="G891"/>
  <c r="F921"/>
  <c r="G921" s="1"/>
  <c r="F959"/>
  <c r="G959" s="1"/>
  <c r="F1004"/>
  <c r="G1004" s="1"/>
  <c r="F1010"/>
  <c r="G1010" s="1"/>
  <c r="F1064"/>
  <c r="G1064" s="1"/>
  <c r="G1083"/>
  <c r="F1113"/>
  <c r="G1113" s="1"/>
  <c r="F523"/>
  <c r="G523" s="1"/>
  <c r="F527"/>
  <c r="G527" s="1"/>
  <c r="F531"/>
  <c r="F568"/>
  <c r="G568" s="1"/>
  <c r="F572"/>
  <c r="G572" s="1"/>
  <c r="F576"/>
  <c r="G576" s="1"/>
  <c r="F582"/>
  <c r="G582" s="1"/>
  <c r="F584"/>
  <c r="G584" s="1"/>
  <c r="F586"/>
  <c r="G586" s="1"/>
  <c r="F588"/>
  <c r="G588" s="1"/>
  <c r="F590"/>
  <c r="G590" s="1"/>
  <c r="F629"/>
  <c r="G629" s="1"/>
  <c r="F631"/>
  <c r="G631" s="1"/>
  <c r="F633"/>
  <c r="G633" s="1"/>
  <c r="F635"/>
  <c r="G635" s="1"/>
  <c r="F637"/>
  <c r="G637" s="1"/>
  <c r="F639"/>
  <c r="F676"/>
  <c r="G676" s="1"/>
  <c r="F678"/>
  <c r="G678" s="1"/>
  <c r="F680"/>
  <c r="G680" s="1"/>
  <c r="F682"/>
  <c r="G682" s="1"/>
  <c r="F684"/>
  <c r="G684" s="1"/>
  <c r="F686"/>
  <c r="G686" s="1"/>
  <c r="F691"/>
  <c r="G691" s="1"/>
  <c r="F695"/>
  <c r="G695" s="1"/>
  <c r="F699"/>
  <c r="F775"/>
  <c r="G775" s="1"/>
  <c r="F861"/>
  <c r="G861" s="1"/>
  <c r="F906"/>
  <c r="G906" s="1"/>
  <c r="F914"/>
  <c r="G914" s="1"/>
  <c r="F953"/>
  <c r="G953" s="1"/>
  <c r="F961"/>
  <c r="G961" s="1"/>
  <c r="F1006"/>
  <c r="G1006" s="1"/>
  <c r="F1053"/>
  <c r="G1053" s="1"/>
  <c r="F1098"/>
  <c r="G1098" s="1"/>
  <c r="F1106"/>
  <c r="G1106" s="1"/>
  <c r="F714"/>
  <c r="G714" s="1"/>
  <c r="F718"/>
  <c r="G718" s="1"/>
  <c r="F722"/>
  <c r="G722" s="1"/>
  <c r="F727"/>
  <c r="G727" s="1"/>
  <c r="F731"/>
  <c r="G731" s="1"/>
  <c r="F735"/>
  <c r="F763"/>
  <c r="G763" s="1"/>
  <c r="F767"/>
  <c r="G767" s="1"/>
  <c r="F771"/>
  <c r="F772"/>
  <c r="G772" s="1"/>
  <c r="F776"/>
  <c r="G776" s="1"/>
  <c r="F778"/>
  <c r="G778" s="1"/>
  <c r="F780"/>
  <c r="G780" s="1"/>
  <c r="F782"/>
  <c r="G782" s="1"/>
  <c r="F821"/>
  <c r="G821" s="1"/>
  <c r="F823"/>
  <c r="G823" s="1"/>
  <c r="F825"/>
  <c r="G825" s="1"/>
  <c r="F827"/>
  <c r="G827" s="1"/>
  <c r="F829"/>
  <c r="G829" s="1"/>
  <c r="F831"/>
  <c r="F964"/>
  <c r="G964" s="1"/>
  <c r="F966"/>
  <c r="G966" s="1"/>
  <c r="F968"/>
  <c r="G968" s="1"/>
  <c r="F970"/>
  <c r="G970" s="1"/>
  <c r="F972"/>
  <c r="G972" s="1"/>
  <c r="F974"/>
  <c r="G974" s="1"/>
  <c r="F1013"/>
  <c r="G1013" s="1"/>
  <c r="F1015"/>
  <c r="G1015" s="1"/>
  <c r="F1017"/>
  <c r="G1017" s="1"/>
  <c r="F1019"/>
  <c r="G1019" s="1"/>
  <c r="F1021"/>
  <c r="G1021" s="1"/>
  <c r="F1023"/>
  <c r="F809"/>
  <c r="G809" s="1"/>
  <c r="F811"/>
  <c r="G811" s="1"/>
  <c r="F813"/>
  <c r="G813" s="1"/>
  <c r="F815"/>
  <c r="G815" s="1"/>
  <c r="F817"/>
  <c r="G817" s="1"/>
  <c r="F819"/>
  <c r="F863"/>
  <c r="G863" s="1"/>
  <c r="G903"/>
  <c r="F908"/>
  <c r="G908" s="1"/>
  <c r="F955"/>
  <c r="G955" s="1"/>
  <c r="F963"/>
  <c r="F1000"/>
  <c r="F1008"/>
  <c r="G1008" s="1"/>
  <c r="F1055"/>
  <c r="G1055" s="1"/>
  <c r="G1095"/>
  <c r="F1100"/>
  <c r="G1100" s="1"/>
  <c r="F724"/>
  <c r="G724" s="1"/>
  <c r="F728"/>
  <c r="G728" s="1"/>
  <c r="F732"/>
  <c r="G732" s="1"/>
  <c r="F773"/>
  <c r="G773" s="1"/>
  <c r="F824"/>
  <c r="G824" s="1"/>
  <c r="F826"/>
  <c r="G826" s="1"/>
  <c r="F828"/>
  <c r="G828" s="1"/>
  <c r="F830"/>
  <c r="G830" s="1"/>
  <c r="F869"/>
  <c r="G869" s="1"/>
  <c r="F871"/>
  <c r="G871" s="1"/>
  <c r="F873"/>
  <c r="G873" s="1"/>
  <c r="F875"/>
  <c r="G875" s="1"/>
  <c r="F877"/>
  <c r="G877" s="1"/>
  <c r="F879"/>
  <c r="F916"/>
  <c r="G916" s="1"/>
  <c r="F918"/>
  <c r="G918" s="1"/>
  <c r="F920"/>
  <c r="G920" s="1"/>
  <c r="F922"/>
  <c r="G922" s="1"/>
  <c r="F924"/>
  <c r="G924" s="1"/>
  <c r="F926"/>
  <c r="G926" s="1"/>
  <c r="F965"/>
  <c r="G965" s="1"/>
  <c r="F967"/>
  <c r="G967" s="1"/>
  <c r="F969"/>
  <c r="G969" s="1"/>
  <c r="F971"/>
  <c r="G971" s="1"/>
  <c r="F973"/>
  <c r="G973" s="1"/>
  <c r="F975"/>
  <c r="F1012"/>
  <c r="G1012" s="1"/>
  <c r="F1014"/>
  <c r="G1014" s="1"/>
  <c r="F1016"/>
  <c r="G1016" s="1"/>
  <c r="F1018"/>
  <c r="G1018" s="1"/>
  <c r="F1020"/>
  <c r="G1020" s="1"/>
  <c r="F1022"/>
  <c r="G1022" s="1"/>
  <c r="F1061"/>
  <c r="G1061" s="1"/>
  <c r="F1063"/>
  <c r="G1063" s="1"/>
  <c r="F1065"/>
  <c r="G1065" s="1"/>
  <c r="F1067"/>
  <c r="G1067" s="1"/>
  <c r="F1069"/>
  <c r="G1069" s="1"/>
  <c r="F1071"/>
  <c r="F1108"/>
  <c r="G1108" s="1"/>
  <c r="F1110"/>
  <c r="G1110" s="1"/>
  <c r="F1112"/>
  <c r="G1112" s="1"/>
  <c r="F1114"/>
  <c r="G1114" s="1"/>
  <c r="F1116"/>
  <c r="G1116" s="1"/>
  <c r="F1118"/>
  <c r="G1118" s="1"/>
  <c r="G843"/>
  <c r="F856"/>
  <c r="F858"/>
  <c r="G858" s="1"/>
  <c r="F860"/>
  <c r="G860" s="1"/>
  <c r="F862"/>
  <c r="G862" s="1"/>
  <c r="F864"/>
  <c r="G864" s="1"/>
  <c r="F866"/>
  <c r="G866" s="1"/>
  <c r="F905"/>
  <c r="G905" s="1"/>
  <c r="F907"/>
  <c r="G907" s="1"/>
  <c r="F909"/>
  <c r="G909" s="1"/>
  <c r="F911"/>
  <c r="G911" s="1"/>
  <c r="F913"/>
  <c r="G913" s="1"/>
  <c r="F915"/>
  <c r="G939"/>
  <c r="F952"/>
  <c r="F954"/>
  <c r="G954" s="1"/>
  <c r="F956"/>
  <c r="G956" s="1"/>
  <c r="F958"/>
  <c r="G958" s="1"/>
  <c r="F960"/>
  <c r="G960" s="1"/>
  <c r="F962"/>
  <c r="G962" s="1"/>
  <c r="F1001"/>
  <c r="G1001" s="1"/>
  <c r="F1003"/>
  <c r="G1003" s="1"/>
  <c r="F1005"/>
  <c r="G1005" s="1"/>
  <c r="F1007"/>
  <c r="G1007" s="1"/>
  <c r="F1009"/>
  <c r="G1009" s="1"/>
  <c r="F1011"/>
  <c r="G1035"/>
  <c r="F1048"/>
  <c r="F1050"/>
  <c r="G1050" s="1"/>
  <c r="F1052"/>
  <c r="G1052" s="1"/>
  <c r="F1054"/>
  <c r="G1054" s="1"/>
  <c r="F1056"/>
  <c r="G1056" s="1"/>
  <c r="F1058"/>
  <c r="G1058" s="1"/>
  <c r="F1097"/>
  <c r="G1097" s="1"/>
  <c r="F1099"/>
  <c r="G1099" s="1"/>
  <c r="F1101"/>
  <c r="G1101" s="1"/>
  <c r="F1103"/>
  <c r="G1103" s="1"/>
  <c r="F1105"/>
  <c r="G1105" s="1"/>
  <c r="F1107"/>
  <c r="H2" i="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G3" i="6" l="1"/>
  <c r="H3" s="1"/>
  <c r="Y915"/>
  <c r="Z915" s="1"/>
  <c r="Y63"/>
  <c r="Z63" s="1"/>
  <c r="Y771"/>
  <c r="Z771" s="1"/>
  <c r="Y423"/>
  <c r="Z423" s="1"/>
  <c r="Y339"/>
  <c r="Z339" s="1"/>
  <c r="Y39"/>
  <c r="Z39" s="1"/>
  <c r="Y579"/>
  <c r="Z579" s="1"/>
  <c r="X219"/>
  <c r="Y219" s="1"/>
  <c r="Z219" s="1"/>
  <c r="Y3"/>
  <c r="Z3" s="1"/>
  <c r="X1075"/>
  <c r="X1120"/>
  <c r="Y1119" s="1"/>
  <c r="Z1119" s="1"/>
  <c r="X891"/>
  <c r="Y891" s="1"/>
  <c r="Z891" s="1"/>
  <c r="X784"/>
  <c r="Y783" s="1"/>
  <c r="Z783" s="1"/>
  <c r="X651"/>
  <c r="Y651" s="1"/>
  <c r="Z651" s="1"/>
  <c r="X1035"/>
  <c r="Y1035" s="1"/>
  <c r="Z1035" s="1"/>
  <c r="X451"/>
  <c r="Y447" s="1"/>
  <c r="Z447" s="1"/>
  <c r="X759"/>
  <c r="Y759" s="1"/>
  <c r="Z759" s="1"/>
  <c r="X496"/>
  <c r="X1095"/>
  <c r="Y1095" s="1"/>
  <c r="Z1095" s="1"/>
  <c r="X663"/>
  <c r="Y663" s="1"/>
  <c r="Z663" s="1"/>
  <c r="X833"/>
  <c r="Y831" s="1"/>
  <c r="Z831" s="1"/>
  <c r="X844"/>
  <c r="X999"/>
  <c r="Y999" s="1"/>
  <c r="Z999" s="1"/>
  <c r="X928"/>
  <c r="Y927" s="1"/>
  <c r="Z927" s="1"/>
  <c r="X737"/>
  <c r="Y735" s="1"/>
  <c r="Z735" s="1"/>
  <c r="X1107"/>
  <c r="Y1107" s="1"/>
  <c r="Z1107" s="1"/>
  <c r="X688"/>
  <c r="Y687" s="1"/>
  <c r="Z687" s="1"/>
  <c r="X207"/>
  <c r="Y207" s="1"/>
  <c r="Z207" s="1"/>
  <c r="Y1131"/>
  <c r="Z1131" s="1"/>
  <c r="Y255"/>
  <c r="Z255" s="1"/>
  <c r="Y507"/>
  <c r="Z507" s="1"/>
  <c r="Y99"/>
  <c r="Z99" s="1"/>
  <c r="Y159"/>
  <c r="Z159" s="1"/>
  <c r="X796"/>
  <c r="Y795" s="1"/>
  <c r="Z795" s="1"/>
  <c r="X880"/>
  <c r="Y879" s="1"/>
  <c r="Z879" s="1"/>
  <c r="X567"/>
  <c r="Y567" s="1"/>
  <c r="Z567" s="1"/>
  <c r="X148"/>
  <c r="Y147" s="1"/>
  <c r="Z147" s="1"/>
  <c r="X303"/>
  <c r="Y303" s="1"/>
  <c r="Z303" s="1"/>
  <c r="X15"/>
  <c r="Y15" s="1"/>
  <c r="Z15" s="1"/>
  <c r="X977"/>
  <c r="Y975" s="1"/>
  <c r="Z975" s="1"/>
  <c r="X459"/>
  <c r="Y459" s="1"/>
  <c r="Z459" s="1"/>
  <c r="X111"/>
  <c r="Y111" s="1"/>
  <c r="Z111" s="1"/>
  <c r="X352"/>
  <c r="Y351" s="1"/>
  <c r="Z351" s="1"/>
  <c r="X315"/>
  <c r="Y315" s="1"/>
  <c r="Z315" s="1"/>
  <c r="X700"/>
  <c r="Y699" s="1"/>
  <c r="Z699" s="1"/>
  <c r="X1024"/>
  <c r="Y1023" s="1"/>
  <c r="Z1023" s="1"/>
  <c r="X940"/>
  <c r="Y939" s="1"/>
  <c r="Z939" s="1"/>
  <c r="X641"/>
  <c r="Y639" s="1"/>
  <c r="Z639" s="1"/>
  <c r="X747"/>
  <c r="Y747" s="1"/>
  <c r="Z747" s="1"/>
  <c r="X594"/>
  <c r="Y591" s="1"/>
  <c r="Z591" s="1"/>
  <c r="X545"/>
  <c r="Y543" s="1"/>
  <c r="Z543" s="1"/>
  <c r="X244"/>
  <c r="Y243" s="1"/>
  <c r="Z243" s="1"/>
  <c r="Y603"/>
  <c r="Z603" s="1"/>
  <c r="X855"/>
  <c r="Y855" s="1"/>
  <c r="Z855" s="1"/>
  <c r="X1083"/>
  <c r="Y1083" s="1"/>
  <c r="Z1083" s="1"/>
  <c r="X471"/>
  <c r="Y471" s="1"/>
  <c r="Z471" s="1"/>
  <c r="X75"/>
  <c r="Y75" s="1"/>
  <c r="Z75" s="1"/>
  <c r="X951"/>
  <c r="Y951" s="1"/>
  <c r="Z951" s="1"/>
  <c r="X197"/>
  <c r="Y195" s="1"/>
  <c r="Z195" s="1"/>
  <c r="X435"/>
  <c r="Y435" s="1"/>
  <c r="Z435" s="1"/>
  <c r="X411"/>
  <c r="Y411" s="1"/>
  <c r="Z411" s="1"/>
  <c r="X327"/>
  <c r="Y327" s="1"/>
  <c r="Z327" s="1"/>
  <c r="X27"/>
  <c r="Y27" s="1"/>
  <c r="Z27" s="1"/>
  <c r="X123"/>
  <c r="Y123" s="1"/>
  <c r="Z123" s="1"/>
  <c r="X867"/>
  <c r="Y867" s="1"/>
  <c r="Z867" s="1"/>
  <c r="X267"/>
  <c r="Y267" s="1"/>
  <c r="Z267" s="1"/>
  <c r="X1059"/>
  <c r="Y1059" s="1"/>
  <c r="Z1059" s="1"/>
  <c r="X807"/>
  <c r="Y807" s="1"/>
  <c r="Z807" s="1"/>
  <c r="X615"/>
  <c r="Y615" s="1"/>
  <c r="Z615" s="1"/>
  <c r="X675"/>
  <c r="Y675" s="1"/>
  <c r="Z675" s="1"/>
  <c r="X555"/>
  <c r="Y555" s="1"/>
  <c r="Z555" s="1"/>
  <c r="X399"/>
  <c r="Y399" s="1"/>
  <c r="Z399" s="1"/>
  <c r="X293"/>
  <c r="Y291" s="1"/>
  <c r="Z291" s="1"/>
  <c r="X519"/>
  <c r="Y519" s="1"/>
  <c r="Z519" s="1"/>
  <c r="X231"/>
  <c r="Y231" s="1"/>
  <c r="Z231" s="1"/>
  <c r="X135"/>
  <c r="Y135" s="1"/>
  <c r="Z135" s="1"/>
  <c r="Y1071"/>
  <c r="Z1071" s="1"/>
  <c r="X1047"/>
  <c r="Y1047" s="1"/>
  <c r="Z1047" s="1"/>
  <c r="X903"/>
  <c r="Y903" s="1"/>
  <c r="Z903" s="1"/>
  <c r="X711"/>
  <c r="Y711" s="1"/>
  <c r="Z711" s="1"/>
  <c r="X819"/>
  <c r="Y819" s="1"/>
  <c r="Z819" s="1"/>
  <c r="X363"/>
  <c r="Y363" s="1"/>
  <c r="Z363" s="1"/>
  <c r="X171"/>
  <c r="Y171" s="1"/>
  <c r="Z171" s="1"/>
  <c r="X627"/>
  <c r="Y627" s="1"/>
  <c r="Z627" s="1"/>
  <c r="X483"/>
  <c r="Y483" s="1"/>
  <c r="Z483" s="1"/>
  <c r="Y987"/>
  <c r="Z987" s="1"/>
  <c r="Y843"/>
  <c r="Z843" s="1"/>
  <c r="Y495"/>
  <c r="Z495" s="1"/>
  <c r="Y387"/>
  <c r="Z387" s="1"/>
  <c r="Y51"/>
  <c r="Z51" s="1"/>
  <c r="Q951"/>
  <c r="R951" s="1"/>
  <c r="H183"/>
  <c r="I183" s="1"/>
  <c r="Q999"/>
  <c r="R999" s="1"/>
  <c r="P11"/>
  <c r="Q3" s="1"/>
  <c r="R3" s="1"/>
  <c r="P291"/>
  <c r="Q291" s="1"/>
  <c r="R291" s="1"/>
  <c r="P356"/>
  <c r="Q351" s="1"/>
  <c r="R351" s="1"/>
  <c r="P90"/>
  <c r="P809"/>
  <c r="Q807" s="1"/>
  <c r="R807" s="1"/>
  <c r="P280"/>
  <c r="Q279" s="1"/>
  <c r="R279" s="1"/>
  <c r="P620"/>
  <c r="Q615" s="1"/>
  <c r="R615" s="1"/>
  <c r="P910"/>
  <c r="Q903" s="1"/>
  <c r="R903" s="1"/>
  <c r="P844"/>
  <c r="Q843" s="1"/>
  <c r="R843" s="1"/>
  <c r="P762"/>
  <c r="Q759" s="1"/>
  <c r="R759" s="1"/>
  <c r="Q1095"/>
  <c r="R1095" s="1"/>
  <c r="H1131"/>
  <c r="I1131" s="1"/>
  <c r="H1083"/>
  <c r="I1083" s="1"/>
  <c r="H375"/>
  <c r="I375" s="1"/>
  <c r="H279"/>
  <c r="I279" s="1"/>
  <c r="H471"/>
  <c r="I471" s="1"/>
  <c r="H87"/>
  <c r="I87" s="1"/>
  <c r="H987"/>
  <c r="I987" s="1"/>
  <c r="H15"/>
  <c r="I15" s="1"/>
  <c r="Q339"/>
  <c r="R339" s="1"/>
  <c r="Q87"/>
  <c r="R87" s="1"/>
  <c r="Q51"/>
  <c r="R51" s="1"/>
  <c r="Q711"/>
  <c r="R711" s="1"/>
  <c r="Q567"/>
  <c r="R567" s="1"/>
  <c r="H1035"/>
  <c r="I1035" s="1"/>
  <c r="H843"/>
  <c r="I843" s="1"/>
  <c r="H891"/>
  <c r="I891" s="1"/>
  <c r="H603"/>
  <c r="I603" s="1"/>
  <c r="H327"/>
  <c r="I327" s="1"/>
  <c r="Q1047"/>
  <c r="R1047" s="1"/>
  <c r="H939"/>
  <c r="I939" s="1"/>
  <c r="H651"/>
  <c r="I651" s="1"/>
  <c r="H231"/>
  <c r="I231" s="1"/>
  <c r="P916"/>
  <c r="Q915" s="1"/>
  <c r="R915" s="1"/>
  <c r="P603"/>
  <c r="Q603" s="1"/>
  <c r="R603" s="1"/>
  <c r="P1131"/>
  <c r="Q1131" s="1"/>
  <c r="R1131" s="1"/>
  <c r="P772"/>
  <c r="Q771" s="1"/>
  <c r="R771" s="1"/>
  <c r="P639"/>
  <c r="Q639" s="1"/>
  <c r="R639" s="1"/>
  <c r="P364"/>
  <c r="Q363" s="1"/>
  <c r="R363" s="1"/>
  <c r="P868"/>
  <c r="Q867" s="1"/>
  <c r="R867" s="1"/>
  <c r="P687"/>
  <c r="Q687" s="1"/>
  <c r="R687" s="1"/>
  <c r="P64"/>
  <c r="Q63" s="1"/>
  <c r="R63" s="1"/>
  <c r="P123"/>
  <c r="Q123" s="1"/>
  <c r="R123" s="1"/>
  <c r="P735"/>
  <c r="Q735" s="1"/>
  <c r="R735" s="1"/>
  <c r="P580"/>
  <c r="Q579" s="1"/>
  <c r="R579" s="1"/>
  <c r="P1023"/>
  <c r="Q1023" s="1"/>
  <c r="R1023" s="1"/>
  <c r="P964"/>
  <c r="Q963" s="1"/>
  <c r="R963" s="1"/>
  <c r="P519"/>
  <c r="Q519" s="1"/>
  <c r="R519" s="1"/>
  <c r="P1119"/>
  <c r="Q1119" s="1"/>
  <c r="R1119" s="1"/>
  <c r="P724"/>
  <c r="Q723" s="1"/>
  <c r="R723" s="1"/>
  <c r="P219"/>
  <c r="Q219" s="1"/>
  <c r="R219" s="1"/>
  <c r="P555"/>
  <c r="Q555" s="1"/>
  <c r="R555" s="1"/>
  <c r="P160"/>
  <c r="Q159" s="1"/>
  <c r="R159" s="1"/>
  <c r="P1060"/>
  <c r="Q1059" s="1"/>
  <c r="R1059" s="1"/>
  <c r="Q207"/>
  <c r="R207" s="1"/>
  <c r="P927"/>
  <c r="Q927" s="1"/>
  <c r="R927" s="1"/>
  <c r="P532"/>
  <c r="P256"/>
  <c r="Q255" s="1"/>
  <c r="R255" s="1"/>
  <c r="P171"/>
  <c r="Q171" s="1"/>
  <c r="R171" s="1"/>
  <c r="P831"/>
  <c r="Q831" s="1"/>
  <c r="R831" s="1"/>
  <c r="P495"/>
  <c r="Q495" s="1"/>
  <c r="R495" s="1"/>
  <c r="P628"/>
  <c r="Q627" s="1"/>
  <c r="R627" s="1"/>
  <c r="P375"/>
  <c r="Q375" s="1"/>
  <c r="R375" s="1"/>
  <c r="P747"/>
  <c r="Q747" s="1"/>
  <c r="R747" s="1"/>
  <c r="P27"/>
  <c r="Q27" s="1"/>
  <c r="R27" s="1"/>
  <c r="P447"/>
  <c r="Q447" s="1"/>
  <c r="R447" s="1"/>
  <c r="P1071"/>
  <c r="Q1071" s="1"/>
  <c r="R1071" s="1"/>
  <c r="P879"/>
  <c r="Q879" s="1"/>
  <c r="R879" s="1"/>
  <c r="P891"/>
  <c r="Q891" s="1"/>
  <c r="R891" s="1"/>
  <c r="P939"/>
  <c r="Q939" s="1"/>
  <c r="R939" s="1"/>
  <c r="P16"/>
  <c r="Q15" s="1"/>
  <c r="R15" s="1"/>
  <c r="P267"/>
  <c r="Q267" s="1"/>
  <c r="R267" s="1"/>
  <c r="P112"/>
  <c r="Q111" s="1"/>
  <c r="R111" s="1"/>
  <c r="P987"/>
  <c r="Q987" s="1"/>
  <c r="R987" s="1"/>
  <c r="P471"/>
  <c r="Q471" s="1"/>
  <c r="R471" s="1"/>
  <c r="P231"/>
  <c r="Q231" s="1"/>
  <c r="R231" s="1"/>
  <c r="Q531"/>
  <c r="R531" s="1"/>
  <c r="Q483"/>
  <c r="R483" s="1"/>
  <c r="P507"/>
  <c r="Q507" s="1"/>
  <c r="R507" s="1"/>
  <c r="P459"/>
  <c r="Q459" s="1"/>
  <c r="R459" s="1"/>
  <c r="P387"/>
  <c r="Q387" s="1"/>
  <c r="R387" s="1"/>
  <c r="P39"/>
  <c r="Q39" s="1"/>
  <c r="R39" s="1"/>
  <c r="P315"/>
  <c r="Q315" s="1"/>
  <c r="R315" s="1"/>
  <c r="P1108"/>
  <c r="Q1107" s="1"/>
  <c r="R1107" s="1"/>
  <c r="P1012"/>
  <c r="Q1011" s="1"/>
  <c r="R1011" s="1"/>
  <c r="P1083"/>
  <c r="Q1083" s="1"/>
  <c r="R1083" s="1"/>
  <c r="P699"/>
  <c r="Q699" s="1"/>
  <c r="R699" s="1"/>
  <c r="P651"/>
  <c r="Q651" s="1"/>
  <c r="R651" s="1"/>
  <c r="P783"/>
  <c r="Q783" s="1"/>
  <c r="R783" s="1"/>
  <c r="P135"/>
  <c r="Q135" s="1"/>
  <c r="R135" s="1"/>
  <c r="P327"/>
  <c r="Q327" s="1"/>
  <c r="R327" s="1"/>
  <c r="P304"/>
  <c r="Q303" s="1"/>
  <c r="R303" s="1"/>
  <c r="P75"/>
  <c r="Q75" s="1"/>
  <c r="R75" s="1"/>
  <c r="P975"/>
  <c r="Q975" s="1"/>
  <c r="R975" s="1"/>
  <c r="P820"/>
  <c r="Q819" s="1"/>
  <c r="R819" s="1"/>
  <c r="P1035"/>
  <c r="Q1035" s="1"/>
  <c r="R1035" s="1"/>
  <c r="P411"/>
  <c r="Q411" s="1"/>
  <c r="R411" s="1"/>
  <c r="P543"/>
  <c r="Q543" s="1"/>
  <c r="R543" s="1"/>
  <c r="P437"/>
  <c r="Q435" s="1"/>
  <c r="R435" s="1"/>
  <c r="P858"/>
  <c r="Q855" s="1"/>
  <c r="R855" s="1"/>
  <c r="P676"/>
  <c r="Q675" s="1"/>
  <c r="R675" s="1"/>
  <c r="P795"/>
  <c r="Q795" s="1"/>
  <c r="R795" s="1"/>
  <c r="P400"/>
  <c r="Q399" s="1"/>
  <c r="R399" s="1"/>
  <c r="P591"/>
  <c r="Q591" s="1"/>
  <c r="R591" s="1"/>
  <c r="P183"/>
  <c r="Q183" s="1"/>
  <c r="R183" s="1"/>
  <c r="H39"/>
  <c r="I39" s="1"/>
  <c r="H27"/>
  <c r="I27" s="1"/>
  <c r="H423"/>
  <c r="I423" s="1"/>
  <c r="H135"/>
  <c r="I135" s="1"/>
  <c r="H711"/>
  <c r="I711" s="1"/>
  <c r="H795"/>
  <c r="I795" s="1"/>
  <c r="G1048"/>
  <c r="H1047" s="1"/>
  <c r="I1047" s="1"/>
  <c r="G856"/>
  <c r="H855" s="1"/>
  <c r="I855" s="1"/>
  <c r="G1000"/>
  <c r="G1059"/>
  <c r="H1059" s="1"/>
  <c r="I1059" s="1"/>
  <c r="G904"/>
  <c r="G340"/>
  <c r="H339" s="1"/>
  <c r="I339" s="1"/>
  <c r="G148"/>
  <c r="H147" s="1"/>
  <c r="I147" s="1"/>
  <c r="G159"/>
  <c r="H159" s="1"/>
  <c r="I159" s="1"/>
  <c r="G1011"/>
  <c r="H1011" s="1"/>
  <c r="I1011" s="1"/>
  <c r="G267"/>
  <c r="H267" s="1"/>
  <c r="I267" s="1"/>
  <c r="G627"/>
  <c r="H627" s="1"/>
  <c r="I627" s="1"/>
  <c r="G255"/>
  <c r="H255" s="1"/>
  <c r="I255" s="1"/>
  <c r="G867"/>
  <c r="H867" s="1"/>
  <c r="I867" s="1"/>
  <c r="G616"/>
  <c r="H615" s="1"/>
  <c r="I615" s="1"/>
  <c r="G363"/>
  <c r="H363" s="1"/>
  <c r="I363" s="1"/>
  <c r="G171"/>
  <c r="H171" s="1"/>
  <c r="I171" s="1"/>
  <c r="G447"/>
  <c r="H447" s="1"/>
  <c r="I447" s="1"/>
  <c r="G100"/>
  <c r="H99" s="1"/>
  <c r="I99" s="1"/>
  <c r="H387"/>
  <c r="I387" s="1"/>
  <c r="G63"/>
  <c r="H63" s="1"/>
  <c r="I63" s="1"/>
  <c r="G1096"/>
  <c r="H1095" s="1"/>
  <c r="I1095" s="1"/>
  <c r="G747"/>
  <c r="H747" s="1"/>
  <c r="I747" s="1"/>
  <c r="G665"/>
  <c r="G808"/>
  <c r="H807" s="1"/>
  <c r="I807" s="1"/>
  <c r="G292"/>
  <c r="H291" s="1"/>
  <c r="I291" s="1"/>
  <c r="G760"/>
  <c r="H759" s="1"/>
  <c r="I759" s="1"/>
  <c r="G675"/>
  <c r="H675" s="1"/>
  <c r="I675" s="1"/>
  <c r="G563"/>
  <c r="H555" s="1"/>
  <c r="I555" s="1"/>
  <c r="G436"/>
  <c r="H435" s="1"/>
  <c r="I435" s="1"/>
  <c r="G244"/>
  <c r="H243" s="1"/>
  <c r="I243" s="1"/>
  <c r="G52"/>
  <c r="H51" s="1"/>
  <c r="I51" s="1"/>
  <c r="G484"/>
  <c r="H483" s="1"/>
  <c r="I483" s="1"/>
  <c r="G351"/>
  <c r="H351" s="1"/>
  <c r="I351" s="1"/>
  <c r="H195"/>
  <c r="I195" s="1"/>
  <c r="G1107"/>
  <c r="H1107" s="1"/>
  <c r="I1107" s="1"/>
  <c r="G952"/>
  <c r="H951" s="1"/>
  <c r="I951" s="1"/>
  <c r="G915"/>
  <c r="H915" s="1"/>
  <c r="I915" s="1"/>
  <c r="G1071"/>
  <c r="H1071" s="1"/>
  <c r="I1071" s="1"/>
  <c r="G975"/>
  <c r="H975" s="1"/>
  <c r="I975" s="1"/>
  <c r="G879"/>
  <c r="H879" s="1"/>
  <c r="I879" s="1"/>
  <c r="G963"/>
  <c r="H963" s="1"/>
  <c r="I963" s="1"/>
  <c r="G927"/>
  <c r="H927" s="1"/>
  <c r="I927" s="1"/>
  <c r="G783"/>
  <c r="H783" s="1"/>
  <c r="I783" s="1"/>
  <c r="G315"/>
  <c r="H315" s="1"/>
  <c r="I315" s="1"/>
  <c r="G459"/>
  <c r="H459" s="1"/>
  <c r="I459" s="1"/>
  <c r="G567"/>
  <c r="H567" s="1"/>
  <c r="I567" s="1"/>
  <c r="G495"/>
  <c r="H495" s="1"/>
  <c r="I495" s="1"/>
  <c r="G399"/>
  <c r="H399" s="1"/>
  <c r="I399" s="1"/>
  <c r="G303"/>
  <c r="H303" s="1"/>
  <c r="I303" s="1"/>
  <c r="G207"/>
  <c r="H207" s="1"/>
  <c r="I207" s="1"/>
  <c r="G111"/>
  <c r="H111" s="1"/>
  <c r="I111" s="1"/>
  <c r="G723"/>
  <c r="H723" s="1"/>
  <c r="I723" s="1"/>
  <c r="G819"/>
  <c r="H819" s="1"/>
  <c r="I819" s="1"/>
  <c r="G831"/>
  <c r="H831" s="1"/>
  <c r="I831" s="1"/>
  <c r="G639"/>
  <c r="H639" s="1"/>
  <c r="I639" s="1"/>
  <c r="G543"/>
  <c r="H543" s="1"/>
  <c r="I543" s="1"/>
  <c r="G411"/>
  <c r="H411" s="1"/>
  <c r="I411" s="1"/>
  <c r="G687"/>
  <c r="H687" s="1"/>
  <c r="I687" s="1"/>
  <c r="G519"/>
  <c r="H519" s="1"/>
  <c r="I519" s="1"/>
  <c r="G75"/>
  <c r="H75" s="1"/>
  <c r="I75" s="1"/>
  <c r="G1023"/>
  <c r="H1023" s="1"/>
  <c r="I1023" s="1"/>
  <c r="G771"/>
  <c r="H771" s="1"/>
  <c r="I771" s="1"/>
  <c r="G699"/>
  <c r="H699" s="1"/>
  <c r="I699" s="1"/>
  <c r="G579"/>
  <c r="H579" s="1"/>
  <c r="I579" s="1"/>
  <c r="G1119"/>
  <c r="H1119" s="1"/>
  <c r="I1119" s="1"/>
  <c r="G507"/>
  <c r="H507" s="1"/>
  <c r="I507" s="1"/>
  <c r="G123"/>
  <c r="H123" s="1"/>
  <c r="I123" s="1"/>
  <c r="G735"/>
  <c r="H735" s="1"/>
  <c r="I735" s="1"/>
  <c r="G531"/>
  <c r="H531" s="1"/>
  <c r="I531" s="1"/>
  <c r="G591"/>
  <c r="H591" s="1"/>
  <c r="I591" s="1"/>
  <c r="G219"/>
  <c r="H219" s="1"/>
  <c r="I219" s="1"/>
  <c r="H903"/>
  <c r="I903" s="1"/>
  <c r="H999"/>
  <c r="I999" s="1"/>
  <c r="H663"/>
  <c r="I663" s="1"/>
</calcChain>
</file>

<file path=xl/sharedStrings.xml><?xml version="1.0" encoding="utf-8"?>
<sst xmlns="http://schemas.openxmlformats.org/spreadsheetml/2006/main" count="75" uniqueCount="40">
  <si>
    <t>MIROC5-total amount of CO2 exchange per year(t*10^6)</t>
    <phoneticPr fontId="2" type="noConversion"/>
  </si>
  <si>
    <t>CMCC-CMS-total amount of CO2 exchange per year(t*10^6)</t>
    <phoneticPr fontId="2" type="noConversion"/>
  </si>
  <si>
    <t>MRI-CGCM3-total amount of CO2 exchange per year(t*10^6)</t>
    <phoneticPr fontId="2" type="noConversion"/>
  </si>
  <si>
    <t>SD</t>
    <phoneticPr fontId="2" type="noConversion"/>
  </si>
  <si>
    <t>Mean</t>
    <phoneticPr fontId="2" type="noConversion"/>
  </si>
  <si>
    <t>Mean+SD</t>
    <phoneticPr fontId="2" type="noConversion"/>
  </si>
  <si>
    <t>Mean-SD</t>
    <phoneticPr fontId="2" type="noConversion"/>
  </si>
  <si>
    <t>0cm soil temperature ℃</t>
    <phoneticPr fontId="1" type="noConversion"/>
  </si>
  <si>
    <t>10cm soil temperature ℃</t>
    <phoneticPr fontId="1" type="noConversion"/>
  </si>
  <si>
    <t>T0-10cm ℃</t>
    <phoneticPr fontId="1" type="noConversion"/>
  </si>
  <si>
    <t>RMSE</t>
    <phoneticPr fontId="2" type="noConversion"/>
  </si>
  <si>
    <t>Time</t>
    <phoneticPr fontId="1" type="noConversion"/>
  </si>
  <si>
    <t>Time</t>
    <phoneticPr fontId="7" type="noConversion"/>
  </si>
  <si>
    <r>
      <t>T0cm(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Times New Roman"/>
        <family val="1"/>
      </rPr>
      <t>)</t>
    </r>
    <phoneticPr fontId="7" type="noConversion"/>
  </si>
  <si>
    <r>
      <t>T10cm(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Times New Roman"/>
        <family val="1"/>
      </rPr>
      <t>)</t>
    </r>
    <phoneticPr fontId="7" type="noConversion"/>
  </si>
  <si>
    <t>Measured soil temperature in winter</t>
    <phoneticPr fontId="1" type="noConversion"/>
  </si>
  <si>
    <t>Measured soil temperature in spring</t>
    <phoneticPr fontId="1" type="noConversion"/>
  </si>
  <si>
    <t>Measured soil temperature in summer</t>
    <phoneticPr fontId="1" type="noConversion"/>
  </si>
  <si>
    <t>Measured soil temperature in autumn</t>
    <phoneticPr fontId="1" type="noConversion"/>
  </si>
  <si>
    <t>Year</t>
    <phoneticPr fontId="1" type="noConversion"/>
  </si>
  <si>
    <t>Month</t>
    <phoneticPr fontId="1" type="noConversion"/>
  </si>
  <si>
    <r>
      <rPr>
        <sz val="11"/>
        <color theme="1"/>
        <rFont val="宋体"/>
        <family val="3"/>
        <charset val="134"/>
        <scheme val="minor"/>
      </rPr>
      <t>Total monthly CO2 flux（</t>
    </r>
    <r>
      <rPr>
        <sz val="11"/>
        <color theme="1"/>
        <rFont val="宋体"/>
        <family val="2"/>
        <charset val="134"/>
        <scheme val="minor"/>
      </rPr>
      <t>u</t>
    </r>
    <r>
      <rPr>
        <sz val="11"/>
        <color indexed="8"/>
        <rFont val="宋体"/>
        <family val="3"/>
        <charset val="134"/>
      </rPr>
      <t>mol/m2month）</t>
    </r>
    <phoneticPr fontId="7" type="noConversion"/>
  </si>
  <si>
    <r>
      <rPr>
        <sz val="11"/>
        <color theme="1"/>
        <rFont val="宋体"/>
        <family val="3"/>
        <charset val="134"/>
        <scheme val="minor"/>
      </rPr>
      <t>Total annual CO2 flux（</t>
    </r>
    <r>
      <rPr>
        <sz val="11"/>
        <color theme="1"/>
        <rFont val="宋体"/>
        <family val="2"/>
        <charset val="134"/>
        <scheme val="minor"/>
      </rPr>
      <t>u</t>
    </r>
    <r>
      <rPr>
        <sz val="11"/>
        <color indexed="8"/>
        <rFont val="宋体"/>
        <family val="3"/>
        <charset val="134"/>
      </rPr>
      <t>mol/m2year）</t>
    </r>
    <phoneticPr fontId="7" type="noConversion"/>
  </si>
  <si>
    <t>Amount of CO2 exchange per year（t）</t>
    <phoneticPr fontId="7" type="noConversion"/>
  </si>
  <si>
    <t>T0-10cm（℃）</t>
    <phoneticPr fontId="7" type="noConversion"/>
  </si>
  <si>
    <t>MIROC5</t>
    <phoneticPr fontId="1" type="noConversion"/>
  </si>
  <si>
    <t>CMCC-CMS</t>
    <phoneticPr fontId="1" type="noConversion"/>
  </si>
  <si>
    <t>MRI-CGCM3</t>
    <phoneticPr fontId="1" type="noConversion"/>
  </si>
  <si>
    <t>MIROC5-T0cm℃</t>
    <phoneticPr fontId="2" type="noConversion"/>
  </si>
  <si>
    <t>CMCC-CMS-T0cm℃</t>
    <phoneticPr fontId="2" type="noConversion"/>
  </si>
  <si>
    <t>MRI-CGCM3-T0cm℃</t>
    <phoneticPr fontId="2" type="noConversion"/>
  </si>
  <si>
    <t>T0cm observed in the Tazhong℃</t>
    <phoneticPr fontId="2" type="noConversion"/>
  </si>
  <si>
    <t>MIROC5-T0cm(After correction with measured temperature)℃</t>
    <phoneticPr fontId="2" type="noConversion"/>
  </si>
  <si>
    <t>CMCC-CMS-T0cm(After correction with measured temperature)℃</t>
    <phoneticPr fontId="2" type="noConversion"/>
  </si>
  <si>
    <t>MRI-CGCM3-T0cm(After correction with measured temperature)℃</t>
    <phoneticPr fontId="2" type="noConversion"/>
  </si>
  <si>
    <t>MIROC5-T0cm(After correction with measured temperature)℃</t>
    <phoneticPr fontId="7" type="noConversion"/>
  </si>
  <si>
    <t>MIROC5-T10cm(After correction)℃</t>
    <phoneticPr fontId="7" type="noConversion"/>
  </si>
  <si>
    <t>CMCC-CMS-T10cm(After correction)℃</t>
    <phoneticPr fontId="2" type="noConversion"/>
  </si>
  <si>
    <t>MRI-CGCM3-T10cm(After correction)℃</t>
    <phoneticPr fontId="2" type="noConversion"/>
  </si>
  <si>
    <t>CMCC-CMS-T0cm℃</t>
    <phoneticPr fontId="7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</si>
</sst>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charset val="134"/>
      <scheme val="minor"/>
    </font>
    <font>
      <sz val="9"/>
      <name val="Times New Roman"/>
      <family val="1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0" fillId="6" borderId="0" xfId="0" applyFill="1">
      <alignment vertical="center"/>
    </xf>
    <xf numFmtId="0" fontId="0" fillId="0" borderId="0" xfId="0" applyFill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ill="1">
      <alignment vertical="center"/>
    </xf>
    <xf numFmtId="0" fontId="0" fillId="7" borderId="0" xfId="0" applyFill="1">
      <alignment vertical="center"/>
    </xf>
    <xf numFmtId="0" fontId="11" fillId="7" borderId="0" xfId="0" applyFont="1" applyFill="1">
      <alignment vertical="center"/>
    </xf>
    <xf numFmtId="0" fontId="0" fillId="8" borderId="0" xfId="0" applyFill="1">
      <alignment vertical="center"/>
    </xf>
    <xf numFmtId="0" fontId="11" fillId="8" borderId="0" xfId="0" applyFont="1" applyFill="1">
      <alignment vertical="center"/>
    </xf>
    <xf numFmtId="0" fontId="0" fillId="9" borderId="0" xfId="0" applyFill="1">
      <alignment vertical="center"/>
    </xf>
    <xf numFmtId="0" fontId="11" fillId="9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'Model measured soil temperature'!$G$1</c:f>
              <c:strCache>
                <c:ptCount val="1"/>
                <c:pt idx="0">
                  <c:v>T0cm observed in the Tazhong℃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2258748906386712"/>
                  <c:y val="-5.2018081073199184E-2"/>
                </c:manualLayout>
              </c:layout>
              <c:numFmt formatCode="General" sourceLinked="0"/>
            </c:trendlineLbl>
          </c:trendline>
          <c:xVal>
            <c:numRef>
              <c:f>'Model measured soil temperature'!$B$2:$B$148</c:f>
              <c:numCache>
                <c:formatCode>General</c:formatCode>
                <c:ptCount val="147"/>
                <c:pt idx="0">
                  <c:v>-1.7105773925781</c:v>
                </c:pt>
                <c:pt idx="1">
                  <c:v>7.9755187988281504</c:v>
                </c:pt>
                <c:pt idx="2">
                  <c:v>14.0497375488281</c:v>
                </c:pt>
                <c:pt idx="3">
                  <c:v>22.626550292968801</c:v>
                </c:pt>
                <c:pt idx="4">
                  <c:v>24.792077636718801</c:v>
                </c:pt>
                <c:pt idx="5">
                  <c:v>31.731072998046901</c:v>
                </c:pt>
                <c:pt idx="6">
                  <c:v>31.360864257812501</c:v>
                </c:pt>
                <c:pt idx="7">
                  <c:v>29.444909667968801</c:v>
                </c:pt>
                <c:pt idx="8">
                  <c:v>23.912652587890602</c:v>
                </c:pt>
                <c:pt idx="9">
                  <c:v>13.2562805175781</c:v>
                </c:pt>
                <c:pt idx="10">
                  <c:v>5.9397216796875201</c:v>
                </c:pt>
                <c:pt idx="11">
                  <c:v>0.81908569335939796</c:v>
                </c:pt>
                <c:pt idx="12">
                  <c:v>0.40468750000002301</c:v>
                </c:pt>
                <c:pt idx="13">
                  <c:v>4.3230834960937701</c:v>
                </c:pt>
                <c:pt idx="14">
                  <c:v>11.385827636718799</c:v>
                </c:pt>
                <c:pt idx="15">
                  <c:v>22.280389404296901</c:v>
                </c:pt>
                <c:pt idx="16">
                  <c:v>25.162164306640602</c:v>
                </c:pt>
                <c:pt idx="17">
                  <c:v>30.387628173828102</c:v>
                </c:pt>
                <c:pt idx="18">
                  <c:v>33.553155517578197</c:v>
                </c:pt>
                <c:pt idx="19">
                  <c:v>29.317773437500001</c:v>
                </c:pt>
                <c:pt idx="20">
                  <c:v>24.408288574218801</c:v>
                </c:pt>
                <c:pt idx="21">
                  <c:v>14.8239990234375</c:v>
                </c:pt>
                <c:pt idx="22">
                  <c:v>8.4390197753906495</c:v>
                </c:pt>
                <c:pt idx="23">
                  <c:v>1.9758544921875201</c:v>
                </c:pt>
                <c:pt idx="24">
                  <c:v>2.6063476562500201</c:v>
                </c:pt>
                <c:pt idx="25">
                  <c:v>6.5144897460937701</c:v>
                </c:pt>
                <c:pt idx="26">
                  <c:v>13.762780761718799</c:v>
                </c:pt>
                <c:pt idx="27">
                  <c:v>20.577844238281301</c:v>
                </c:pt>
                <c:pt idx="28">
                  <c:v>28.195306396484401</c:v>
                </c:pt>
                <c:pt idx="29">
                  <c:v>30.119409179687501</c:v>
                </c:pt>
                <c:pt idx="30">
                  <c:v>30.377099609375001</c:v>
                </c:pt>
                <c:pt idx="31">
                  <c:v>28.729180908203102</c:v>
                </c:pt>
                <c:pt idx="32">
                  <c:v>22.070642089843801</c:v>
                </c:pt>
                <c:pt idx="33">
                  <c:v>13.9773193359375</c:v>
                </c:pt>
                <c:pt idx="34">
                  <c:v>5.5444274902344004</c:v>
                </c:pt>
                <c:pt idx="35">
                  <c:v>2.6095214843750201</c:v>
                </c:pt>
                <c:pt idx="36">
                  <c:v>-3.0513061523437299</c:v>
                </c:pt>
                <c:pt idx="37">
                  <c:v>1.6881042480469</c:v>
                </c:pt>
                <c:pt idx="38">
                  <c:v>7.8744750976562701</c:v>
                </c:pt>
                <c:pt idx="39">
                  <c:v>16.831658935546901</c:v>
                </c:pt>
                <c:pt idx="40">
                  <c:v>27.764031982421901</c:v>
                </c:pt>
                <c:pt idx="41">
                  <c:v>30.640191650390602</c:v>
                </c:pt>
                <c:pt idx="42">
                  <c:v>33.493981933593801</c:v>
                </c:pt>
                <c:pt idx="43">
                  <c:v>31.160760498046901</c:v>
                </c:pt>
                <c:pt idx="44">
                  <c:v>22.686608886718801</c:v>
                </c:pt>
                <c:pt idx="45">
                  <c:v>12.9809814453125</c:v>
                </c:pt>
                <c:pt idx="46">
                  <c:v>5.0197387695312701</c:v>
                </c:pt>
                <c:pt idx="47">
                  <c:v>-0.80753173828122704</c:v>
                </c:pt>
                <c:pt idx="48">
                  <c:v>0.65139160156252296</c:v>
                </c:pt>
                <c:pt idx="49">
                  <c:v>7.3889404296875201</c:v>
                </c:pt>
                <c:pt idx="50">
                  <c:v>15.26796875</c:v>
                </c:pt>
                <c:pt idx="51">
                  <c:v>21.246026611328102</c:v>
                </c:pt>
                <c:pt idx="52">
                  <c:v>26.254602050781301</c:v>
                </c:pt>
                <c:pt idx="53">
                  <c:v>30.799340820312501</c:v>
                </c:pt>
                <c:pt idx="54">
                  <c:v>32.126245117187501</c:v>
                </c:pt>
                <c:pt idx="55">
                  <c:v>29.700402832031301</c:v>
                </c:pt>
                <c:pt idx="56">
                  <c:v>23.953210449218801</c:v>
                </c:pt>
                <c:pt idx="57">
                  <c:v>12.026940917968799</c:v>
                </c:pt>
                <c:pt idx="58">
                  <c:v>5.5450988769531504</c:v>
                </c:pt>
                <c:pt idx="59">
                  <c:v>-2.3424133300781</c:v>
                </c:pt>
                <c:pt idx="60">
                  <c:v>-2.0009521484374799</c:v>
                </c:pt>
                <c:pt idx="61">
                  <c:v>3.7174316406250201</c:v>
                </c:pt>
                <c:pt idx="62">
                  <c:v>14.9782043457031</c:v>
                </c:pt>
                <c:pt idx="63">
                  <c:v>22.379113769531301</c:v>
                </c:pt>
                <c:pt idx="64">
                  <c:v>26.401879882812501</c:v>
                </c:pt>
                <c:pt idx="65">
                  <c:v>31.820306396484401</c:v>
                </c:pt>
                <c:pt idx="66">
                  <c:v>34.023675537109398</c:v>
                </c:pt>
                <c:pt idx="67">
                  <c:v>28.832604980468801</c:v>
                </c:pt>
                <c:pt idx="68">
                  <c:v>24.610620117187501</c:v>
                </c:pt>
                <c:pt idx="69">
                  <c:v>15.211083984375</c:v>
                </c:pt>
                <c:pt idx="70">
                  <c:v>6.5745178222656504</c:v>
                </c:pt>
                <c:pt idx="71">
                  <c:v>-0.37671508789060199</c:v>
                </c:pt>
                <c:pt idx="72">
                  <c:v>-3.5804809570312299</c:v>
                </c:pt>
                <c:pt idx="73">
                  <c:v>2.8971191406250201</c:v>
                </c:pt>
                <c:pt idx="74">
                  <c:v>13.736474609375</c:v>
                </c:pt>
                <c:pt idx="75">
                  <c:v>22.720361328125001</c:v>
                </c:pt>
                <c:pt idx="76">
                  <c:v>28.777886962890602</c:v>
                </c:pt>
                <c:pt idx="77">
                  <c:v>31.318597412109401</c:v>
                </c:pt>
                <c:pt idx="78">
                  <c:v>32.055902099609398</c:v>
                </c:pt>
                <c:pt idx="79">
                  <c:v>30.444482421875001</c:v>
                </c:pt>
                <c:pt idx="80">
                  <c:v>23.265527343750001</c:v>
                </c:pt>
                <c:pt idx="81">
                  <c:v>16.549523925781301</c:v>
                </c:pt>
                <c:pt idx="82">
                  <c:v>5.4336486816406504</c:v>
                </c:pt>
                <c:pt idx="83">
                  <c:v>1.33196411132815</c:v>
                </c:pt>
                <c:pt idx="84">
                  <c:v>-4.1397155761718496</c:v>
                </c:pt>
                <c:pt idx="85">
                  <c:v>4.4026123046875201</c:v>
                </c:pt>
                <c:pt idx="86">
                  <c:v>11.851647949218799</c:v>
                </c:pt>
                <c:pt idx="87">
                  <c:v>21.003472900390602</c:v>
                </c:pt>
                <c:pt idx="88">
                  <c:v>27.484582519531301</c:v>
                </c:pt>
                <c:pt idx="89">
                  <c:v>33.285211181640697</c:v>
                </c:pt>
                <c:pt idx="90">
                  <c:v>33.323327636718801</c:v>
                </c:pt>
                <c:pt idx="91">
                  <c:v>29.506036376953102</c:v>
                </c:pt>
                <c:pt idx="92">
                  <c:v>21.817803955078102</c:v>
                </c:pt>
                <c:pt idx="93">
                  <c:v>14.8493896484375</c:v>
                </c:pt>
                <c:pt idx="94">
                  <c:v>5.6573425292969004</c:v>
                </c:pt>
                <c:pt idx="95">
                  <c:v>-0.48880615234372699</c:v>
                </c:pt>
                <c:pt idx="96">
                  <c:v>-0.58646240234372704</c:v>
                </c:pt>
                <c:pt idx="97">
                  <c:v>5.2934509277344004</c:v>
                </c:pt>
                <c:pt idx="98">
                  <c:v>13.81875</c:v>
                </c:pt>
                <c:pt idx="99">
                  <c:v>20.739892578125001</c:v>
                </c:pt>
                <c:pt idx="100">
                  <c:v>27.621331787109401</c:v>
                </c:pt>
                <c:pt idx="101">
                  <c:v>32.331323242187501</c:v>
                </c:pt>
                <c:pt idx="102">
                  <c:v>33.463708496093801</c:v>
                </c:pt>
                <c:pt idx="103">
                  <c:v>29.630944824218801</c:v>
                </c:pt>
                <c:pt idx="104">
                  <c:v>23.432550048828102</c:v>
                </c:pt>
                <c:pt idx="105">
                  <c:v>14.0796142578125</c:v>
                </c:pt>
                <c:pt idx="106">
                  <c:v>6.4146667480469004</c:v>
                </c:pt>
                <c:pt idx="107">
                  <c:v>-2.7131713867187299</c:v>
                </c:pt>
                <c:pt idx="108">
                  <c:v>-1.1499084472656</c:v>
                </c:pt>
                <c:pt idx="109">
                  <c:v>4.1223083496094004</c:v>
                </c:pt>
                <c:pt idx="110">
                  <c:v>10.4463134765625</c:v>
                </c:pt>
                <c:pt idx="111">
                  <c:v>21.052728271484401</c:v>
                </c:pt>
                <c:pt idx="112">
                  <c:v>25.832147216796901</c:v>
                </c:pt>
                <c:pt idx="113">
                  <c:v>32.271508789062501</c:v>
                </c:pt>
                <c:pt idx="114">
                  <c:v>33.361047363281301</c:v>
                </c:pt>
                <c:pt idx="115">
                  <c:v>29.561303710937501</c:v>
                </c:pt>
                <c:pt idx="116">
                  <c:v>23.339685058593801</c:v>
                </c:pt>
                <c:pt idx="117">
                  <c:v>12.9742980957031</c:v>
                </c:pt>
                <c:pt idx="118">
                  <c:v>5.2902160644531504</c:v>
                </c:pt>
                <c:pt idx="119">
                  <c:v>-1.97431030273435</c:v>
                </c:pt>
                <c:pt idx="120">
                  <c:v>-2.32941284179685</c:v>
                </c:pt>
                <c:pt idx="121">
                  <c:v>1.5594421386719</c:v>
                </c:pt>
                <c:pt idx="122">
                  <c:v>13.5284362792969</c:v>
                </c:pt>
                <c:pt idx="123">
                  <c:v>19.520562744140602</c:v>
                </c:pt>
                <c:pt idx="124">
                  <c:v>26.890802001953102</c:v>
                </c:pt>
                <c:pt idx="125">
                  <c:v>30.794488525390602</c:v>
                </c:pt>
                <c:pt idx="126">
                  <c:v>31.004693603515602</c:v>
                </c:pt>
                <c:pt idx="127">
                  <c:v>31.746087646484401</c:v>
                </c:pt>
                <c:pt idx="128">
                  <c:v>25.465051269531301</c:v>
                </c:pt>
                <c:pt idx="129">
                  <c:v>12.369226074218799</c:v>
                </c:pt>
                <c:pt idx="130">
                  <c:v>5.1755615234375201</c:v>
                </c:pt>
                <c:pt idx="131">
                  <c:v>1.8316894531250201</c:v>
                </c:pt>
                <c:pt idx="132">
                  <c:v>1.41130981445315</c:v>
                </c:pt>
                <c:pt idx="133">
                  <c:v>5.5655761718750201</c:v>
                </c:pt>
                <c:pt idx="134">
                  <c:v>13.328820800781299</c:v>
                </c:pt>
                <c:pt idx="135">
                  <c:v>22.350854492187501</c:v>
                </c:pt>
                <c:pt idx="136">
                  <c:v>30.730554199218801</c:v>
                </c:pt>
                <c:pt idx="137">
                  <c:v>30.529107666015602</c:v>
                </c:pt>
                <c:pt idx="138">
                  <c:v>32.280053710937501</c:v>
                </c:pt>
                <c:pt idx="139">
                  <c:v>30.539788818359401</c:v>
                </c:pt>
                <c:pt idx="140">
                  <c:v>23.228479003906301</c:v>
                </c:pt>
                <c:pt idx="141">
                  <c:v>13.9765563964844</c:v>
                </c:pt>
                <c:pt idx="142">
                  <c:v>9.2183471679687692</c:v>
                </c:pt>
                <c:pt idx="143">
                  <c:v>3.31377563476565</c:v>
                </c:pt>
              </c:numCache>
            </c:numRef>
          </c:xVal>
          <c:yVal>
            <c:numRef>
              <c:f>'Model measured soil temperature'!$G$2:$G$148</c:f>
              <c:numCache>
                <c:formatCode>General</c:formatCode>
                <c:ptCount val="147"/>
                <c:pt idx="0">
                  <c:v>-9.7930107526881773</c:v>
                </c:pt>
                <c:pt idx="1">
                  <c:v>2.4163690476190487</c:v>
                </c:pt>
                <c:pt idx="2">
                  <c:v>11.698521505376348</c:v>
                </c:pt>
                <c:pt idx="3">
                  <c:v>22.246944444444441</c:v>
                </c:pt>
                <c:pt idx="4">
                  <c:v>30.521102150537626</c:v>
                </c:pt>
                <c:pt idx="5">
                  <c:v>34.388055555555539</c:v>
                </c:pt>
                <c:pt idx="6">
                  <c:v>35.803897849462402</c:v>
                </c:pt>
                <c:pt idx="7">
                  <c:v>36.08991935483872</c:v>
                </c:pt>
                <c:pt idx="8">
                  <c:v>27.256944444444439</c:v>
                </c:pt>
                <c:pt idx="9">
                  <c:v>18.316263440860208</c:v>
                </c:pt>
                <c:pt idx="10">
                  <c:v>5.692361111111115</c:v>
                </c:pt>
                <c:pt idx="11">
                  <c:v>-6.8096774193548404</c:v>
                </c:pt>
                <c:pt idx="12">
                  <c:v>-8.273252688172045</c:v>
                </c:pt>
                <c:pt idx="13">
                  <c:v>3.5962797619047624</c:v>
                </c:pt>
                <c:pt idx="14">
                  <c:v>11.742741935483876</c:v>
                </c:pt>
                <c:pt idx="15">
                  <c:v>24.238333333333312</c:v>
                </c:pt>
                <c:pt idx="16">
                  <c:v>31.062768817204297</c:v>
                </c:pt>
                <c:pt idx="17">
                  <c:v>35.177500000000016</c:v>
                </c:pt>
                <c:pt idx="18">
                  <c:v>36.861424731182801</c:v>
                </c:pt>
                <c:pt idx="19">
                  <c:v>35.500403225806409</c:v>
                </c:pt>
                <c:pt idx="20">
                  <c:v>26.879305555555533</c:v>
                </c:pt>
                <c:pt idx="21">
                  <c:v>14.834139784946252</c:v>
                </c:pt>
                <c:pt idx="22">
                  <c:v>3.6815277777777826</c:v>
                </c:pt>
                <c:pt idx="23">
                  <c:v>-5.4969086021505413</c:v>
                </c:pt>
                <c:pt idx="24">
                  <c:v>-11.258198924731182</c:v>
                </c:pt>
                <c:pt idx="25">
                  <c:v>-7.1685344827586182</c:v>
                </c:pt>
                <c:pt idx="26">
                  <c:v>14.872580645161278</c:v>
                </c:pt>
                <c:pt idx="27">
                  <c:v>22.376666666666665</c:v>
                </c:pt>
                <c:pt idx="28">
                  <c:v>31.614247311827945</c:v>
                </c:pt>
                <c:pt idx="29">
                  <c:v>36.253611111111134</c:v>
                </c:pt>
                <c:pt idx="30">
                  <c:v>36.76572580645157</c:v>
                </c:pt>
                <c:pt idx="31">
                  <c:v>33.407123655913978</c:v>
                </c:pt>
                <c:pt idx="32">
                  <c:v>27.030277777777755</c:v>
                </c:pt>
                <c:pt idx="33">
                  <c:v>14.996908602150528</c:v>
                </c:pt>
                <c:pt idx="34">
                  <c:v>2.4319444444444396</c:v>
                </c:pt>
                <c:pt idx="35">
                  <c:v>-5.4983870967741932</c:v>
                </c:pt>
                <c:pt idx="36">
                  <c:v>-7.1951612903225852</c:v>
                </c:pt>
                <c:pt idx="37">
                  <c:v>3.2729166666666654</c:v>
                </c:pt>
                <c:pt idx="38">
                  <c:v>13.150000000000025</c:v>
                </c:pt>
                <c:pt idx="39">
                  <c:v>24.051111111111116</c:v>
                </c:pt>
                <c:pt idx="40">
                  <c:v>29.760349462365564</c:v>
                </c:pt>
                <c:pt idx="41">
                  <c:v>34.673333333333325</c:v>
                </c:pt>
                <c:pt idx="42">
                  <c:v>35.820295698924703</c:v>
                </c:pt>
                <c:pt idx="43">
                  <c:v>34.310752688171974</c:v>
                </c:pt>
                <c:pt idx="44">
                  <c:v>27.399861111111122</c:v>
                </c:pt>
                <c:pt idx="45">
                  <c:v>15.757795698924708</c:v>
                </c:pt>
                <c:pt idx="46">
                  <c:v>1.085555555555558</c:v>
                </c:pt>
                <c:pt idx="47">
                  <c:v>-6.5153225806451731</c:v>
                </c:pt>
                <c:pt idx="48">
                  <c:v>-5.7293010752688129</c:v>
                </c:pt>
                <c:pt idx="49">
                  <c:v>1.4071428571428573</c:v>
                </c:pt>
                <c:pt idx="50">
                  <c:v>12.898118279569898</c:v>
                </c:pt>
                <c:pt idx="51">
                  <c:v>20.862361111111106</c:v>
                </c:pt>
                <c:pt idx="52">
                  <c:v>28.112634408602158</c:v>
                </c:pt>
                <c:pt idx="53">
                  <c:v>34.603472222222244</c:v>
                </c:pt>
                <c:pt idx="54">
                  <c:v>36.260215053763396</c:v>
                </c:pt>
                <c:pt idx="55">
                  <c:v>35.808602150537673</c:v>
                </c:pt>
                <c:pt idx="56">
                  <c:v>26.875972222222249</c:v>
                </c:pt>
                <c:pt idx="57">
                  <c:v>16.434139784946222</c:v>
                </c:pt>
                <c:pt idx="58">
                  <c:v>2.526249999999997</c:v>
                </c:pt>
                <c:pt idx="59">
                  <c:v>-8.252419354838711</c:v>
                </c:pt>
                <c:pt idx="60">
                  <c:v>-13.3858870967742</c:v>
                </c:pt>
                <c:pt idx="61">
                  <c:v>0.64598214285714328</c:v>
                </c:pt>
                <c:pt idx="62">
                  <c:v>8.5458333333333307</c:v>
                </c:pt>
                <c:pt idx="63">
                  <c:v>23.952222222222204</c:v>
                </c:pt>
                <c:pt idx="64">
                  <c:v>29.827553763440871</c:v>
                </c:pt>
                <c:pt idx="65">
                  <c:v>35.459999999999987</c:v>
                </c:pt>
                <c:pt idx="66">
                  <c:v>36.9721774193548</c:v>
                </c:pt>
                <c:pt idx="67">
                  <c:v>35.330645161290306</c:v>
                </c:pt>
                <c:pt idx="68">
                  <c:v>27.81097222222224</c:v>
                </c:pt>
                <c:pt idx="69">
                  <c:v>16.346102150537643</c:v>
                </c:pt>
                <c:pt idx="70">
                  <c:v>4.3729166666666588</c:v>
                </c:pt>
                <c:pt idx="71">
                  <c:v>-8.2651881720430076</c:v>
                </c:pt>
                <c:pt idx="72">
                  <c:v>-10.332930107526892</c:v>
                </c:pt>
                <c:pt idx="73">
                  <c:v>-0.75373563218390771</c:v>
                </c:pt>
                <c:pt idx="74">
                  <c:v>10.933736559139781</c:v>
                </c:pt>
                <c:pt idx="75">
                  <c:v>23.25430555555554</c:v>
                </c:pt>
                <c:pt idx="76">
                  <c:v>30.67526881720427</c:v>
                </c:pt>
                <c:pt idx="77">
                  <c:v>32.559583333333329</c:v>
                </c:pt>
                <c:pt idx="78">
                  <c:v>35.802419354838683</c:v>
                </c:pt>
                <c:pt idx="79">
                  <c:v>35.291532258064507</c:v>
                </c:pt>
                <c:pt idx="80">
                  <c:v>27.262916666666651</c:v>
                </c:pt>
                <c:pt idx="81">
                  <c:v>13.573387096774184</c:v>
                </c:pt>
                <c:pt idx="82">
                  <c:v>-0.11013888888888954</c:v>
                </c:pt>
                <c:pt idx="83">
                  <c:v>-7.7404569892473161</c:v>
                </c:pt>
                <c:pt idx="84">
                  <c:v>-7.9659946236559147</c:v>
                </c:pt>
                <c:pt idx="85">
                  <c:v>1.5470238095238098</c:v>
                </c:pt>
                <c:pt idx="86">
                  <c:v>15.147715053763442</c:v>
                </c:pt>
                <c:pt idx="87">
                  <c:v>24.153611111111111</c:v>
                </c:pt>
                <c:pt idx="88">
                  <c:v>30.352284946236566</c:v>
                </c:pt>
                <c:pt idx="89">
                  <c:v>32.825833333333335</c:v>
                </c:pt>
                <c:pt idx="90">
                  <c:v>36.918817204301078</c:v>
                </c:pt>
                <c:pt idx="91">
                  <c:v>36.745026881720428</c:v>
                </c:pt>
                <c:pt idx="92">
                  <c:v>27.432916666666674</c:v>
                </c:pt>
                <c:pt idx="93">
                  <c:v>16.934677419354845</c:v>
                </c:pt>
                <c:pt idx="94">
                  <c:v>0.93388888888888988</c:v>
                </c:pt>
                <c:pt idx="95">
                  <c:v>-7.4737903225806459</c:v>
                </c:pt>
                <c:pt idx="96">
                  <c:v>-8.2701612903225836</c:v>
                </c:pt>
                <c:pt idx="97">
                  <c:v>-1.5898809523809525</c:v>
                </c:pt>
                <c:pt idx="98">
                  <c:v>10.627284946236559</c:v>
                </c:pt>
                <c:pt idx="99">
                  <c:v>21.229166666666664</c:v>
                </c:pt>
                <c:pt idx="100">
                  <c:v>26.031317204301079</c:v>
                </c:pt>
                <c:pt idx="101">
                  <c:v>31.697638888888896</c:v>
                </c:pt>
                <c:pt idx="102">
                  <c:v>35.348790322580648</c:v>
                </c:pt>
                <c:pt idx="103">
                  <c:v>33.861021505376343</c:v>
                </c:pt>
                <c:pt idx="104">
                  <c:v>26.018888888888888</c:v>
                </c:pt>
                <c:pt idx="105">
                  <c:v>15.394354838709678</c:v>
                </c:pt>
                <c:pt idx="106">
                  <c:v>1.7222222222222221</c:v>
                </c:pt>
                <c:pt idx="107">
                  <c:v>-9.3782258064516153</c:v>
                </c:pt>
                <c:pt idx="108">
                  <c:v>-6.3581989247311812</c:v>
                </c:pt>
                <c:pt idx="109">
                  <c:v>1.1578869047619056</c:v>
                </c:pt>
                <c:pt idx="110">
                  <c:v>13.082258064516129</c:v>
                </c:pt>
                <c:pt idx="111">
                  <c:v>22.919444444444448</c:v>
                </c:pt>
                <c:pt idx="112">
                  <c:v>29.736693548387095</c:v>
                </c:pt>
                <c:pt idx="113">
                  <c:v>31.774861111111118</c:v>
                </c:pt>
                <c:pt idx="114">
                  <c:v>36.941801075268813</c:v>
                </c:pt>
                <c:pt idx="115">
                  <c:v>34.365591397849457</c:v>
                </c:pt>
                <c:pt idx="116">
                  <c:v>24.654027777777785</c:v>
                </c:pt>
                <c:pt idx="117">
                  <c:v>14.985349462365589</c:v>
                </c:pt>
                <c:pt idx="118">
                  <c:v>3.6963888888888889</c:v>
                </c:pt>
                <c:pt idx="119">
                  <c:v>-6.9466397849462362</c:v>
                </c:pt>
                <c:pt idx="120">
                  <c:v>-7.7877688172043005</c:v>
                </c:pt>
                <c:pt idx="121">
                  <c:v>-1.3589080459770122</c:v>
                </c:pt>
                <c:pt idx="122">
                  <c:v>13.524731182795698</c:v>
                </c:pt>
                <c:pt idx="123">
                  <c:v>23.315138888888889</c:v>
                </c:pt>
                <c:pt idx="124">
                  <c:v>27.701881720430105</c:v>
                </c:pt>
                <c:pt idx="125">
                  <c:v>36.454166666666673</c:v>
                </c:pt>
                <c:pt idx="126">
                  <c:v>36.342741935483872</c:v>
                </c:pt>
                <c:pt idx="127">
                  <c:v>30.669354838709673</c:v>
                </c:pt>
                <c:pt idx="128">
                  <c:v>27.978750000000002</c:v>
                </c:pt>
                <c:pt idx="129">
                  <c:v>13.933736559139785</c:v>
                </c:pt>
                <c:pt idx="130">
                  <c:v>1.0022222222222219</c:v>
                </c:pt>
                <c:pt idx="131">
                  <c:v>-5.1993055555555543</c:v>
                </c:pt>
                <c:pt idx="132">
                  <c:v>-9.7301075268817225</c:v>
                </c:pt>
                <c:pt idx="133">
                  <c:v>1.9483630952380953</c:v>
                </c:pt>
                <c:pt idx="134">
                  <c:v>11.411424731182796</c:v>
                </c:pt>
                <c:pt idx="135">
                  <c:v>22.531944444444449</c:v>
                </c:pt>
                <c:pt idx="136">
                  <c:v>29.469892473118279</c:v>
                </c:pt>
                <c:pt idx="137">
                  <c:v>33.920555555555552</c:v>
                </c:pt>
                <c:pt idx="138">
                  <c:v>36.450134408602153</c:v>
                </c:pt>
                <c:pt idx="139">
                  <c:v>33.049193548387102</c:v>
                </c:pt>
                <c:pt idx="140">
                  <c:v>27.048888888888886</c:v>
                </c:pt>
                <c:pt idx="141">
                  <c:v>13.811290322580644</c:v>
                </c:pt>
                <c:pt idx="142">
                  <c:v>2.1084722222222223</c:v>
                </c:pt>
                <c:pt idx="143">
                  <c:v>-5.4241935483870982</c:v>
                </c:pt>
              </c:numCache>
            </c:numRef>
          </c:yVal>
        </c:ser>
        <c:axId val="193881984"/>
        <c:axId val="193883520"/>
      </c:scatterChart>
      <c:valAx>
        <c:axId val="193881984"/>
        <c:scaling>
          <c:orientation val="minMax"/>
        </c:scaling>
        <c:axPos val="b"/>
        <c:numFmt formatCode="General" sourceLinked="1"/>
        <c:tickLblPos val="nextTo"/>
        <c:crossAx val="193883520"/>
        <c:crosses val="autoZero"/>
        <c:crossBetween val="midCat"/>
      </c:valAx>
      <c:valAx>
        <c:axId val="193883520"/>
        <c:scaling>
          <c:orientation val="minMax"/>
        </c:scaling>
        <c:axPos val="l"/>
        <c:majorGridlines/>
        <c:numFmt formatCode="General" sourceLinked="1"/>
        <c:tickLblPos val="nextTo"/>
        <c:crossAx val="193881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'Model measured soil temperature'!$G$1</c:f>
              <c:strCache>
                <c:ptCount val="1"/>
                <c:pt idx="0">
                  <c:v>T0cm observed in the Tazhong℃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453083989501321"/>
                  <c:y val="-5.6545640128317295E-2"/>
                </c:manualLayout>
              </c:layout>
              <c:numFmt formatCode="General" sourceLinked="0"/>
            </c:trendlineLbl>
          </c:trendline>
          <c:xVal>
            <c:numRef>
              <c:f>'Model measured soil temperature'!$C$2:$C$148</c:f>
              <c:numCache>
                <c:formatCode>General</c:formatCode>
                <c:ptCount val="147"/>
                <c:pt idx="0">
                  <c:v>-3.61408081054685</c:v>
                </c:pt>
                <c:pt idx="1">
                  <c:v>-1.1492065429687299</c:v>
                </c:pt>
                <c:pt idx="2">
                  <c:v>8.0047241210937692</c:v>
                </c:pt>
                <c:pt idx="3">
                  <c:v>11.955224609375</c:v>
                </c:pt>
                <c:pt idx="4">
                  <c:v>24.293450927734401</c:v>
                </c:pt>
                <c:pt idx="5">
                  <c:v>25.693261718750001</c:v>
                </c:pt>
                <c:pt idx="6">
                  <c:v>26.755212402343801</c:v>
                </c:pt>
                <c:pt idx="7">
                  <c:v>26.433038330078102</c:v>
                </c:pt>
                <c:pt idx="8">
                  <c:v>20.544824218750001</c:v>
                </c:pt>
                <c:pt idx="9">
                  <c:v>10.277062988281299</c:v>
                </c:pt>
                <c:pt idx="10">
                  <c:v>4.4641662597656504</c:v>
                </c:pt>
                <c:pt idx="11">
                  <c:v>-4.3434814453124799</c:v>
                </c:pt>
                <c:pt idx="12">
                  <c:v>-4.8636230468749799</c:v>
                </c:pt>
                <c:pt idx="13">
                  <c:v>-1.5439819335937299</c:v>
                </c:pt>
                <c:pt idx="14">
                  <c:v>7.1219116210937701</c:v>
                </c:pt>
                <c:pt idx="15">
                  <c:v>15.740075683593799</c:v>
                </c:pt>
                <c:pt idx="16">
                  <c:v>22.386224365234401</c:v>
                </c:pt>
                <c:pt idx="17">
                  <c:v>27.505517578125001</c:v>
                </c:pt>
                <c:pt idx="18">
                  <c:v>28.451470947265602</c:v>
                </c:pt>
                <c:pt idx="19">
                  <c:v>29.395227050781301</c:v>
                </c:pt>
                <c:pt idx="20">
                  <c:v>21.191613769531301</c:v>
                </c:pt>
                <c:pt idx="21">
                  <c:v>12.0716796875</c:v>
                </c:pt>
                <c:pt idx="22">
                  <c:v>2.33770141601565</c:v>
                </c:pt>
                <c:pt idx="23">
                  <c:v>-2.6279052734374799</c:v>
                </c:pt>
                <c:pt idx="24">
                  <c:v>-3.2455200195312299</c:v>
                </c:pt>
                <c:pt idx="25">
                  <c:v>-0.26056518554685199</c:v>
                </c:pt>
                <c:pt idx="26">
                  <c:v>7.8012329101562701</c:v>
                </c:pt>
                <c:pt idx="27">
                  <c:v>16.576623535156301</c:v>
                </c:pt>
                <c:pt idx="28">
                  <c:v>23.466210937500001</c:v>
                </c:pt>
                <c:pt idx="29">
                  <c:v>26.964501953125001</c:v>
                </c:pt>
                <c:pt idx="30">
                  <c:v>29.978295898437501</c:v>
                </c:pt>
                <c:pt idx="31">
                  <c:v>27.639855957031301</c:v>
                </c:pt>
                <c:pt idx="32">
                  <c:v>21.559289550781301</c:v>
                </c:pt>
                <c:pt idx="33">
                  <c:v>12.8549133300781</c:v>
                </c:pt>
                <c:pt idx="34">
                  <c:v>5.1787658691406504</c:v>
                </c:pt>
                <c:pt idx="35">
                  <c:v>-2.4089721679687299</c:v>
                </c:pt>
                <c:pt idx="36">
                  <c:v>-1.4590820312499799</c:v>
                </c:pt>
                <c:pt idx="37">
                  <c:v>1.9842468261719</c:v>
                </c:pt>
                <c:pt idx="38">
                  <c:v>7.8661132812500201</c:v>
                </c:pt>
                <c:pt idx="39">
                  <c:v>12.252526855468799</c:v>
                </c:pt>
                <c:pt idx="40">
                  <c:v>21.946374511718801</c:v>
                </c:pt>
                <c:pt idx="41">
                  <c:v>23.259667968750001</c:v>
                </c:pt>
                <c:pt idx="42">
                  <c:v>28.483056640625001</c:v>
                </c:pt>
                <c:pt idx="43">
                  <c:v>27.183221435546901</c:v>
                </c:pt>
                <c:pt idx="44">
                  <c:v>19.998254394531301</c:v>
                </c:pt>
                <c:pt idx="45">
                  <c:v>10.4581237792969</c:v>
                </c:pt>
                <c:pt idx="46">
                  <c:v>5.7796264648437701</c:v>
                </c:pt>
                <c:pt idx="47">
                  <c:v>-2.1331542968749799</c:v>
                </c:pt>
                <c:pt idx="48">
                  <c:v>-3.7633422851562299</c:v>
                </c:pt>
                <c:pt idx="49">
                  <c:v>1.3993164062500201</c:v>
                </c:pt>
                <c:pt idx="50">
                  <c:v>10.293054199218799</c:v>
                </c:pt>
                <c:pt idx="51">
                  <c:v>13.7632080078125</c:v>
                </c:pt>
                <c:pt idx="52">
                  <c:v>21.942285156250001</c:v>
                </c:pt>
                <c:pt idx="53">
                  <c:v>28.391687011718801</c:v>
                </c:pt>
                <c:pt idx="54">
                  <c:v>30.102014160156301</c:v>
                </c:pt>
                <c:pt idx="55">
                  <c:v>27.494836425781301</c:v>
                </c:pt>
                <c:pt idx="56">
                  <c:v>19.087976074218801</c:v>
                </c:pt>
                <c:pt idx="57">
                  <c:v>10.9585205078125</c:v>
                </c:pt>
                <c:pt idx="58">
                  <c:v>2.9978271484375201</c:v>
                </c:pt>
                <c:pt idx="59">
                  <c:v>-0.36209716796872699</c:v>
                </c:pt>
                <c:pt idx="60">
                  <c:v>-2.3434814453124799</c:v>
                </c:pt>
                <c:pt idx="61">
                  <c:v>3.8431640625000201</c:v>
                </c:pt>
                <c:pt idx="62">
                  <c:v>6.4142089843750201</c:v>
                </c:pt>
                <c:pt idx="63">
                  <c:v>15.542321777343799</c:v>
                </c:pt>
                <c:pt idx="64">
                  <c:v>24.024774169921901</c:v>
                </c:pt>
                <c:pt idx="65">
                  <c:v>25.791314697265602</c:v>
                </c:pt>
                <c:pt idx="66">
                  <c:v>29.541864013671901</c:v>
                </c:pt>
                <c:pt idx="67">
                  <c:v>26.557366943359401</c:v>
                </c:pt>
                <c:pt idx="68">
                  <c:v>21.670617675781301</c:v>
                </c:pt>
                <c:pt idx="69">
                  <c:v>11.6897216796875</c:v>
                </c:pt>
                <c:pt idx="70">
                  <c:v>4.4268432617187701</c:v>
                </c:pt>
                <c:pt idx="71">
                  <c:v>-1.3323730468749799</c:v>
                </c:pt>
                <c:pt idx="72">
                  <c:v>-7.5163330078124799</c:v>
                </c:pt>
                <c:pt idx="73">
                  <c:v>1.2221618652344</c:v>
                </c:pt>
                <c:pt idx="74">
                  <c:v>7.8137451171875201</c:v>
                </c:pt>
                <c:pt idx="75">
                  <c:v>13.872216796875</c:v>
                </c:pt>
                <c:pt idx="76">
                  <c:v>20.303857421875001</c:v>
                </c:pt>
                <c:pt idx="77">
                  <c:v>26.609277343750001</c:v>
                </c:pt>
                <c:pt idx="78">
                  <c:v>28.200219726562501</c:v>
                </c:pt>
                <c:pt idx="79">
                  <c:v>24.382043457031301</c:v>
                </c:pt>
                <c:pt idx="80">
                  <c:v>19.977502441406301</c:v>
                </c:pt>
                <c:pt idx="81">
                  <c:v>12.421594238281299</c:v>
                </c:pt>
                <c:pt idx="82">
                  <c:v>4.4163452148437701</c:v>
                </c:pt>
                <c:pt idx="83">
                  <c:v>0.48671875000002301</c:v>
                </c:pt>
                <c:pt idx="84">
                  <c:v>-3.7884277343749799</c:v>
                </c:pt>
                <c:pt idx="85">
                  <c:v>-0.35257568359372699</c:v>
                </c:pt>
                <c:pt idx="86">
                  <c:v>5.7854248046875201</c:v>
                </c:pt>
                <c:pt idx="87">
                  <c:v>15.201318359375</c:v>
                </c:pt>
                <c:pt idx="88">
                  <c:v>23.185845947265602</c:v>
                </c:pt>
                <c:pt idx="89">
                  <c:v>28.075921630859401</c:v>
                </c:pt>
                <c:pt idx="90">
                  <c:v>28.087182617187501</c:v>
                </c:pt>
                <c:pt idx="91">
                  <c:v>25.678430175781301</c:v>
                </c:pt>
                <c:pt idx="92">
                  <c:v>19.367944335937501</c:v>
                </c:pt>
                <c:pt idx="93">
                  <c:v>11.5333190917969</c:v>
                </c:pt>
                <c:pt idx="94">
                  <c:v>1.9041381835937701</c:v>
                </c:pt>
                <c:pt idx="95">
                  <c:v>-5.7945617675780996</c:v>
                </c:pt>
                <c:pt idx="96">
                  <c:v>-4.3533996582030996</c:v>
                </c:pt>
                <c:pt idx="97">
                  <c:v>0.54894409179689796</c:v>
                </c:pt>
                <c:pt idx="98">
                  <c:v>7.3170104980469004</c:v>
                </c:pt>
                <c:pt idx="99">
                  <c:v>15.8367248535156</c:v>
                </c:pt>
                <c:pt idx="100">
                  <c:v>22.239862060546901</c:v>
                </c:pt>
                <c:pt idx="101">
                  <c:v>25.784936523437501</c:v>
                </c:pt>
                <c:pt idx="102">
                  <c:v>27.130059814453102</c:v>
                </c:pt>
                <c:pt idx="103">
                  <c:v>26.143975830078102</c:v>
                </c:pt>
                <c:pt idx="104">
                  <c:v>19.413842773437501</c:v>
                </c:pt>
                <c:pt idx="105">
                  <c:v>11.8103271484375</c:v>
                </c:pt>
                <c:pt idx="106">
                  <c:v>4.1361938476562701</c:v>
                </c:pt>
                <c:pt idx="107">
                  <c:v>-2.4281372070312299</c:v>
                </c:pt>
                <c:pt idx="108">
                  <c:v>-5.3115600585937299</c:v>
                </c:pt>
                <c:pt idx="109">
                  <c:v>3.5885864257812701</c:v>
                </c:pt>
                <c:pt idx="110">
                  <c:v>8.4991394042968995</c:v>
                </c:pt>
                <c:pt idx="111">
                  <c:v>14.5827880859375</c:v>
                </c:pt>
                <c:pt idx="112">
                  <c:v>19.257653808593801</c:v>
                </c:pt>
                <c:pt idx="113">
                  <c:v>27.736535644531301</c:v>
                </c:pt>
                <c:pt idx="114">
                  <c:v>29.396203613281301</c:v>
                </c:pt>
                <c:pt idx="115">
                  <c:v>26.602136230468801</c:v>
                </c:pt>
                <c:pt idx="116">
                  <c:v>21.436059570312501</c:v>
                </c:pt>
                <c:pt idx="117">
                  <c:v>11.373132324218799</c:v>
                </c:pt>
                <c:pt idx="118">
                  <c:v>3.6624389648437701</c:v>
                </c:pt>
                <c:pt idx="119">
                  <c:v>2.7612304687522699E-2</c:v>
                </c:pt>
                <c:pt idx="120">
                  <c:v>-5.0203613281249799</c:v>
                </c:pt>
                <c:pt idx="121">
                  <c:v>0.39559326171877301</c:v>
                </c:pt>
                <c:pt idx="122">
                  <c:v>11.1220947265625</c:v>
                </c:pt>
                <c:pt idx="123">
                  <c:v>15.556848144531299</c:v>
                </c:pt>
                <c:pt idx="124">
                  <c:v>24.169213867187501</c:v>
                </c:pt>
                <c:pt idx="125">
                  <c:v>26.040734863281301</c:v>
                </c:pt>
                <c:pt idx="126">
                  <c:v>28.659875488281301</c:v>
                </c:pt>
                <c:pt idx="127">
                  <c:v>27.277124023437501</c:v>
                </c:pt>
                <c:pt idx="128">
                  <c:v>21.454766845703102</c:v>
                </c:pt>
                <c:pt idx="129">
                  <c:v>11.7591796875</c:v>
                </c:pt>
                <c:pt idx="130">
                  <c:v>3.7910400390625201</c:v>
                </c:pt>
                <c:pt idx="131">
                  <c:v>-3.5096191406249799</c:v>
                </c:pt>
                <c:pt idx="132">
                  <c:v>-1.09796752929685</c:v>
                </c:pt>
                <c:pt idx="133">
                  <c:v>-3.6882385253906</c:v>
                </c:pt>
                <c:pt idx="134">
                  <c:v>8.8726440429687692</c:v>
                </c:pt>
                <c:pt idx="135">
                  <c:v>15.761193847656299</c:v>
                </c:pt>
                <c:pt idx="136">
                  <c:v>23.325341796875001</c:v>
                </c:pt>
                <c:pt idx="137">
                  <c:v>21.817681884765602</c:v>
                </c:pt>
                <c:pt idx="138">
                  <c:v>28.366296386718801</c:v>
                </c:pt>
                <c:pt idx="139">
                  <c:v>25.507104492187501</c:v>
                </c:pt>
                <c:pt idx="140">
                  <c:v>20.224389648437501</c:v>
                </c:pt>
                <c:pt idx="141">
                  <c:v>13.399072265625</c:v>
                </c:pt>
                <c:pt idx="142">
                  <c:v>5.3550048828125201</c:v>
                </c:pt>
                <c:pt idx="143">
                  <c:v>1.85137329101565</c:v>
                </c:pt>
              </c:numCache>
            </c:numRef>
          </c:xVal>
          <c:yVal>
            <c:numRef>
              <c:f>'Model measured soil temperature'!$G$2:$G$148</c:f>
              <c:numCache>
                <c:formatCode>General</c:formatCode>
                <c:ptCount val="147"/>
                <c:pt idx="0">
                  <c:v>-9.7930107526881773</c:v>
                </c:pt>
                <c:pt idx="1">
                  <c:v>2.4163690476190487</c:v>
                </c:pt>
                <c:pt idx="2">
                  <c:v>11.698521505376348</c:v>
                </c:pt>
                <c:pt idx="3">
                  <c:v>22.246944444444441</c:v>
                </c:pt>
                <c:pt idx="4">
                  <c:v>30.521102150537626</c:v>
                </c:pt>
                <c:pt idx="5">
                  <c:v>34.388055555555539</c:v>
                </c:pt>
                <c:pt idx="6">
                  <c:v>35.803897849462402</c:v>
                </c:pt>
                <c:pt idx="7">
                  <c:v>36.08991935483872</c:v>
                </c:pt>
                <c:pt idx="8">
                  <c:v>27.256944444444439</c:v>
                </c:pt>
                <c:pt idx="9">
                  <c:v>18.316263440860208</c:v>
                </c:pt>
                <c:pt idx="10">
                  <c:v>5.692361111111115</c:v>
                </c:pt>
                <c:pt idx="11">
                  <c:v>-6.8096774193548404</c:v>
                </c:pt>
                <c:pt idx="12">
                  <c:v>-8.273252688172045</c:v>
                </c:pt>
                <c:pt idx="13">
                  <c:v>3.5962797619047624</c:v>
                </c:pt>
                <c:pt idx="14">
                  <c:v>11.742741935483876</c:v>
                </c:pt>
                <c:pt idx="15">
                  <c:v>24.238333333333312</c:v>
                </c:pt>
                <c:pt idx="16">
                  <c:v>31.062768817204297</c:v>
                </c:pt>
                <c:pt idx="17">
                  <c:v>35.177500000000016</c:v>
                </c:pt>
                <c:pt idx="18">
                  <c:v>36.861424731182801</c:v>
                </c:pt>
                <c:pt idx="19">
                  <c:v>35.500403225806409</c:v>
                </c:pt>
                <c:pt idx="20">
                  <c:v>26.879305555555533</c:v>
                </c:pt>
                <c:pt idx="21">
                  <c:v>14.834139784946252</c:v>
                </c:pt>
                <c:pt idx="22">
                  <c:v>3.6815277777777826</c:v>
                </c:pt>
                <c:pt idx="23">
                  <c:v>-5.4969086021505413</c:v>
                </c:pt>
                <c:pt idx="24">
                  <c:v>-11.258198924731182</c:v>
                </c:pt>
                <c:pt idx="25">
                  <c:v>-7.1685344827586182</c:v>
                </c:pt>
                <c:pt idx="26">
                  <c:v>14.872580645161278</c:v>
                </c:pt>
                <c:pt idx="27">
                  <c:v>22.376666666666665</c:v>
                </c:pt>
                <c:pt idx="28">
                  <c:v>31.614247311827945</c:v>
                </c:pt>
                <c:pt idx="29">
                  <c:v>36.253611111111134</c:v>
                </c:pt>
                <c:pt idx="30">
                  <c:v>36.76572580645157</c:v>
                </c:pt>
                <c:pt idx="31">
                  <c:v>33.407123655913978</c:v>
                </c:pt>
                <c:pt idx="32">
                  <c:v>27.030277777777755</c:v>
                </c:pt>
                <c:pt idx="33">
                  <c:v>14.996908602150528</c:v>
                </c:pt>
                <c:pt idx="34">
                  <c:v>2.4319444444444396</c:v>
                </c:pt>
                <c:pt idx="35">
                  <c:v>-5.4983870967741932</c:v>
                </c:pt>
                <c:pt idx="36">
                  <c:v>-7.1951612903225852</c:v>
                </c:pt>
                <c:pt idx="37">
                  <c:v>3.2729166666666654</c:v>
                </c:pt>
                <c:pt idx="38">
                  <c:v>13.150000000000025</c:v>
                </c:pt>
                <c:pt idx="39">
                  <c:v>24.051111111111116</c:v>
                </c:pt>
                <c:pt idx="40">
                  <c:v>29.760349462365564</c:v>
                </c:pt>
                <c:pt idx="41">
                  <c:v>34.673333333333325</c:v>
                </c:pt>
                <c:pt idx="42">
                  <c:v>35.820295698924703</c:v>
                </c:pt>
                <c:pt idx="43">
                  <c:v>34.310752688171974</c:v>
                </c:pt>
                <c:pt idx="44">
                  <c:v>27.399861111111122</c:v>
                </c:pt>
                <c:pt idx="45">
                  <c:v>15.757795698924708</c:v>
                </c:pt>
                <c:pt idx="46">
                  <c:v>1.085555555555558</c:v>
                </c:pt>
                <c:pt idx="47">
                  <c:v>-6.5153225806451731</c:v>
                </c:pt>
                <c:pt idx="48">
                  <c:v>-5.7293010752688129</c:v>
                </c:pt>
                <c:pt idx="49">
                  <c:v>1.4071428571428573</c:v>
                </c:pt>
                <c:pt idx="50">
                  <c:v>12.898118279569898</c:v>
                </c:pt>
                <c:pt idx="51">
                  <c:v>20.862361111111106</c:v>
                </c:pt>
                <c:pt idx="52">
                  <c:v>28.112634408602158</c:v>
                </c:pt>
                <c:pt idx="53">
                  <c:v>34.603472222222244</c:v>
                </c:pt>
                <c:pt idx="54">
                  <c:v>36.260215053763396</c:v>
                </c:pt>
                <c:pt idx="55">
                  <c:v>35.808602150537673</c:v>
                </c:pt>
                <c:pt idx="56">
                  <c:v>26.875972222222249</c:v>
                </c:pt>
                <c:pt idx="57">
                  <c:v>16.434139784946222</c:v>
                </c:pt>
                <c:pt idx="58">
                  <c:v>2.526249999999997</c:v>
                </c:pt>
                <c:pt idx="59">
                  <c:v>-8.252419354838711</c:v>
                </c:pt>
                <c:pt idx="60">
                  <c:v>-13.3858870967742</c:v>
                </c:pt>
                <c:pt idx="61">
                  <c:v>0.64598214285714328</c:v>
                </c:pt>
                <c:pt idx="62">
                  <c:v>8.5458333333333307</c:v>
                </c:pt>
                <c:pt idx="63">
                  <c:v>23.952222222222204</c:v>
                </c:pt>
                <c:pt idx="64">
                  <c:v>29.827553763440871</c:v>
                </c:pt>
                <c:pt idx="65">
                  <c:v>35.459999999999987</c:v>
                </c:pt>
                <c:pt idx="66">
                  <c:v>36.9721774193548</c:v>
                </c:pt>
                <c:pt idx="67">
                  <c:v>35.330645161290306</c:v>
                </c:pt>
                <c:pt idx="68">
                  <c:v>27.81097222222224</c:v>
                </c:pt>
                <c:pt idx="69">
                  <c:v>16.346102150537643</c:v>
                </c:pt>
                <c:pt idx="70">
                  <c:v>4.3729166666666588</c:v>
                </c:pt>
                <c:pt idx="71">
                  <c:v>-8.2651881720430076</c:v>
                </c:pt>
                <c:pt idx="72">
                  <c:v>-10.332930107526892</c:v>
                </c:pt>
                <c:pt idx="73">
                  <c:v>-0.75373563218390771</c:v>
                </c:pt>
                <c:pt idx="74">
                  <c:v>10.933736559139781</c:v>
                </c:pt>
                <c:pt idx="75">
                  <c:v>23.25430555555554</c:v>
                </c:pt>
                <c:pt idx="76">
                  <c:v>30.67526881720427</c:v>
                </c:pt>
                <c:pt idx="77">
                  <c:v>32.559583333333329</c:v>
                </c:pt>
                <c:pt idx="78">
                  <c:v>35.802419354838683</c:v>
                </c:pt>
                <c:pt idx="79">
                  <c:v>35.291532258064507</c:v>
                </c:pt>
                <c:pt idx="80">
                  <c:v>27.262916666666651</c:v>
                </c:pt>
                <c:pt idx="81">
                  <c:v>13.573387096774184</c:v>
                </c:pt>
                <c:pt idx="82">
                  <c:v>-0.11013888888888954</c:v>
                </c:pt>
                <c:pt idx="83">
                  <c:v>-7.7404569892473161</c:v>
                </c:pt>
                <c:pt idx="84">
                  <c:v>-7.9659946236559147</c:v>
                </c:pt>
                <c:pt idx="85">
                  <c:v>1.5470238095238098</c:v>
                </c:pt>
                <c:pt idx="86">
                  <c:v>15.147715053763442</c:v>
                </c:pt>
                <c:pt idx="87">
                  <c:v>24.153611111111111</c:v>
                </c:pt>
                <c:pt idx="88">
                  <c:v>30.352284946236566</c:v>
                </c:pt>
                <c:pt idx="89">
                  <c:v>32.825833333333335</c:v>
                </c:pt>
                <c:pt idx="90">
                  <c:v>36.918817204301078</c:v>
                </c:pt>
                <c:pt idx="91">
                  <c:v>36.745026881720428</c:v>
                </c:pt>
                <c:pt idx="92">
                  <c:v>27.432916666666674</c:v>
                </c:pt>
                <c:pt idx="93">
                  <c:v>16.934677419354845</c:v>
                </c:pt>
                <c:pt idx="94">
                  <c:v>0.93388888888888988</c:v>
                </c:pt>
                <c:pt idx="95">
                  <c:v>-7.4737903225806459</c:v>
                </c:pt>
                <c:pt idx="96">
                  <c:v>-8.2701612903225836</c:v>
                </c:pt>
                <c:pt idx="97">
                  <c:v>-1.5898809523809525</c:v>
                </c:pt>
                <c:pt idx="98">
                  <c:v>10.627284946236559</c:v>
                </c:pt>
                <c:pt idx="99">
                  <c:v>21.229166666666664</c:v>
                </c:pt>
                <c:pt idx="100">
                  <c:v>26.031317204301079</c:v>
                </c:pt>
                <c:pt idx="101">
                  <c:v>31.697638888888896</c:v>
                </c:pt>
                <c:pt idx="102">
                  <c:v>35.348790322580648</c:v>
                </c:pt>
                <c:pt idx="103">
                  <c:v>33.861021505376343</c:v>
                </c:pt>
                <c:pt idx="104">
                  <c:v>26.018888888888888</c:v>
                </c:pt>
                <c:pt idx="105">
                  <c:v>15.394354838709678</c:v>
                </c:pt>
                <c:pt idx="106">
                  <c:v>1.7222222222222221</c:v>
                </c:pt>
                <c:pt idx="107">
                  <c:v>-9.3782258064516153</c:v>
                </c:pt>
                <c:pt idx="108">
                  <c:v>-6.3581989247311812</c:v>
                </c:pt>
                <c:pt idx="109">
                  <c:v>1.1578869047619056</c:v>
                </c:pt>
                <c:pt idx="110">
                  <c:v>13.082258064516129</c:v>
                </c:pt>
                <c:pt idx="111">
                  <c:v>22.919444444444448</c:v>
                </c:pt>
                <c:pt idx="112">
                  <c:v>29.736693548387095</c:v>
                </c:pt>
                <c:pt idx="113">
                  <c:v>31.774861111111118</c:v>
                </c:pt>
                <c:pt idx="114">
                  <c:v>36.941801075268813</c:v>
                </c:pt>
                <c:pt idx="115">
                  <c:v>34.365591397849457</c:v>
                </c:pt>
                <c:pt idx="116">
                  <c:v>24.654027777777785</c:v>
                </c:pt>
                <c:pt idx="117">
                  <c:v>14.985349462365589</c:v>
                </c:pt>
                <c:pt idx="118">
                  <c:v>3.6963888888888889</c:v>
                </c:pt>
                <c:pt idx="119">
                  <c:v>-6.9466397849462362</c:v>
                </c:pt>
                <c:pt idx="120">
                  <c:v>-7.7877688172043005</c:v>
                </c:pt>
                <c:pt idx="121">
                  <c:v>-1.3589080459770122</c:v>
                </c:pt>
                <c:pt idx="122">
                  <c:v>13.524731182795698</c:v>
                </c:pt>
                <c:pt idx="123">
                  <c:v>23.315138888888889</c:v>
                </c:pt>
                <c:pt idx="124">
                  <c:v>27.701881720430105</c:v>
                </c:pt>
                <c:pt idx="125">
                  <c:v>36.454166666666673</c:v>
                </c:pt>
                <c:pt idx="126">
                  <c:v>36.342741935483872</c:v>
                </c:pt>
                <c:pt idx="127">
                  <c:v>30.669354838709673</c:v>
                </c:pt>
                <c:pt idx="128">
                  <c:v>27.978750000000002</c:v>
                </c:pt>
                <c:pt idx="129">
                  <c:v>13.933736559139785</c:v>
                </c:pt>
                <c:pt idx="130">
                  <c:v>1.0022222222222219</c:v>
                </c:pt>
                <c:pt idx="131">
                  <c:v>-5.1993055555555543</c:v>
                </c:pt>
                <c:pt idx="132">
                  <c:v>-9.7301075268817225</c:v>
                </c:pt>
                <c:pt idx="133">
                  <c:v>1.9483630952380953</c:v>
                </c:pt>
                <c:pt idx="134">
                  <c:v>11.411424731182796</c:v>
                </c:pt>
                <c:pt idx="135">
                  <c:v>22.531944444444449</c:v>
                </c:pt>
                <c:pt idx="136">
                  <c:v>29.469892473118279</c:v>
                </c:pt>
                <c:pt idx="137">
                  <c:v>33.920555555555552</c:v>
                </c:pt>
                <c:pt idx="138">
                  <c:v>36.450134408602153</c:v>
                </c:pt>
                <c:pt idx="139">
                  <c:v>33.049193548387102</c:v>
                </c:pt>
                <c:pt idx="140">
                  <c:v>27.048888888888886</c:v>
                </c:pt>
                <c:pt idx="141">
                  <c:v>13.811290322580644</c:v>
                </c:pt>
                <c:pt idx="142">
                  <c:v>2.1084722222222223</c:v>
                </c:pt>
                <c:pt idx="143">
                  <c:v>-5.4241935483870982</c:v>
                </c:pt>
              </c:numCache>
            </c:numRef>
          </c:yVal>
        </c:ser>
        <c:axId val="113563904"/>
        <c:axId val="113565696"/>
      </c:scatterChart>
      <c:valAx>
        <c:axId val="113563904"/>
        <c:scaling>
          <c:orientation val="minMax"/>
        </c:scaling>
        <c:axPos val="b"/>
        <c:numFmt formatCode="General" sourceLinked="1"/>
        <c:tickLblPos val="nextTo"/>
        <c:crossAx val="113565696"/>
        <c:crosses val="autoZero"/>
        <c:crossBetween val="midCat"/>
      </c:valAx>
      <c:valAx>
        <c:axId val="113565696"/>
        <c:scaling>
          <c:orientation val="minMax"/>
        </c:scaling>
        <c:axPos val="l"/>
        <c:majorGridlines/>
        <c:numFmt formatCode="General" sourceLinked="1"/>
        <c:tickLblPos val="nextTo"/>
        <c:crossAx val="1135639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'Model measured soil temperature'!$G$1</c:f>
              <c:strCache>
                <c:ptCount val="1"/>
                <c:pt idx="0">
                  <c:v>T0cm observed in the Tazhong℃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855796150481199"/>
                  <c:y val="1.9747010790317886E-3"/>
                </c:manualLayout>
              </c:layout>
              <c:numFmt formatCode="General" sourceLinked="0"/>
            </c:trendlineLbl>
          </c:trendline>
          <c:xVal>
            <c:numRef>
              <c:f>'Model measured soil temperature'!$D$2:$D$148</c:f>
              <c:numCache>
                <c:formatCode>General</c:formatCode>
                <c:ptCount val="147"/>
                <c:pt idx="0">
                  <c:v>-8.4285949707031005</c:v>
                </c:pt>
                <c:pt idx="1">
                  <c:v>-2.8443664550781</c:v>
                </c:pt>
                <c:pt idx="2">
                  <c:v>4.1184631347656504</c:v>
                </c:pt>
                <c:pt idx="3">
                  <c:v>14.5954528808594</c:v>
                </c:pt>
                <c:pt idx="4">
                  <c:v>21.957574462890602</c:v>
                </c:pt>
                <c:pt idx="5">
                  <c:v>30.805993652343801</c:v>
                </c:pt>
                <c:pt idx="6">
                  <c:v>33.918084716796898</c:v>
                </c:pt>
                <c:pt idx="7">
                  <c:v>29.999291992187501</c:v>
                </c:pt>
                <c:pt idx="8">
                  <c:v>20.246240234375001</c:v>
                </c:pt>
                <c:pt idx="9">
                  <c:v>11.694421386718799</c:v>
                </c:pt>
                <c:pt idx="10">
                  <c:v>0.74929199218752296</c:v>
                </c:pt>
                <c:pt idx="11">
                  <c:v>-10.3179992675781</c:v>
                </c:pt>
                <c:pt idx="12">
                  <c:v>-8.4617980957031005</c:v>
                </c:pt>
                <c:pt idx="13">
                  <c:v>-2.8313964843749799</c:v>
                </c:pt>
                <c:pt idx="14">
                  <c:v>8.3725524902343995</c:v>
                </c:pt>
                <c:pt idx="15">
                  <c:v>17.910028076171901</c:v>
                </c:pt>
                <c:pt idx="16">
                  <c:v>24.721032714843801</c:v>
                </c:pt>
                <c:pt idx="17">
                  <c:v>29.725823974609401</c:v>
                </c:pt>
                <c:pt idx="18">
                  <c:v>33.244561767578197</c:v>
                </c:pt>
                <c:pt idx="19">
                  <c:v>30.188134765625001</c:v>
                </c:pt>
                <c:pt idx="20">
                  <c:v>20.906335449218801</c:v>
                </c:pt>
                <c:pt idx="21">
                  <c:v>12.1757141113281</c:v>
                </c:pt>
                <c:pt idx="22">
                  <c:v>3.7274414062500201</c:v>
                </c:pt>
                <c:pt idx="23">
                  <c:v>-8.4736083984374808</c:v>
                </c:pt>
                <c:pt idx="24">
                  <c:v>-6.0220703124999799</c:v>
                </c:pt>
                <c:pt idx="25">
                  <c:v>-2.40253295898435</c:v>
                </c:pt>
                <c:pt idx="26">
                  <c:v>4.5869689941406504</c:v>
                </c:pt>
                <c:pt idx="27">
                  <c:v>14.5056396484375</c:v>
                </c:pt>
                <c:pt idx="28">
                  <c:v>23.004235839843801</c:v>
                </c:pt>
                <c:pt idx="29">
                  <c:v>29.510827636718801</c:v>
                </c:pt>
                <c:pt idx="30">
                  <c:v>33.495233154296898</c:v>
                </c:pt>
                <c:pt idx="31">
                  <c:v>30.328118896484401</c:v>
                </c:pt>
                <c:pt idx="32">
                  <c:v>20.277673339843801</c:v>
                </c:pt>
                <c:pt idx="33">
                  <c:v>11.73671875</c:v>
                </c:pt>
                <c:pt idx="34">
                  <c:v>0.71755371093752296</c:v>
                </c:pt>
                <c:pt idx="35">
                  <c:v>-4.0600646972655996</c:v>
                </c:pt>
                <c:pt idx="36">
                  <c:v>-6.1407836914062299</c:v>
                </c:pt>
                <c:pt idx="37">
                  <c:v>-1.6346191406249799</c:v>
                </c:pt>
                <c:pt idx="38">
                  <c:v>5.9676452636719004</c:v>
                </c:pt>
                <c:pt idx="39">
                  <c:v>15.4625183105469</c:v>
                </c:pt>
                <c:pt idx="40">
                  <c:v>24.479150390625001</c:v>
                </c:pt>
                <c:pt idx="41">
                  <c:v>31.501824951171901</c:v>
                </c:pt>
                <c:pt idx="42">
                  <c:v>33.163476562500001</c:v>
                </c:pt>
                <c:pt idx="43">
                  <c:v>30.246331787109401</c:v>
                </c:pt>
                <c:pt idx="44">
                  <c:v>21.610101318359401</c:v>
                </c:pt>
                <c:pt idx="45">
                  <c:v>10.5345703125</c:v>
                </c:pt>
                <c:pt idx="46">
                  <c:v>1.7376342773437701</c:v>
                </c:pt>
                <c:pt idx="47">
                  <c:v>-3.8438781738281</c:v>
                </c:pt>
                <c:pt idx="48">
                  <c:v>-5.2346557617187299</c:v>
                </c:pt>
                <c:pt idx="49">
                  <c:v>-3.2484191894531</c:v>
                </c:pt>
                <c:pt idx="50">
                  <c:v>5.6776672363281504</c:v>
                </c:pt>
                <c:pt idx="51">
                  <c:v>14.6517578125</c:v>
                </c:pt>
                <c:pt idx="52">
                  <c:v>26.889764404296901</c:v>
                </c:pt>
                <c:pt idx="53">
                  <c:v>30.702722167968801</c:v>
                </c:pt>
                <c:pt idx="54">
                  <c:v>33.562707519531301</c:v>
                </c:pt>
                <c:pt idx="55">
                  <c:v>28.002648925781301</c:v>
                </c:pt>
                <c:pt idx="56">
                  <c:v>21.603814697265602</c:v>
                </c:pt>
                <c:pt idx="57">
                  <c:v>10.5776611328125</c:v>
                </c:pt>
                <c:pt idx="58">
                  <c:v>1.58696899414065</c:v>
                </c:pt>
                <c:pt idx="59">
                  <c:v>-7.0273803710937299</c:v>
                </c:pt>
                <c:pt idx="60">
                  <c:v>-7.4553283691405996</c:v>
                </c:pt>
                <c:pt idx="61">
                  <c:v>-5.5988220214843496</c:v>
                </c:pt>
                <c:pt idx="62">
                  <c:v>1.8325439453125201</c:v>
                </c:pt>
                <c:pt idx="63">
                  <c:v>16.879876708984401</c:v>
                </c:pt>
                <c:pt idx="64">
                  <c:v>23.155267333984401</c:v>
                </c:pt>
                <c:pt idx="65">
                  <c:v>29.944390869140602</c:v>
                </c:pt>
                <c:pt idx="66">
                  <c:v>32.061578369140697</c:v>
                </c:pt>
                <c:pt idx="67">
                  <c:v>29.774560546875001</c:v>
                </c:pt>
                <c:pt idx="68">
                  <c:v>19.836236572265602</c:v>
                </c:pt>
                <c:pt idx="69">
                  <c:v>11.3211608886719</c:v>
                </c:pt>
                <c:pt idx="70">
                  <c:v>-0.59006347656247704</c:v>
                </c:pt>
                <c:pt idx="71">
                  <c:v>-6.5538085937499799</c:v>
                </c:pt>
                <c:pt idx="72">
                  <c:v>-7.4757141113280996</c:v>
                </c:pt>
                <c:pt idx="73">
                  <c:v>-4.3657287597655996</c:v>
                </c:pt>
                <c:pt idx="74">
                  <c:v>6.8784423828125201</c:v>
                </c:pt>
                <c:pt idx="75">
                  <c:v>17.158807373046901</c:v>
                </c:pt>
                <c:pt idx="76">
                  <c:v>26.326562500000001</c:v>
                </c:pt>
                <c:pt idx="77">
                  <c:v>29.202508544921901</c:v>
                </c:pt>
                <c:pt idx="78">
                  <c:v>33.316552734375001</c:v>
                </c:pt>
                <c:pt idx="79">
                  <c:v>27.933923339843801</c:v>
                </c:pt>
                <c:pt idx="80">
                  <c:v>21.802850341796901</c:v>
                </c:pt>
                <c:pt idx="81">
                  <c:v>12.38955078125</c:v>
                </c:pt>
                <c:pt idx="82">
                  <c:v>0.38356933593752301</c:v>
                </c:pt>
                <c:pt idx="83">
                  <c:v>-4.0802368164062299</c:v>
                </c:pt>
                <c:pt idx="84">
                  <c:v>-6.3707031249999799</c:v>
                </c:pt>
                <c:pt idx="85">
                  <c:v>-3.6108764648437299</c:v>
                </c:pt>
                <c:pt idx="86">
                  <c:v>6.8115173339844004</c:v>
                </c:pt>
                <c:pt idx="87">
                  <c:v>17.562280273437501</c:v>
                </c:pt>
                <c:pt idx="88">
                  <c:v>23.827752685546901</c:v>
                </c:pt>
                <c:pt idx="89">
                  <c:v>30.379815673828102</c:v>
                </c:pt>
                <c:pt idx="90">
                  <c:v>32.915582275390697</c:v>
                </c:pt>
                <c:pt idx="91">
                  <c:v>28.020684814453102</c:v>
                </c:pt>
                <c:pt idx="92">
                  <c:v>20.218865966796901</c:v>
                </c:pt>
                <c:pt idx="93">
                  <c:v>10.9671875</c:v>
                </c:pt>
                <c:pt idx="94">
                  <c:v>-0.33197631835935199</c:v>
                </c:pt>
                <c:pt idx="95">
                  <c:v>-8.2114013671874808</c:v>
                </c:pt>
                <c:pt idx="96">
                  <c:v>-6.9581359863280996</c:v>
                </c:pt>
                <c:pt idx="97">
                  <c:v>0.38585815429689801</c:v>
                </c:pt>
                <c:pt idx="98">
                  <c:v>5.0087219238281504</c:v>
                </c:pt>
                <c:pt idx="99">
                  <c:v>15.423486328125</c:v>
                </c:pt>
                <c:pt idx="100">
                  <c:v>24.525659179687501</c:v>
                </c:pt>
                <c:pt idx="101">
                  <c:v>30.151025390625001</c:v>
                </c:pt>
                <c:pt idx="102">
                  <c:v>33.570306396484398</c:v>
                </c:pt>
                <c:pt idx="103">
                  <c:v>30.420770263671901</c:v>
                </c:pt>
                <c:pt idx="104">
                  <c:v>22.255639648437501</c:v>
                </c:pt>
                <c:pt idx="105">
                  <c:v>10.146447753906299</c:v>
                </c:pt>
                <c:pt idx="106">
                  <c:v>0.14144287109377299</c:v>
                </c:pt>
                <c:pt idx="107">
                  <c:v>-3.1527465820312299</c:v>
                </c:pt>
                <c:pt idx="108">
                  <c:v>-6.8471130371093496</c:v>
                </c:pt>
                <c:pt idx="109">
                  <c:v>-2.61310424804685</c:v>
                </c:pt>
                <c:pt idx="110">
                  <c:v>2.7106872558594</c:v>
                </c:pt>
                <c:pt idx="111">
                  <c:v>16.515557861328102</c:v>
                </c:pt>
                <c:pt idx="112">
                  <c:v>23.050134277343801</c:v>
                </c:pt>
                <c:pt idx="113">
                  <c:v>31.254815673828102</c:v>
                </c:pt>
                <c:pt idx="114">
                  <c:v>32.532556152343801</c:v>
                </c:pt>
                <c:pt idx="115">
                  <c:v>30.454492187500001</c:v>
                </c:pt>
                <c:pt idx="116">
                  <c:v>19.970086669921901</c:v>
                </c:pt>
                <c:pt idx="117">
                  <c:v>12.908776855468799</c:v>
                </c:pt>
                <c:pt idx="118">
                  <c:v>1.68035278320315</c:v>
                </c:pt>
                <c:pt idx="119">
                  <c:v>-5.6845764160155996</c:v>
                </c:pt>
                <c:pt idx="120">
                  <c:v>-10.1629699707031</c:v>
                </c:pt>
                <c:pt idx="121">
                  <c:v>-5.1507629394530996</c:v>
                </c:pt>
                <c:pt idx="122">
                  <c:v>3.8929077148437701</c:v>
                </c:pt>
                <c:pt idx="123">
                  <c:v>16.958428955078102</c:v>
                </c:pt>
                <c:pt idx="124">
                  <c:v>23.208398437500001</c:v>
                </c:pt>
                <c:pt idx="125">
                  <c:v>31.037622070312501</c:v>
                </c:pt>
                <c:pt idx="126">
                  <c:v>32.407464599609398</c:v>
                </c:pt>
                <c:pt idx="127">
                  <c:v>31.083459472656301</c:v>
                </c:pt>
                <c:pt idx="128">
                  <c:v>19.918786621093801</c:v>
                </c:pt>
                <c:pt idx="129">
                  <c:v>11.415673828125</c:v>
                </c:pt>
                <c:pt idx="130">
                  <c:v>3.7975097656250201</c:v>
                </c:pt>
                <c:pt idx="131">
                  <c:v>-8.8668273925781005</c:v>
                </c:pt>
                <c:pt idx="132">
                  <c:v>-7.6731018066405996</c:v>
                </c:pt>
                <c:pt idx="133">
                  <c:v>-0.76080932617185204</c:v>
                </c:pt>
                <c:pt idx="134">
                  <c:v>9.7773071289062692</c:v>
                </c:pt>
                <c:pt idx="135">
                  <c:v>13.1074157714844</c:v>
                </c:pt>
                <c:pt idx="136">
                  <c:v>22.554833984375001</c:v>
                </c:pt>
                <c:pt idx="137">
                  <c:v>29.860681152343801</c:v>
                </c:pt>
                <c:pt idx="138">
                  <c:v>33.227899169921898</c:v>
                </c:pt>
                <c:pt idx="139">
                  <c:v>31.668969726562501</c:v>
                </c:pt>
                <c:pt idx="140">
                  <c:v>21.169000244140602</c:v>
                </c:pt>
                <c:pt idx="141">
                  <c:v>13.2185302734375</c:v>
                </c:pt>
                <c:pt idx="142">
                  <c:v>0.46676025390627301</c:v>
                </c:pt>
                <c:pt idx="143">
                  <c:v>-3.1304687499999799</c:v>
                </c:pt>
              </c:numCache>
            </c:numRef>
          </c:xVal>
          <c:yVal>
            <c:numRef>
              <c:f>'Model measured soil temperature'!$G$2:$G$148</c:f>
              <c:numCache>
                <c:formatCode>General</c:formatCode>
                <c:ptCount val="147"/>
                <c:pt idx="0">
                  <c:v>-9.7930107526881773</c:v>
                </c:pt>
                <c:pt idx="1">
                  <c:v>2.4163690476190487</c:v>
                </c:pt>
                <c:pt idx="2">
                  <c:v>11.698521505376348</c:v>
                </c:pt>
                <c:pt idx="3">
                  <c:v>22.246944444444441</c:v>
                </c:pt>
                <c:pt idx="4">
                  <c:v>30.521102150537626</c:v>
                </c:pt>
                <c:pt idx="5">
                  <c:v>34.388055555555539</c:v>
                </c:pt>
                <c:pt idx="6">
                  <c:v>35.803897849462402</c:v>
                </c:pt>
                <c:pt idx="7">
                  <c:v>36.08991935483872</c:v>
                </c:pt>
                <c:pt idx="8">
                  <c:v>27.256944444444439</c:v>
                </c:pt>
                <c:pt idx="9">
                  <c:v>18.316263440860208</c:v>
                </c:pt>
                <c:pt idx="10">
                  <c:v>5.692361111111115</c:v>
                </c:pt>
                <c:pt idx="11">
                  <c:v>-6.8096774193548404</c:v>
                </c:pt>
                <c:pt idx="12">
                  <c:v>-8.273252688172045</c:v>
                </c:pt>
                <c:pt idx="13">
                  <c:v>3.5962797619047624</c:v>
                </c:pt>
                <c:pt idx="14">
                  <c:v>11.742741935483876</c:v>
                </c:pt>
                <c:pt idx="15">
                  <c:v>24.238333333333312</c:v>
                </c:pt>
                <c:pt idx="16">
                  <c:v>31.062768817204297</c:v>
                </c:pt>
                <c:pt idx="17">
                  <c:v>35.177500000000016</c:v>
                </c:pt>
                <c:pt idx="18">
                  <c:v>36.861424731182801</c:v>
                </c:pt>
                <c:pt idx="19">
                  <c:v>35.500403225806409</c:v>
                </c:pt>
                <c:pt idx="20">
                  <c:v>26.879305555555533</c:v>
                </c:pt>
                <c:pt idx="21">
                  <c:v>14.834139784946252</c:v>
                </c:pt>
                <c:pt idx="22">
                  <c:v>3.6815277777777826</c:v>
                </c:pt>
                <c:pt idx="23">
                  <c:v>-5.4969086021505413</c:v>
                </c:pt>
                <c:pt idx="24">
                  <c:v>-11.258198924731182</c:v>
                </c:pt>
                <c:pt idx="25">
                  <c:v>-7.1685344827586182</c:v>
                </c:pt>
                <c:pt idx="26">
                  <c:v>14.872580645161278</c:v>
                </c:pt>
                <c:pt idx="27">
                  <c:v>22.376666666666665</c:v>
                </c:pt>
                <c:pt idx="28">
                  <c:v>31.614247311827945</c:v>
                </c:pt>
                <c:pt idx="29">
                  <c:v>36.253611111111134</c:v>
                </c:pt>
                <c:pt idx="30">
                  <c:v>36.76572580645157</c:v>
                </c:pt>
                <c:pt idx="31">
                  <c:v>33.407123655913978</c:v>
                </c:pt>
                <c:pt idx="32">
                  <c:v>27.030277777777755</c:v>
                </c:pt>
                <c:pt idx="33">
                  <c:v>14.996908602150528</c:v>
                </c:pt>
                <c:pt idx="34">
                  <c:v>2.4319444444444396</c:v>
                </c:pt>
                <c:pt idx="35">
                  <c:v>-5.4983870967741932</c:v>
                </c:pt>
                <c:pt idx="36">
                  <c:v>-7.1951612903225852</c:v>
                </c:pt>
                <c:pt idx="37">
                  <c:v>3.2729166666666654</c:v>
                </c:pt>
                <c:pt idx="38">
                  <c:v>13.150000000000025</c:v>
                </c:pt>
                <c:pt idx="39">
                  <c:v>24.051111111111116</c:v>
                </c:pt>
                <c:pt idx="40">
                  <c:v>29.760349462365564</c:v>
                </c:pt>
                <c:pt idx="41">
                  <c:v>34.673333333333325</c:v>
                </c:pt>
                <c:pt idx="42">
                  <c:v>35.820295698924703</c:v>
                </c:pt>
                <c:pt idx="43">
                  <c:v>34.310752688171974</c:v>
                </c:pt>
                <c:pt idx="44">
                  <c:v>27.399861111111122</c:v>
                </c:pt>
                <c:pt idx="45">
                  <c:v>15.757795698924708</c:v>
                </c:pt>
                <c:pt idx="46">
                  <c:v>1.085555555555558</c:v>
                </c:pt>
                <c:pt idx="47">
                  <c:v>-6.5153225806451731</c:v>
                </c:pt>
                <c:pt idx="48">
                  <c:v>-5.7293010752688129</c:v>
                </c:pt>
                <c:pt idx="49">
                  <c:v>1.4071428571428573</c:v>
                </c:pt>
                <c:pt idx="50">
                  <c:v>12.898118279569898</c:v>
                </c:pt>
                <c:pt idx="51">
                  <c:v>20.862361111111106</c:v>
                </c:pt>
                <c:pt idx="52">
                  <c:v>28.112634408602158</c:v>
                </c:pt>
                <c:pt idx="53">
                  <c:v>34.603472222222244</c:v>
                </c:pt>
                <c:pt idx="54">
                  <c:v>36.260215053763396</c:v>
                </c:pt>
                <c:pt idx="55">
                  <c:v>35.808602150537673</c:v>
                </c:pt>
                <c:pt idx="56">
                  <c:v>26.875972222222249</c:v>
                </c:pt>
                <c:pt idx="57">
                  <c:v>16.434139784946222</c:v>
                </c:pt>
                <c:pt idx="58">
                  <c:v>2.526249999999997</c:v>
                </c:pt>
                <c:pt idx="59">
                  <c:v>-8.252419354838711</c:v>
                </c:pt>
                <c:pt idx="60">
                  <c:v>-13.3858870967742</c:v>
                </c:pt>
                <c:pt idx="61">
                  <c:v>0.64598214285714328</c:v>
                </c:pt>
                <c:pt idx="62">
                  <c:v>8.5458333333333307</c:v>
                </c:pt>
                <c:pt idx="63">
                  <c:v>23.952222222222204</c:v>
                </c:pt>
                <c:pt idx="64">
                  <c:v>29.827553763440871</c:v>
                </c:pt>
                <c:pt idx="65">
                  <c:v>35.459999999999987</c:v>
                </c:pt>
                <c:pt idx="66">
                  <c:v>36.9721774193548</c:v>
                </c:pt>
                <c:pt idx="67">
                  <c:v>35.330645161290306</c:v>
                </c:pt>
                <c:pt idx="68">
                  <c:v>27.81097222222224</c:v>
                </c:pt>
                <c:pt idx="69">
                  <c:v>16.346102150537643</c:v>
                </c:pt>
                <c:pt idx="70">
                  <c:v>4.3729166666666588</c:v>
                </c:pt>
                <c:pt idx="71">
                  <c:v>-8.2651881720430076</c:v>
                </c:pt>
                <c:pt idx="72">
                  <c:v>-10.332930107526892</c:v>
                </c:pt>
                <c:pt idx="73">
                  <c:v>-0.75373563218390771</c:v>
                </c:pt>
                <c:pt idx="74">
                  <c:v>10.933736559139781</c:v>
                </c:pt>
                <c:pt idx="75">
                  <c:v>23.25430555555554</c:v>
                </c:pt>
                <c:pt idx="76">
                  <c:v>30.67526881720427</c:v>
                </c:pt>
                <c:pt idx="77">
                  <c:v>32.559583333333329</c:v>
                </c:pt>
                <c:pt idx="78">
                  <c:v>35.802419354838683</c:v>
                </c:pt>
                <c:pt idx="79">
                  <c:v>35.291532258064507</c:v>
                </c:pt>
                <c:pt idx="80">
                  <c:v>27.262916666666651</c:v>
                </c:pt>
                <c:pt idx="81">
                  <c:v>13.573387096774184</c:v>
                </c:pt>
                <c:pt idx="82">
                  <c:v>-0.11013888888888954</c:v>
                </c:pt>
                <c:pt idx="83">
                  <c:v>-7.7404569892473161</c:v>
                </c:pt>
                <c:pt idx="84">
                  <c:v>-7.9659946236559147</c:v>
                </c:pt>
                <c:pt idx="85">
                  <c:v>1.5470238095238098</c:v>
                </c:pt>
                <c:pt idx="86">
                  <c:v>15.147715053763442</c:v>
                </c:pt>
                <c:pt idx="87">
                  <c:v>24.153611111111111</c:v>
                </c:pt>
                <c:pt idx="88">
                  <c:v>30.352284946236566</c:v>
                </c:pt>
                <c:pt idx="89">
                  <c:v>32.825833333333335</c:v>
                </c:pt>
                <c:pt idx="90">
                  <c:v>36.918817204301078</c:v>
                </c:pt>
                <c:pt idx="91">
                  <c:v>36.745026881720428</c:v>
                </c:pt>
                <c:pt idx="92">
                  <c:v>27.432916666666674</c:v>
                </c:pt>
                <c:pt idx="93">
                  <c:v>16.934677419354845</c:v>
                </c:pt>
                <c:pt idx="94">
                  <c:v>0.93388888888888988</c:v>
                </c:pt>
                <c:pt idx="95">
                  <c:v>-7.4737903225806459</c:v>
                </c:pt>
                <c:pt idx="96">
                  <c:v>-8.2701612903225836</c:v>
                </c:pt>
                <c:pt idx="97">
                  <c:v>-1.5898809523809525</c:v>
                </c:pt>
                <c:pt idx="98">
                  <c:v>10.627284946236559</c:v>
                </c:pt>
                <c:pt idx="99">
                  <c:v>21.229166666666664</c:v>
                </c:pt>
                <c:pt idx="100">
                  <c:v>26.031317204301079</c:v>
                </c:pt>
                <c:pt idx="101">
                  <c:v>31.697638888888896</c:v>
                </c:pt>
                <c:pt idx="102">
                  <c:v>35.348790322580648</c:v>
                </c:pt>
                <c:pt idx="103">
                  <c:v>33.861021505376343</c:v>
                </c:pt>
                <c:pt idx="104">
                  <c:v>26.018888888888888</c:v>
                </c:pt>
                <c:pt idx="105">
                  <c:v>15.394354838709678</c:v>
                </c:pt>
                <c:pt idx="106">
                  <c:v>1.7222222222222221</c:v>
                </c:pt>
                <c:pt idx="107">
                  <c:v>-9.3782258064516153</c:v>
                </c:pt>
                <c:pt idx="108">
                  <c:v>-6.3581989247311812</c:v>
                </c:pt>
                <c:pt idx="109">
                  <c:v>1.1578869047619056</c:v>
                </c:pt>
                <c:pt idx="110">
                  <c:v>13.082258064516129</c:v>
                </c:pt>
                <c:pt idx="111">
                  <c:v>22.919444444444448</c:v>
                </c:pt>
                <c:pt idx="112">
                  <c:v>29.736693548387095</c:v>
                </c:pt>
                <c:pt idx="113">
                  <c:v>31.774861111111118</c:v>
                </c:pt>
                <c:pt idx="114">
                  <c:v>36.941801075268813</c:v>
                </c:pt>
                <c:pt idx="115">
                  <c:v>34.365591397849457</c:v>
                </c:pt>
                <c:pt idx="116">
                  <c:v>24.654027777777785</c:v>
                </c:pt>
                <c:pt idx="117">
                  <c:v>14.985349462365589</c:v>
                </c:pt>
                <c:pt idx="118">
                  <c:v>3.6963888888888889</c:v>
                </c:pt>
                <c:pt idx="119">
                  <c:v>-6.9466397849462362</c:v>
                </c:pt>
                <c:pt idx="120">
                  <c:v>-7.7877688172043005</c:v>
                </c:pt>
                <c:pt idx="121">
                  <c:v>-1.3589080459770122</c:v>
                </c:pt>
                <c:pt idx="122">
                  <c:v>13.524731182795698</c:v>
                </c:pt>
                <c:pt idx="123">
                  <c:v>23.315138888888889</c:v>
                </c:pt>
                <c:pt idx="124">
                  <c:v>27.701881720430105</c:v>
                </c:pt>
                <c:pt idx="125">
                  <c:v>36.454166666666673</c:v>
                </c:pt>
                <c:pt idx="126">
                  <c:v>36.342741935483872</c:v>
                </c:pt>
                <c:pt idx="127">
                  <c:v>30.669354838709673</c:v>
                </c:pt>
                <c:pt idx="128">
                  <c:v>27.978750000000002</c:v>
                </c:pt>
                <c:pt idx="129">
                  <c:v>13.933736559139785</c:v>
                </c:pt>
                <c:pt idx="130">
                  <c:v>1.0022222222222219</c:v>
                </c:pt>
                <c:pt idx="131">
                  <c:v>-5.1993055555555543</c:v>
                </c:pt>
                <c:pt idx="132">
                  <c:v>-9.7301075268817225</c:v>
                </c:pt>
                <c:pt idx="133">
                  <c:v>1.9483630952380953</c:v>
                </c:pt>
                <c:pt idx="134">
                  <c:v>11.411424731182796</c:v>
                </c:pt>
                <c:pt idx="135">
                  <c:v>22.531944444444449</c:v>
                </c:pt>
                <c:pt idx="136">
                  <c:v>29.469892473118279</c:v>
                </c:pt>
                <c:pt idx="137">
                  <c:v>33.920555555555552</c:v>
                </c:pt>
                <c:pt idx="138">
                  <c:v>36.450134408602153</c:v>
                </c:pt>
                <c:pt idx="139">
                  <c:v>33.049193548387102</c:v>
                </c:pt>
                <c:pt idx="140">
                  <c:v>27.048888888888886</c:v>
                </c:pt>
                <c:pt idx="141">
                  <c:v>13.811290322580644</c:v>
                </c:pt>
                <c:pt idx="142">
                  <c:v>2.1084722222222223</c:v>
                </c:pt>
                <c:pt idx="143">
                  <c:v>-5.4241935483870982</c:v>
                </c:pt>
              </c:numCache>
            </c:numRef>
          </c:yVal>
        </c:ser>
        <c:axId val="113574272"/>
        <c:axId val="113575808"/>
      </c:scatterChart>
      <c:valAx>
        <c:axId val="113574272"/>
        <c:scaling>
          <c:orientation val="minMax"/>
        </c:scaling>
        <c:axPos val="b"/>
        <c:numFmt formatCode="General" sourceLinked="1"/>
        <c:tickLblPos val="nextTo"/>
        <c:crossAx val="113575808"/>
        <c:crosses val="autoZero"/>
        <c:crossBetween val="midCat"/>
      </c:valAx>
      <c:valAx>
        <c:axId val="113575808"/>
        <c:scaling>
          <c:orientation val="minMax"/>
        </c:scaling>
        <c:axPos val="l"/>
        <c:majorGridlines/>
        <c:numFmt formatCode="General" sourceLinked="1"/>
        <c:tickLblPos val="nextTo"/>
        <c:crossAx val="1135742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'T10cm correction'!$C$2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'T10cm correction'!$B$3:$B$44</c:f>
              <c:numCache>
                <c:formatCode>General</c:formatCode>
                <c:ptCount val="42"/>
                <c:pt idx="0">
                  <c:v>-7.6584677419354898</c:v>
                </c:pt>
                <c:pt idx="1">
                  <c:v>1.5354885057471226</c:v>
                </c:pt>
                <c:pt idx="2">
                  <c:v>-5.9638440860215107</c:v>
                </c:pt>
                <c:pt idx="3">
                  <c:v>-7.2563172043010749</c:v>
                </c:pt>
                <c:pt idx="4">
                  <c:v>-1.4343750000000013</c:v>
                </c:pt>
                <c:pt idx="5">
                  <c:v>-8.3061827956989109</c:v>
                </c:pt>
                <c:pt idx="6">
                  <c:v>-9.7930107526881773</c:v>
                </c:pt>
                <c:pt idx="7">
                  <c:v>2.4163690476190487</c:v>
                </c:pt>
                <c:pt idx="8">
                  <c:v>-6.8096774193548404</c:v>
                </c:pt>
                <c:pt idx="9">
                  <c:v>-8.273252688172045</c:v>
                </c:pt>
                <c:pt idx="10">
                  <c:v>3.5962797619047624</c:v>
                </c:pt>
                <c:pt idx="11">
                  <c:v>-5.4969086021505413</c:v>
                </c:pt>
                <c:pt idx="12">
                  <c:v>-11.258198924731182</c:v>
                </c:pt>
                <c:pt idx="13">
                  <c:v>-7.1685344827586182</c:v>
                </c:pt>
                <c:pt idx="14">
                  <c:v>-5.4983870967741932</c:v>
                </c:pt>
                <c:pt idx="15">
                  <c:v>-7.1951612903225852</c:v>
                </c:pt>
                <c:pt idx="16">
                  <c:v>3.2729166666666654</c:v>
                </c:pt>
                <c:pt idx="17">
                  <c:v>-6.5153225806451731</c:v>
                </c:pt>
                <c:pt idx="18">
                  <c:v>-5.7293010752688129</c:v>
                </c:pt>
                <c:pt idx="19">
                  <c:v>1.4071428571428573</c:v>
                </c:pt>
                <c:pt idx="20">
                  <c:v>-8.252419354838711</c:v>
                </c:pt>
                <c:pt idx="21">
                  <c:v>-13.3858870967742</c:v>
                </c:pt>
                <c:pt idx="22">
                  <c:v>0.64598214285714328</c:v>
                </c:pt>
                <c:pt idx="23">
                  <c:v>-8.2651881720430076</c:v>
                </c:pt>
                <c:pt idx="24">
                  <c:v>-10.332930107526892</c:v>
                </c:pt>
                <c:pt idx="25">
                  <c:v>-0.75373563218390771</c:v>
                </c:pt>
                <c:pt idx="26">
                  <c:v>-7.7404569892473161</c:v>
                </c:pt>
                <c:pt idx="27">
                  <c:v>-7.9659946236559147</c:v>
                </c:pt>
                <c:pt idx="28">
                  <c:v>1.5470238095238098</c:v>
                </c:pt>
                <c:pt idx="29">
                  <c:v>-7.4737903225806459</c:v>
                </c:pt>
                <c:pt idx="30">
                  <c:v>-8.2701612903225836</c:v>
                </c:pt>
                <c:pt idx="31">
                  <c:v>-1.5898809523809525</c:v>
                </c:pt>
                <c:pt idx="32">
                  <c:v>-9.3782258064516153</c:v>
                </c:pt>
                <c:pt idx="33">
                  <c:v>-6.3581989247311812</c:v>
                </c:pt>
                <c:pt idx="34">
                  <c:v>1.1578869047619056</c:v>
                </c:pt>
                <c:pt idx="35">
                  <c:v>-6.9466397849462362</c:v>
                </c:pt>
                <c:pt idx="36">
                  <c:v>-7.7877688172043005</c:v>
                </c:pt>
                <c:pt idx="37">
                  <c:v>-1.3589080459770122</c:v>
                </c:pt>
                <c:pt idx="38">
                  <c:v>-5.1993055555555543</c:v>
                </c:pt>
                <c:pt idx="39">
                  <c:v>-9.7301075268817225</c:v>
                </c:pt>
                <c:pt idx="40">
                  <c:v>1.9483630952380953</c:v>
                </c:pt>
                <c:pt idx="41">
                  <c:v>-5.4241935483870982</c:v>
                </c:pt>
              </c:numCache>
            </c:numRef>
          </c:xVal>
          <c:yVal>
            <c:numRef>
              <c:f>'T10cm correction'!$C$3:$C$44</c:f>
              <c:numCache>
                <c:formatCode>General</c:formatCode>
                <c:ptCount val="42"/>
                <c:pt idx="0">
                  <c:v>-6.2075268817204234</c:v>
                </c:pt>
                <c:pt idx="1">
                  <c:v>1.0130747126436783</c:v>
                </c:pt>
                <c:pt idx="2">
                  <c:v>-3.4802419354838738</c:v>
                </c:pt>
                <c:pt idx="3">
                  <c:v>-5.6130376344086113</c:v>
                </c:pt>
                <c:pt idx="4">
                  <c:v>-1.2977678571428544</c:v>
                </c:pt>
                <c:pt idx="5">
                  <c:v>-5.5029569892473038</c:v>
                </c:pt>
                <c:pt idx="6">
                  <c:v>-7.6638440860215207</c:v>
                </c:pt>
                <c:pt idx="7">
                  <c:v>1.7616071428571427</c:v>
                </c:pt>
                <c:pt idx="8">
                  <c:v>-4.4721774193548418</c:v>
                </c:pt>
                <c:pt idx="9">
                  <c:v>-6.7168010752688154</c:v>
                </c:pt>
                <c:pt idx="10">
                  <c:v>3.0266369047619044</c:v>
                </c:pt>
                <c:pt idx="11">
                  <c:v>-3.5147849462365532</c:v>
                </c:pt>
                <c:pt idx="12">
                  <c:v>-8.7280913978494663</c:v>
                </c:pt>
                <c:pt idx="13">
                  <c:v>-6.5775862068965507</c:v>
                </c:pt>
                <c:pt idx="14">
                  <c:v>-2.8032258064516129</c:v>
                </c:pt>
                <c:pt idx="15">
                  <c:v>-5.4559139784946247</c:v>
                </c:pt>
                <c:pt idx="16">
                  <c:v>3.2418154761904776</c:v>
                </c:pt>
                <c:pt idx="17">
                  <c:v>-4.2428763440860191</c:v>
                </c:pt>
                <c:pt idx="18">
                  <c:v>-4.1060483870967746</c:v>
                </c:pt>
                <c:pt idx="19">
                  <c:v>1.3748511904761909</c:v>
                </c:pt>
                <c:pt idx="20">
                  <c:v>-5.4893817204301083</c:v>
                </c:pt>
                <c:pt idx="21">
                  <c:v>-10.856048387096779</c:v>
                </c:pt>
                <c:pt idx="22">
                  <c:v>0.66264880952381022</c:v>
                </c:pt>
                <c:pt idx="23">
                  <c:v>-4.9154569892473114</c:v>
                </c:pt>
                <c:pt idx="24">
                  <c:v>-8.347580645161301</c:v>
                </c:pt>
                <c:pt idx="25">
                  <c:v>-0.63103448275861851</c:v>
                </c:pt>
                <c:pt idx="26">
                  <c:v>-5.4697580645161334</c:v>
                </c:pt>
                <c:pt idx="27">
                  <c:v>-6.8700268817204311</c:v>
                </c:pt>
                <c:pt idx="28">
                  <c:v>1.3979166666666669</c:v>
                </c:pt>
                <c:pt idx="29">
                  <c:v>-5.1532258064516121</c:v>
                </c:pt>
                <c:pt idx="30">
                  <c:v>-7.9399193548387093</c:v>
                </c:pt>
                <c:pt idx="31">
                  <c:v>-1.7486607142857142</c:v>
                </c:pt>
                <c:pt idx="32">
                  <c:v>-7.131048387096774</c:v>
                </c:pt>
                <c:pt idx="33">
                  <c:v>-5.5131720430107523</c:v>
                </c:pt>
                <c:pt idx="34">
                  <c:v>0.68645833333333306</c:v>
                </c:pt>
                <c:pt idx="35">
                  <c:v>-4.1623655913978492</c:v>
                </c:pt>
                <c:pt idx="36">
                  <c:v>-6.0420698924731182</c:v>
                </c:pt>
                <c:pt idx="37">
                  <c:v>-1.1397988505747123</c:v>
                </c:pt>
                <c:pt idx="38">
                  <c:v>-3.3227777777777781</c:v>
                </c:pt>
                <c:pt idx="39">
                  <c:v>-7.9063172043010743</c:v>
                </c:pt>
                <c:pt idx="40">
                  <c:v>1.8273809523809523</c:v>
                </c:pt>
                <c:pt idx="41">
                  <c:v>-3.4149193548387107</c:v>
                </c:pt>
              </c:numCache>
            </c:numRef>
          </c:yVal>
        </c:ser>
        <c:axId val="143281536"/>
        <c:axId val="143283328"/>
      </c:scatterChart>
      <c:valAx>
        <c:axId val="143281536"/>
        <c:scaling>
          <c:orientation val="minMax"/>
        </c:scaling>
        <c:axPos val="b"/>
        <c:numFmt formatCode="General" sourceLinked="1"/>
        <c:tickLblPos val="nextTo"/>
        <c:crossAx val="143283328"/>
        <c:crosses val="autoZero"/>
        <c:crossBetween val="midCat"/>
      </c:valAx>
      <c:valAx>
        <c:axId val="143283328"/>
        <c:scaling>
          <c:orientation val="minMax"/>
        </c:scaling>
        <c:axPos val="l"/>
        <c:majorGridlines/>
        <c:numFmt formatCode="General" sourceLinked="1"/>
        <c:tickLblPos val="nextTo"/>
        <c:crossAx val="1432815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'T10cm correction'!$F$2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'T10cm correction'!$E$3:$E$44</c:f>
              <c:numCache>
                <c:formatCode>General</c:formatCode>
                <c:ptCount val="42"/>
                <c:pt idx="0">
                  <c:v>13.255241935483856</c:v>
                </c:pt>
                <c:pt idx="1">
                  <c:v>24.372638888888886</c:v>
                </c:pt>
                <c:pt idx="2">
                  <c:v>27.88387096774192</c:v>
                </c:pt>
                <c:pt idx="3">
                  <c:v>13.467607526881711</c:v>
                </c:pt>
                <c:pt idx="4">
                  <c:v>21.834583333333313</c:v>
                </c:pt>
                <c:pt idx="5">
                  <c:v>27.745161290322567</c:v>
                </c:pt>
                <c:pt idx="6">
                  <c:v>11.698521505376348</c:v>
                </c:pt>
                <c:pt idx="7">
                  <c:v>22.246944444444441</c:v>
                </c:pt>
                <c:pt idx="8">
                  <c:v>30.521102150537626</c:v>
                </c:pt>
                <c:pt idx="9">
                  <c:v>11.742741935483876</c:v>
                </c:pt>
                <c:pt idx="10">
                  <c:v>24.238333333333312</c:v>
                </c:pt>
                <c:pt idx="11">
                  <c:v>31.062768817204297</c:v>
                </c:pt>
                <c:pt idx="12">
                  <c:v>14.872580645161278</c:v>
                </c:pt>
                <c:pt idx="13">
                  <c:v>22.376666666666665</c:v>
                </c:pt>
                <c:pt idx="14">
                  <c:v>31.614247311827945</c:v>
                </c:pt>
                <c:pt idx="15">
                  <c:v>13.150000000000025</c:v>
                </c:pt>
                <c:pt idx="16">
                  <c:v>24.051111111111116</c:v>
                </c:pt>
                <c:pt idx="17">
                  <c:v>29.760349462365564</c:v>
                </c:pt>
                <c:pt idx="18">
                  <c:v>12.898118279569898</c:v>
                </c:pt>
                <c:pt idx="19">
                  <c:v>20.862361111111106</c:v>
                </c:pt>
                <c:pt idx="20">
                  <c:v>28.112634408602158</c:v>
                </c:pt>
                <c:pt idx="21">
                  <c:v>8.5458333333333307</c:v>
                </c:pt>
                <c:pt idx="22">
                  <c:v>23.952222222222204</c:v>
                </c:pt>
                <c:pt idx="23">
                  <c:v>29.827553763440871</c:v>
                </c:pt>
                <c:pt idx="24">
                  <c:v>10.933736559139781</c:v>
                </c:pt>
                <c:pt idx="25">
                  <c:v>23.25430555555554</c:v>
                </c:pt>
                <c:pt idx="26">
                  <c:v>30.67526881720427</c:v>
                </c:pt>
                <c:pt idx="27">
                  <c:v>15.147715053763442</c:v>
                </c:pt>
                <c:pt idx="28">
                  <c:v>24.153611111111111</c:v>
                </c:pt>
                <c:pt idx="29">
                  <c:v>30.352284946236566</c:v>
                </c:pt>
                <c:pt idx="30">
                  <c:v>10.627284946236559</c:v>
                </c:pt>
                <c:pt idx="31">
                  <c:v>21.229166666666664</c:v>
                </c:pt>
                <c:pt idx="32">
                  <c:v>26.031317204301079</c:v>
                </c:pt>
                <c:pt idx="33">
                  <c:v>13.082258064516129</c:v>
                </c:pt>
                <c:pt idx="34">
                  <c:v>22.919444444444448</c:v>
                </c:pt>
                <c:pt idx="35">
                  <c:v>29.736693548387095</c:v>
                </c:pt>
                <c:pt idx="36">
                  <c:v>13.524731182795698</c:v>
                </c:pt>
                <c:pt idx="37">
                  <c:v>23.315138888888889</c:v>
                </c:pt>
                <c:pt idx="38">
                  <c:v>27.701881720430105</c:v>
                </c:pt>
                <c:pt idx="39">
                  <c:v>11.411424731182796</c:v>
                </c:pt>
                <c:pt idx="40">
                  <c:v>22.531944444444449</c:v>
                </c:pt>
                <c:pt idx="41">
                  <c:v>29.469892473118279</c:v>
                </c:pt>
              </c:numCache>
            </c:numRef>
          </c:xVal>
          <c:yVal>
            <c:numRef>
              <c:f>'T10cm correction'!$F$3:$F$44</c:f>
              <c:numCache>
                <c:formatCode>General</c:formatCode>
                <c:ptCount val="42"/>
                <c:pt idx="0">
                  <c:v>12.087634408602147</c:v>
                </c:pt>
                <c:pt idx="1">
                  <c:v>21.746666666666652</c:v>
                </c:pt>
                <c:pt idx="2">
                  <c:v>26.178091397849443</c:v>
                </c:pt>
                <c:pt idx="3">
                  <c:v>11.78198924731184</c:v>
                </c:pt>
                <c:pt idx="4">
                  <c:v>19.276249999999976</c:v>
                </c:pt>
                <c:pt idx="5">
                  <c:v>25.164516129032247</c:v>
                </c:pt>
                <c:pt idx="6">
                  <c:v>10.077284946236567</c:v>
                </c:pt>
                <c:pt idx="7">
                  <c:v>19.577500000000004</c:v>
                </c:pt>
                <c:pt idx="8">
                  <c:v>27.559946236559131</c:v>
                </c:pt>
                <c:pt idx="9">
                  <c:v>10.899462365591397</c:v>
                </c:pt>
                <c:pt idx="10">
                  <c:v>22.019861111111105</c:v>
                </c:pt>
                <c:pt idx="11">
                  <c:v>28.836021505376372</c:v>
                </c:pt>
                <c:pt idx="12">
                  <c:v>12.881586021505376</c:v>
                </c:pt>
                <c:pt idx="13">
                  <c:v>19.877638888888875</c:v>
                </c:pt>
                <c:pt idx="14">
                  <c:v>29.228897849462363</c:v>
                </c:pt>
                <c:pt idx="15">
                  <c:v>11.857930107526888</c:v>
                </c:pt>
                <c:pt idx="16">
                  <c:v>22.082083333333323</c:v>
                </c:pt>
                <c:pt idx="17">
                  <c:v>27.322715053763464</c:v>
                </c:pt>
                <c:pt idx="18">
                  <c:v>12.17271505376344</c:v>
                </c:pt>
                <c:pt idx="19">
                  <c:v>19.271527777777781</c:v>
                </c:pt>
                <c:pt idx="20">
                  <c:v>26.415591397849472</c:v>
                </c:pt>
                <c:pt idx="21">
                  <c:v>7.7892473118279639</c:v>
                </c:pt>
                <c:pt idx="22">
                  <c:v>21.489027777777782</c:v>
                </c:pt>
                <c:pt idx="23">
                  <c:v>27.595967741935507</c:v>
                </c:pt>
                <c:pt idx="24">
                  <c:v>9.7470430107526802</c:v>
                </c:pt>
                <c:pt idx="25">
                  <c:v>21.07722222222224</c:v>
                </c:pt>
                <c:pt idx="26">
                  <c:v>28.161962365591375</c:v>
                </c:pt>
                <c:pt idx="27">
                  <c:v>13.454166666666666</c:v>
                </c:pt>
                <c:pt idx="28">
                  <c:v>22.139861111111109</c:v>
                </c:pt>
                <c:pt idx="29">
                  <c:v>28.293145161290319</c:v>
                </c:pt>
                <c:pt idx="30">
                  <c:v>9.2989247311827956</c:v>
                </c:pt>
                <c:pt idx="31">
                  <c:v>19.804583333333337</c:v>
                </c:pt>
                <c:pt idx="32">
                  <c:v>25.769489247311824</c:v>
                </c:pt>
                <c:pt idx="33">
                  <c:v>11.281854838709675</c:v>
                </c:pt>
                <c:pt idx="34">
                  <c:v>21.02555555555556</c:v>
                </c:pt>
                <c:pt idx="35">
                  <c:v>27.752150537634417</c:v>
                </c:pt>
                <c:pt idx="36">
                  <c:v>12.114919354838708</c:v>
                </c:pt>
                <c:pt idx="37">
                  <c:v>21.906527777777775</c:v>
                </c:pt>
                <c:pt idx="38">
                  <c:v>26.536693548387095</c:v>
                </c:pt>
                <c:pt idx="39">
                  <c:v>10.071774193548388</c:v>
                </c:pt>
                <c:pt idx="40">
                  <c:v>20.78305555555556</c:v>
                </c:pt>
                <c:pt idx="41">
                  <c:v>28.219758064516135</c:v>
                </c:pt>
              </c:numCache>
            </c:numRef>
          </c:yVal>
        </c:ser>
        <c:axId val="143313152"/>
        <c:axId val="143319040"/>
      </c:scatterChart>
      <c:valAx>
        <c:axId val="143313152"/>
        <c:scaling>
          <c:orientation val="minMax"/>
        </c:scaling>
        <c:axPos val="b"/>
        <c:numFmt formatCode="General" sourceLinked="1"/>
        <c:tickLblPos val="nextTo"/>
        <c:crossAx val="143319040"/>
        <c:crosses val="autoZero"/>
        <c:crossBetween val="midCat"/>
      </c:valAx>
      <c:valAx>
        <c:axId val="143319040"/>
        <c:scaling>
          <c:orientation val="minMax"/>
        </c:scaling>
        <c:axPos val="l"/>
        <c:majorGridlines/>
        <c:numFmt formatCode="General" sourceLinked="1"/>
        <c:tickLblPos val="nextTo"/>
        <c:crossAx val="143313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'T10cm correction'!$I$2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'T10cm correction'!$H$3:$H$44</c:f>
              <c:numCache>
                <c:formatCode>General</c:formatCode>
                <c:ptCount val="42"/>
                <c:pt idx="0">
                  <c:v>32.889444444444429</c:v>
                </c:pt>
                <c:pt idx="1">
                  <c:v>34.68669354838709</c:v>
                </c:pt>
                <c:pt idx="2">
                  <c:v>33.424865591397797</c:v>
                </c:pt>
                <c:pt idx="3">
                  <c:v>34.589305555555526</c:v>
                </c:pt>
                <c:pt idx="4">
                  <c:v>35.617204301075262</c:v>
                </c:pt>
                <c:pt idx="5">
                  <c:v>31.761155913978488</c:v>
                </c:pt>
                <c:pt idx="6">
                  <c:v>34.388055555555539</c:v>
                </c:pt>
                <c:pt idx="7">
                  <c:v>35.803897849462402</c:v>
                </c:pt>
                <c:pt idx="8">
                  <c:v>36.08991935483872</c:v>
                </c:pt>
                <c:pt idx="9">
                  <c:v>35.177500000000016</c:v>
                </c:pt>
                <c:pt idx="10">
                  <c:v>36.861424731182801</c:v>
                </c:pt>
                <c:pt idx="11">
                  <c:v>35.500403225806409</c:v>
                </c:pt>
                <c:pt idx="12">
                  <c:v>36.253611111111134</c:v>
                </c:pt>
                <c:pt idx="13">
                  <c:v>36.76572580645157</c:v>
                </c:pt>
                <c:pt idx="14">
                  <c:v>33.407123655913978</c:v>
                </c:pt>
                <c:pt idx="15">
                  <c:v>34.673333333333325</c:v>
                </c:pt>
                <c:pt idx="16">
                  <c:v>35.820295698924703</c:v>
                </c:pt>
                <c:pt idx="17">
                  <c:v>34.310752688171974</c:v>
                </c:pt>
                <c:pt idx="18">
                  <c:v>34.603472222222244</c:v>
                </c:pt>
                <c:pt idx="19">
                  <c:v>36.260215053763396</c:v>
                </c:pt>
                <c:pt idx="20">
                  <c:v>35.808602150537673</c:v>
                </c:pt>
                <c:pt idx="21">
                  <c:v>35.459999999999987</c:v>
                </c:pt>
                <c:pt idx="22">
                  <c:v>36.9721774193548</c:v>
                </c:pt>
                <c:pt idx="23">
                  <c:v>35.330645161290306</c:v>
                </c:pt>
                <c:pt idx="24">
                  <c:v>32.559583333333329</c:v>
                </c:pt>
                <c:pt idx="25">
                  <c:v>35.802419354838683</c:v>
                </c:pt>
                <c:pt idx="26">
                  <c:v>35.291532258064507</c:v>
                </c:pt>
                <c:pt idx="27">
                  <c:v>32.825833333333335</c:v>
                </c:pt>
                <c:pt idx="28">
                  <c:v>36.918817204301078</c:v>
                </c:pt>
                <c:pt idx="29">
                  <c:v>36.745026881720428</c:v>
                </c:pt>
                <c:pt idx="30">
                  <c:v>31.697638888888896</c:v>
                </c:pt>
                <c:pt idx="31">
                  <c:v>35.348790322580648</c:v>
                </c:pt>
                <c:pt idx="32">
                  <c:v>33.861021505376343</c:v>
                </c:pt>
                <c:pt idx="33">
                  <c:v>31.774861111111118</c:v>
                </c:pt>
                <c:pt idx="34">
                  <c:v>36.941801075268813</c:v>
                </c:pt>
                <c:pt idx="35">
                  <c:v>34.365591397849457</c:v>
                </c:pt>
                <c:pt idx="36">
                  <c:v>36.454166666666673</c:v>
                </c:pt>
                <c:pt idx="37">
                  <c:v>36.342741935483872</c:v>
                </c:pt>
                <c:pt idx="38">
                  <c:v>30.669354838709673</c:v>
                </c:pt>
                <c:pt idx="39">
                  <c:v>33.920555555555552</c:v>
                </c:pt>
                <c:pt idx="40">
                  <c:v>36.450134408602153</c:v>
                </c:pt>
                <c:pt idx="41">
                  <c:v>33.049193548387102</c:v>
                </c:pt>
              </c:numCache>
            </c:numRef>
          </c:xVal>
          <c:yVal>
            <c:numRef>
              <c:f>'T10cm correction'!$I$3:$I$44</c:f>
              <c:numCache>
                <c:formatCode>General</c:formatCode>
                <c:ptCount val="42"/>
                <c:pt idx="0">
                  <c:v>31.247083333333336</c:v>
                </c:pt>
                <c:pt idx="1">
                  <c:v>32.747311827956963</c:v>
                </c:pt>
                <c:pt idx="2">
                  <c:v>31.96733870967741</c:v>
                </c:pt>
                <c:pt idx="3">
                  <c:v>31.62791666666666</c:v>
                </c:pt>
                <c:pt idx="4">
                  <c:v>32.71155913978496</c:v>
                </c:pt>
                <c:pt idx="5">
                  <c:v>30.14852150537633</c:v>
                </c:pt>
                <c:pt idx="6">
                  <c:v>31.614444444444402</c:v>
                </c:pt>
                <c:pt idx="7">
                  <c:v>32.967204301075263</c:v>
                </c:pt>
                <c:pt idx="8">
                  <c:v>34.292876344086025</c:v>
                </c:pt>
                <c:pt idx="9">
                  <c:v>32.399027777777739</c:v>
                </c:pt>
                <c:pt idx="10">
                  <c:v>34.634677419354816</c:v>
                </c:pt>
                <c:pt idx="11">
                  <c:v>33.914516129032229</c:v>
                </c:pt>
                <c:pt idx="12">
                  <c:v>33.433333333333309</c:v>
                </c:pt>
                <c:pt idx="13">
                  <c:v>34.351075268817198</c:v>
                </c:pt>
                <c:pt idx="14">
                  <c:v>32.269354838709695</c:v>
                </c:pt>
                <c:pt idx="15">
                  <c:v>32.274861111111086</c:v>
                </c:pt>
                <c:pt idx="16">
                  <c:v>33.85577956989242</c:v>
                </c:pt>
                <c:pt idx="17">
                  <c:v>33.134677419354844</c:v>
                </c:pt>
                <c:pt idx="18">
                  <c:v>32.107916666666632</c:v>
                </c:pt>
                <c:pt idx="19">
                  <c:v>33.986827956989245</c:v>
                </c:pt>
                <c:pt idx="20">
                  <c:v>34.334946236559141</c:v>
                </c:pt>
                <c:pt idx="21">
                  <c:v>32.103055555555557</c:v>
                </c:pt>
                <c:pt idx="22">
                  <c:v>34.506989247311772</c:v>
                </c:pt>
                <c:pt idx="23">
                  <c:v>33.446370967741949</c:v>
                </c:pt>
                <c:pt idx="24">
                  <c:v>30.442916666666672</c:v>
                </c:pt>
                <c:pt idx="25">
                  <c:v>32.954973118279554</c:v>
                </c:pt>
                <c:pt idx="26">
                  <c:v>33.748790322580646</c:v>
                </c:pt>
                <c:pt idx="27">
                  <c:v>30.651111111111124</c:v>
                </c:pt>
                <c:pt idx="28">
                  <c:v>34.288575268817198</c:v>
                </c:pt>
                <c:pt idx="29">
                  <c:v>35.235215053763433</c:v>
                </c:pt>
                <c:pt idx="30">
                  <c:v>30.360277777777785</c:v>
                </c:pt>
                <c:pt idx="31">
                  <c:v>32.743951612903224</c:v>
                </c:pt>
                <c:pt idx="32">
                  <c:v>32.590053763440864</c:v>
                </c:pt>
                <c:pt idx="33">
                  <c:v>29.888750000000002</c:v>
                </c:pt>
                <c:pt idx="34">
                  <c:v>34.403225806451623</c:v>
                </c:pt>
                <c:pt idx="35">
                  <c:v>33.40793010752688</c:v>
                </c:pt>
                <c:pt idx="36">
                  <c:v>34.289027777777783</c:v>
                </c:pt>
                <c:pt idx="37">
                  <c:v>34.996774193548397</c:v>
                </c:pt>
                <c:pt idx="38">
                  <c:v>30.305376344086021</c:v>
                </c:pt>
                <c:pt idx="39">
                  <c:v>32.211666666666659</c:v>
                </c:pt>
                <c:pt idx="40">
                  <c:v>34.663440860215054</c:v>
                </c:pt>
                <c:pt idx="41">
                  <c:v>31.425000000000001</c:v>
                </c:pt>
              </c:numCache>
            </c:numRef>
          </c:yVal>
        </c:ser>
        <c:axId val="143471744"/>
        <c:axId val="143473280"/>
      </c:scatterChart>
      <c:valAx>
        <c:axId val="143471744"/>
        <c:scaling>
          <c:orientation val="minMax"/>
        </c:scaling>
        <c:axPos val="b"/>
        <c:numFmt formatCode="General" sourceLinked="1"/>
        <c:tickLblPos val="nextTo"/>
        <c:crossAx val="143473280"/>
        <c:crosses val="autoZero"/>
        <c:crossBetween val="midCat"/>
      </c:valAx>
      <c:valAx>
        <c:axId val="143473280"/>
        <c:scaling>
          <c:orientation val="minMax"/>
        </c:scaling>
        <c:axPos val="l"/>
        <c:majorGridlines/>
        <c:numFmt formatCode="General" sourceLinked="1"/>
        <c:tickLblPos val="nextTo"/>
        <c:crossAx val="1434717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'T10cm correction'!$L$2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'T10cm correction'!$K$3:$K$44</c:f>
              <c:numCache>
                <c:formatCode>General</c:formatCode>
                <c:ptCount val="42"/>
                <c:pt idx="0">
                  <c:v>26.528194444444399</c:v>
                </c:pt>
                <c:pt idx="1">
                  <c:v>14.028360215053779</c:v>
                </c:pt>
                <c:pt idx="2">
                  <c:v>3.8336111111111122</c:v>
                </c:pt>
                <c:pt idx="3">
                  <c:v>27.460416666666621</c:v>
                </c:pt>
                <c:pt idx="4">
                  <c:v>15.013037634408615</c:v>
                </c:pt>
                <c:pt idx="5">
                  <c:v>2.361388888888893</c:v>
                </c:pt>
                <c:pt idx="6">
                  <c:v>27.256944444444439</c:v>
                </c:pt>
                <c:pt idx="7">
                  <c:v>18.316263440860208</c:v>
                </c:pt>
                <c:pt idx="8">
                  <c:v>5.692361111111115</c:v>
                </c:pt>
                <c:pt idx="9">
                  <c:v>26.879305555555533</c:v>
                </c:pt>
                <c:pt idx="10">
                  <c:v>14.834139784946252</c:v>
                </c:pt>
                <c:pt idx="11">
                  <c:v>3.6815277777777826</c:v>
                </c:pt>
                <c:pt idx="12">
                  <c:v>27.030277777777755</c:v>
                </c:pt>
                <c:pt idx="13">
                  <c:v>14.996908602150528</c:v>
                </c:pt>
                <c:pt idx="14">
                  <c:v>2.4319444444444396</c:v>
                </c:pt>
                <c:pt idx="15">
                  <c:v>27.399861111111122</c:v>
                </c:pt>
                <c:pt idx="16">
                  <c:v>15.757795698924708</c:v>
                </c:pt>
                <c:pt idx="17">
                  <c:v>1.085555555555558</c:v>
                </c:pt>
                <c:pt idx="18">
                  <c:v>26.875972222222249</c:v>
                </c:pt>
                <c:pt idx="19">
                  <c:v>16.434139784946222</c:v>
                </c:pt>
                <c:pt idx="20">
                  <c:v>2.526249999999997</c:v>
                </c:pt>
                <c:pt idx="21">
                  <c:v>27.81097222222224</c:v>
                </c:pt>
                <c:pt idx="22">
                  <c:v>16.346102150537643</c:v>
                </c:pt>
                <c:pt idx="23">
                  <c:v>4.3729166666666588</c:v>
                </c:pt>
                <c:pt idx="24">
                  <c:v>27.262916666666651</c:v>
                </c:pt>
                <c:pt idx="25">
                  <c:v>13.573387096774184</c:v>
                </c:pt>
                <c:pt idx="26">
                  <c:v>-0.11013888888888954</c:v>
                </c:pt>
                <c:pt idx="27">
                  <c:v>27.432916666666674</c:v>
                </c:pt>
                <c:pt idx="28">
                  <c:v>16.934677419354845</c:v>
                </c:pt>
                <c:pt idx="29">
                  <c:v>0.93388888888888988</c:v>
                </c:pt>
                <c:pt idx="30">
                  <c:v>26.018888888888888</c:v>
                </c:pt>
                <c:pt idx="31">
                  <c:v>15.394354838709678</c:v>
                </c:pt>
                <c:pt idx="32">
                  <c:v>1.7222222222222221</c:v>
                </c:pt>
                <c:pt idx="33">
                  <c:v>24.654027777777785</c:v>
                </c:pt>
                <c:pt idx="34">
                  <c:v>14.985349462365589</c:v>
                </c:pt>
                <c:pt idx="35">
                  <c:v>3.6963888888888889</c:v>
                </c:pt>
                <c:pt idx="36">
                  <c:v>27.978750000000002</c:v>
                </c:pt>
                <c:pt idx="37">
                  <c:v>13.933736559139785</c:v>
                </c:pt>
                <c:pt idx="38">
                  <c:v>1.0022222222222219</c:v>
                </c:pt>
                <c:pt idx="39">
                  <c:v>27.048888888888886</c:v>
                </c:pt>
                <c:pt idx="40">
                  <c:v>13.811290322580644</c:v>
                </c:pt>
                <c:pt idx="41">
                  <c:v>2.1084722222222223</c:v>
                </c:pt>
              </c:numCache>
            </c:numRef>
          </c:xVal>
          <c:yVal>
            <c:numRef>
              <c:f>'T10cm correction'!$L$3:$L$44</c:f>
              <c:numCache>
                <c:formatCode>General</c:formatCode>
                <c:ptCount val="42"/>
                <c:pt idx="0">
                  <c:v>26.089444444444407</c:v>
                </c:pt>
                <c:pt idx="1">
                  <c:v>14.737903225806447</c:v>
                </c:pt>
                <c:pt idx="2">
                  <c:v>5.4466666666666708</c:v>
                </c:pt>
                <c:pt idx="3">
                  <c:v>27.036388888888901</c:v>
                </c:pt>
                <c:pt idx="4">
                  <c:v>16.00981182795698</c:v>
                </c:pt>
                <c:pt idx="5">
                  <c:v>4.75277777777778</c:v>
                </c:pt>
                <c:pt idx="6">
                  <c:v>26.840972222222263</c:v>
                </c:pt>
                <c:pt idx="7">
                  <c:v>18.741666666666642</c:v>
                </c:pt>
                <c:pt idx="8">
                  <c:v>7.4772222222222329</c:v>
                </c:pt>
                <c:pt idx="9">
                  <c:v>26.309583333333315</c:v>
                </c:pt>
                <c:pt idx="10">
                  <c:v>15.507392473118282</c:v>
                </c:pt>
                <c:pt idx="11">
                  <c:v>5.1315277777777801</c:v>
                </c:pt>
                <c:pt idx="12">
                  <c:v>26.783750000000005</c:v>
                </c:pt>
                <c:pt idx="13">
                  <c:v>16.689919354838722</c:v>
                </c:pt>
                <c:pt idx="14">
                  <c:v>4.7034722222222181</c:v>
                </c:pt>
                <c:pt idx="15">
                  <c:v>27.168055555555554</c:v>
                </c:pt>
                <c:pt idx="16">
                  <c:v>17.081720430107534</c:v>
                </c:pt>
                <c:pt idx="17">
                  <c:v>3.1912500000000046</c:v>
                </c:pt>
                <c:pt idx="18">
                  <c:v>26.731111111111087</c:v>
                </c:pt>
                <c:pt idx="19">
                  <c:v>17.382123655913968</c:v>
                </c:pt>
                <c:pt idx="20">
                  <c:v>4.7927777777777845</c:v>
                </c:pt>
                <c:pt idx="21">
                  <c:v>27.349305555555524</c:v>
                </c:pt>
                <c:pt idx="22">
                  <c:v>17.485752688172045</c:v>
                </c:pt>
                <c:pt idx="23">
                  <c:v>6.831111111111114</c:v>
                </c:pt>
                <c:pt idx="24">
                  <c:v>27.165972222222237</c:v>
                </c:pt>
                <c:pt idx="25">
                  <c:v>14.81545698924732</c:v>
                </c:pt>
                <c:pt idx="26">
                  <c:v>2.2995833333333389</c:v>
                </c:pt>
                <c:pt idx="27">
                  <c:v>27.416805555555559</c:v>
                </c:pt>
                <c:pt idx="28">
                  <c:v>17.848790322580644</c:v>
                </c:pt>
                <c:pt idx="29">
                  <c:v>3.2122222222222225</c:v>
                </c:pt>
                <c:pt idx="30">
                  <c:v>25.879861111111108</c:v>
                </c:pt>
                <c:pt idx="31">
                  <c:v>16.239112903225802</c:v>
                </c:pt>
                <c:pt idx="32">
                  <c:v>3.6102777777777786</c:v>
                </c:pt>
                <c:pt idx="33">
                  <c:v>24.697638888888893</c:v>
                </c:pt>
                <c:pt idx="34">
                  <c:v>15.788844086021507</c:v>
                </c:pt>
                <c:pt idx="35">
                  <c:v>5.78</c:v>
                </c:pt>
                <c:pt idx="36">
                  <c:v>27.595694444444444</c:v>
                </c:pt>
                <c:pt idx="37">
                  <c:v>15.338172043010754</c:v>
                </c:pt>
                <c:pt idx="38">
                  <c:v>3.2533333333333334</c:v>
                </c:pt>
                <c:pt idx="39">
                  <c:v>26.072222222222216</c:v>
                </c:pt>
                <c:pt idx="40">
                  <c:v>14.639381720430109</c:v>
                </c:pt>
                <c:pt idx="41">
                  <c:v>4.222500000000001</c:v>
                </c:pt>
              </c:numCache>
            </c:numRef>
          </c:yVal>
        </c:ser>
        <c:axId val="143491072"/>
        <c:axId val="143492608"/>
      </c:scatterChart>
      <c:valAx>
        <c:axId val="143491072"/>
        <c:scaling>
          <c:orientation val="minMax"/>
        </c:scaling>
        <c:axPos val="b"/>
        <c:numFmt formatCode="General" sourceLinked="1"/>
        <c:tickLblPos val="nextTo"/>
        <c:crossAx val="143492608"/>
        <c:crosses val="autoZero"/>
        <c:crossBetween val="midCat"/>
      </c:valAx>
      <c:valAx>
        <c:axId val="143492608"/>
        <c:scaling>
          <c:orientation val="minMax"/>
        </c:scaling>
        <c:axPos val="l"/>
        <c:majorGridlines/>
        <c:numFmt formatCode="General" sourceLinked="1"/>
        <c:tickLblPos val="nextTo"/>
        <c:crossAx val="1434910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'RCP8.5'!$E$1</c:f>
              <c:strCache>
                <c:ptCount val="1"/>
                <c:pt idx="0">
                  <c:v>Mean</c:v>
                </c:pt>
              </c:strCache>
            </c:strRef>
          </c:tx>
          <c:marker>
            <c:symbol val="none"/>
          </c:marker>
          <c:val>
            <c:numRef>
              <c:f>'RCP8.5'!$E$2:$E$96</c:f>
              <c:numCache>
                <c:formatCode>General</c:formatCode>
                <c:ptCount val="95"/>
                <c:pt idx="0">
                  <c:v>-1.6556353053445798</c:v>
                </c:pt>
                <c:pt idx="1">
                  <c:v>-1.4963036626805399</c:v>
                </c:pt>
                <c:pt idx="2">
                  <c:v>-1.3910529916265582</c:v>
                </c:pt>
                <c:pt idx="3">
                  <c:v>-1.5501308194531289</c:v>
                </c:pt>
                <c:pt idx="4">
                  <c:v>-1.4454957295084785</c:v>
                </c:pt>
                <c:pt idx="5">
                  <c:v>-1.5068409901611044</c:v>
                </c:pt>
                <c:pt idx="6">
                  <c:v>-1.5944592521387584</c:v>
                </c:pt>
                <c:pt idx="7">
                  <c:v>-1.6991492675471191</c:v>
                </c:pt>
                <c:pt idx="8">
                  <c:v>-1.4988733976109909</c:v>
                </c:pt>
                <c:pt idx="9">
                  <c:v>-1.4812280650711991</c:v>
                </c:pt>
                <c:pt idx="10">
                  <c:v>-1.6590047386681714</c:v>
                </c:pt>
                <c:pt idx="11">
                  <c:v>-1.3477949771856153</c:v>
                </c:pt>
                <c:pt idx="12">
                  <c:v>-1.4038392715722703</c:v>
                </c:pt>
                <c:pt idx="13">
                  <c:v>-1.3768881538253057</c:v>
                </c:pt>
                <c:pt idx="14">
                  <c:v>-1.4374739639346885</c:v>
                </c:pt>
                <c:pt idx="15">
                  <c:v>-1.361136188618153</c:v>
                </c:pt>
                <c:pt idx="16">
                  <c:v>-1.4130100100456529</c:v>
                </c:pt>
                <c:pt idx="17">
                  <c:v>-1.450370289577932</c:v>
                </c:pt>
                <c:pt idx="18">
                  <c:v>-1.4416827775185468</c:v>
                </c:pt>
                <c:pt idx="19">
                  <c:v>-1.4501695122483584</c:v>
                </c:pt>
                <c:pt idx="20">
                  <c:v>-1.4843617870558983</c:v>
                </c:pt>
                <c:pt idx="21">
                  <c:v>-1.1008709136495023</c:v>
                </c:pt>
                <c:pt idx="22">
                  <c:v>-1.0923055062428535</c:v>
                </c:pt>
                <c:pt idx="23">
                  <c:v>-1.3412758219948049</c:v>
                </c:pt>
                <c:pt idx="24">
                  <c:v>-1.3572468937677551</c:v>
                </c:pt>
                <c:pt idx="25">
                  <c:v>-1.4514743293164809</c:v>
                </c:pt>
                <c:pt idx="26">
                  <c:v>-1.1804701424466739</c:v>
                </c:pt>
                <c:pt idx="27">
                  <c:v>-1.3094419709482199</c:v>
                </c:pt>
                <c:pt idx="28">
                  <c:v>-1.1858232937319559</c:v>
                </c:pt>
                <c:pt idx="29">
                  <c:v>-1.1301480274517419</c:v>
                </c:pt>
                <c:pt idx="30">
                  <c:v>-1.1463904613446456</c:v>
                </c:pt>
                <c:pt idx="31">
                  <c:v>-1.2531433208767939</c:v>
                </c:pt>
                <c:pt idx="32">
                  <c:v>-1.0138229185091798</c:v>
                </c:pt>
                <c:pt idx="33">
                  <c:v>-0.92291530205754813</c:v>
                </c:pt>
                <c:pt idx="34">
                  <c:v>-1.2451744804368738</c:v>
                </c:pt>
                <c:pt idx="35">
                  <c:v>-1.125758967311258</c:v>
                </c:pt>
                <c:pt idx="36">
                  <c:v>-1.0822801979329315</c:v>
                </c:pt>
                <c:pt idx="37">
                  <c:v>-0.98851675811422268</c:v>
                </c:pt>
                <c:pt idx="38">
                  <c:v>-0.84645447546508201</c:v>
                </c:pt>
                <c:pt idx="39">
                  <c:v>-0.9744895555512455</c:v>
                </c:pt>
                <c:pt idx="40">
                  <c:v>-1.0386798825908314</c:v>
                </c:pt>
                <c:pt idx="41">
                  <c:v>-1.0566041080258719</c:v>
                </c:pt>
                <c:pt idx="42">
                  <c:v>-0.98413603694928131</c:v>
                </c:pt>
                <c:pt idx="43">
                  <c:v>-0.88582653603292949</c:v>
                </c:pt>
                <c:pt idx="44">
                  <c:v>-0.90442358080520879</c:v>
                </c:pt>
                <c:pt idx="45">
                  <c:v>-0.90913169073637512</c:v>
                </c:pt>
                <c:pt idx="46">
                  <c:v>-0.73959159369233696</c:v>
                </c:pt>
                <c:pt idx="47">
                  <c:v>-0.78552163758056937</c:v>
                </c:pt>
                <c:pt idx="48">
                  <c:v>-1.056889110086962</c:v>
                </c:pt>
                <c:pt idx="49">
                  <c:v>-0.83299220222630599</c:v>
                </c:pt>
                <c:pt idx="50">
                  <c:v>-0.6156707281651338</c:v>
                </c:pt>
                <c:pt idx="51">
                  <c:v>-0.70878160666091572</c:v>
                </c:pt>
                <c:pt idx="52">
                  <c:v>-0.80851950638472625</c:v>
                </c:pt>
                <c:pt idx="53">
                  <c:v>-0.9718343614492374</c:v>
                </c:pt>
                <c:pt idx="54">
                  <c:v>-0.81659255058732638</c:v>
                </c:pt>
                <c:pt idx="55">
                  <c:v>-0.75243995751888504</c:v>
                </c:pt>
                <c:pt idx="56">
                  <c:v>-0.61197838082487221</c:v>
                </c:pt>
                <c:pt idx="57">
                  <c:v>-0.62482772491064087</c:v>
                </c:pt>
                <c:pt idx="58">
                  <c:v>-0.41173711115920231</c:v>
                </c:pt>
                <c:pt idx="59">
                  <c:v>-0.47697064799507682</c:v>
                </c:pt>
                <c:pt idx="60">
                  <c:v>-0.59295032404976145</c:v>
                </c:pt>
                <c:pt idx="61">
                  <c:v>-0.55322893779845084</c:v>
                </c:pt>
                <c:pt idx="62">
                  <c:v>-0.45800411138673375</c:v>
                </c:pt>
                <c:pt idx="63">
                  <c:v>-0.5588188877048178</c:v>
                </c:pt>
                <c:pt idx="64">
                  <c:v>-0.3515546226002037</c:v>
                </c:pt>
                <c:pt idx="65">
                  <c:v>-0.64857838601067141</c:v>
                </c:pt>
                <c:pt idx="66">
                  <c:v>-0.42516948503377638</c:v>
                </c:pt>
                <c:pt idx="67">
                  <c:v>-0.44786308627593741</c:v>
                </c:pt>
                <c:pt idx="68">
                  <c:v>-0.21441292204836027</c:v>
                </c:pt>
                <c:pt idx="69">
                  <c:v>-0.34820944140141091</c:v>
                </c:pt>
                <c:pt idx="70">
                  <c:v>-0.42899581636805273</c:v>
                </c:pt>
                <c:pt idx="71">
                  <c:v>-0.17954204084895831</c:v>
                </c:pt>
                <c:pt idx="72">
                  <c:v>-0.37880395634290281</c:v>
                </c:pt>
                <c:pt idx="73">
                  <c:v>-0.40551971209296367</c:v>
                </c:pt>
                <c:pt idx="74">
                  <c:v>-0.23950430086215305</c:v>
                </c:pt>
                <c:pt idx="75">
                  <c:v>-0.25330957069035093</c:v>
                </c:pt>
                <c:pt idx="76">
                  <c:v>-0.16406575912259214</c:v>
                </c:pt>
                <c:pt idx="77">
                  <c:v>-0.13347910238856489</c:v>
                </c:pt>
                <c:pt idx="78">
                  <c:v>-0.21998731268921259</c:v>
                </c:pt>
                <c:pt idx="79">
                  <c:v>-0.140305789980019</c:v>
                </c:pt>
                <c:pt idx="80">
                  <c:v>5.5153474498344701E-4</c:v>
                </c:pt>
                <c:pt idx="81">
                  <c:v>-4.5151196075489654E-2</c:v>
                </c:pt>
                <c:pt idx="82">
                  <c:v>-0.20619735700575523</c:v>
                </c:pt>
                <c:pt idx="83">
                  <c:v>-0.11240769699788961</c:v>
                </c:pt>
                <c:pt idx="84">
                  <c:v>-0.21118353389995148</c:v>
                </c:pt>
                <c:pt idx="85">
                  <c:v>-2.2087309494375393E-3</c:v>
                </c:pt>
                <c:pt idx="86">
                  <c:v>-5.1794913261144132E-2</c:v>
                </c:pt>
                <c:pt idx="87">
                  <c:v>-2.0481756990433142E-2</c:v>
                </c:pt>
                <c:pt idx="88">
                  <c:v>5.76424704764553E-2</c:v>
                </c:pt>
                <c:pt idx="89">
                  <c:v>-1.9477989601067947E-2</c:v>
                </c:pt>
                <c:pt idx="90">
                  <c:v>0.25271757021503022</c:v>
                </c:pt>
                <c:pt idx="91">
                  <c:v>0.16307078140575118</c:v>
                </c:pt>
                <c:pt idx="92">
                  <c:v>0.16511467770737734</c:v>
                </c:pt>
                <c:pt idx="93">
                  <c:v>0.22990621186418289</c:v>
                </c:pt>
                <c:pt idx="94">
                  <c:v>0.4747236476287986</c:v>
                </c:pt>
              </c:numCache>
            </c:numRef>
          </c:val>
        </c:ser>
        <c:ser>
          <c:idx val="1"/>
          <c:order val="1"/>
          <c:tx>
            <c:strRef>
              <c:f>'RCP8.5'!$G$1</c:f>
              <c:strCache>
                <c:ptCount val="1"/>
                <c:pt idx="0">
                  <c:v>Mean+SD</c:v>
                </c:pt>
              </c:strCache>
            </c:strRef>
          </c:tx>
          <c:marker>
            <c:symbol val="none"/>
          </c:marker>
          <c:val>
            <c:numRef>
              <c:f>'RCP8.5'!$G$2:$G$96</c:f>
              <c:numCache>
                <c:formatCode>General</c:formatCode>
                <c:ptCount val="95"/>
                <c:pt idx="0">
                  <c:v>-1.4973799940932695</c:v>
                </c:pt>
                <c:pt idx="1">
                  <c:v>-1.4282183498896486</c:v>
                </c:pt>
                <c:pt idx="2">
                  <c:v>-1.347731077436122</c:v>
                </c:pt>
                <c:pt idx="3">
                  <c:v>-1.2304377810022018</c:v>
                </c:pt>
                <c:pt idx="4">
                  <c:v>-1.3158363081335833</c:v>
                </c:pt>
                <c:pt idx="5">
                  <c:v>-1.2669568931364656</c:v>
                </c:pt>
                <c:pt idx="6">
                  <c:v>-1.5103691725934763</c:v>
                </c:pt>
                <c:pt idx="7">
                  <c:v>-1.6176335746345463</c:v>
                </c:pt>
                <c:pt idx="8">
                  <c:v>-1.2790682559934814</c:v>
                </c:pt>
                <c:pt idx="9">
                  <c:v>-1.2746383999960247</c:v>
                </c:pt>
                <c:pt idx="10">
                  <c:v>-1.5744170864687452</c:v>
                </c:pt>
                <c:pt idx="11">
                  <c:v>-1.1661491160224582</c:v>
                </c:pt>
                <c:pt idx="12">
                  <c:v>-1.2219570613040891</c:v>
                </c:pt>
                <c:pt idx="13">
                  <c:v>-1.3653156666132447</c:v>
                </c:pt>
                <c:pt idx="14">
                  <c:v>-1.1899180682831978</c:v>
                </c:pt>
                <c:pt idx="15">
                  <c:v>-1.2280101347464887</c:v>
                </c:pt>
                <c:pt idx="16">
                  <c:v>-1.1726725312930248</c:v>
                </c:pt>
                <c:pt idx="17">
                  <c:v>-1.3714700273536617</c:v>
                </c:pt>
                <c:pt idx="18">
                  <c:v>-1.40077207456038</c:v>
                </c:pt>
                <c:pt idx="19">
                  <c:v>-1.3280735714878806</c:v>
                </c:pt>
                <c:pt idx="20">
                  <c:v>-1.2908531298915393</c:v>
                </c:pt>
                <c:pt idx="21">
                  <c:v>-1.0058986161515806</c:v>
                </c:pt>
                <c:pt idx="22">
                  <c:v>-0.99291401677036639</c:v>
                </c:pt>
                <c:pt idx="23">
                  <c:v>-1.2438750791434057</c:v>
                </c:pt>
                <c:pt idx="24">
                  <c:v>-1.3280807613913899</c:v>
                </c:pt>
                <c:pt idx="25">
                  <c:v>-1.189563772884739</c:v>
                </c:pt>
                <c:pt idx="26">
                  <c:v>-1.1601315897849285</c:v>
                </c:pt>
                <c:pt idx="27">
                  <c:v>-1.1919060713407357</c:v>
                </c:pt>
                <c:pt idx="28">
                  <c:v>-0.9906960459035874</c:v>
                </c:pt>
                <c:pt idx="29">
                  <c:v>-0.93004999009493039</c:v>
                </c:pt>
                <c:pt idx="30">
                  <c:v>-0.81526428633102732</c:v>
                </c:pt>
                <c:pt idx="31">
                  <c:v>-1.0796525036997699</c:v>
                </c:pt>
                <c:pt idx="32">
                  <c:v>-0.82676517148738982</c:v>
                </c:pt>
                <c:pt idx="33">
                  <c:v>-0.82355346880355729</c:v>
                </c:pt>
                <c:pt idx="34">
                  <c:v>-1.1241930777636588</c:v>
                </c:pt>
                <c:pt idx="35">
                  <c:v>-0.91044651623859707</c:v>
                </c:pt>
                <c:pt idx="36">
                  <c:v>-0.9165366585938014</c:v>
                </c:pt>
                <c:pt idx="37">
                  <c:v>-0.87985127847214295</c:v>
                </c:pt>
                <c:pt idx="38">
                  <c:v>-0.63108465553478132</c:v>
                </c:pt>
                <c:pt idx="39">
                  <c:v>-0.73548265489967091</c:v>
                </c:pt>
                <c:pt idx="40">
                  <c:v>-0.99456184106616474</c:v>
                </c:pt>
                <c:pt idx="41">
                  <c:v>-0.91259333898280748</c:v>
                </c:pt>
                <c:pt idx="42">
                  <c:v>-0.72120139392783278</c:v>
                </c:pt>
                <c:pt idx="43">
                  <c:v>-0.81467908651537058</c:v>
                </c:pt>
                <c:pt idx="44">
                  <c:v>-0.65803913357891108</c:v>
                </c:pt>
                <c:pt idx="45">
                  <c:v>-0.71744919391945672</c:v>
                </c:pt>
                <c:pt idx="46">
                  <c:v>-0.43710381336191523</c:v>
                </c:pt>
                <c:pt idx="47">
                  <c:v>-0.52137398219860343</c:v>
                </c:pt>
                <c:pt idx="48">
                  <c:v>-0.69004659821646386</c:v>
                </c:pt>
                <c:pt idx="49">
                  <c:v>-0.59595552181211853</c:v>
                </c:pt>
                <c:pt idx="50">
                  <c:v>-0.27292883351687586</c:v>
                </c:pt>
                <c:pt idx="51">
                  <c:v>-0.44251029745081588</c:v>
                </c:pt>
                <c:pt idx="52">
                  <c:v>-0.569522148208088</c:v>
                </c:pt>
                <c:pt idx="53">
                  <c:v>-0.77751417761152741</c:v>
                </c:pt>
                <c:pt idx="54">
                  <c:v>-0.74161217372569421</c:v>
                </c:pt>
                <c:pt idx="55">
                  <c:v>-0.59568318799847086</c:v>
                </c:pt>
                <c:pt idx="56">
                  <c:v>-0.34224003630257666</c:v>
                </c:pt>
                <c:pt idx="57">
                  <c:v>-0.50922363473895793</c:v>
                </c:pt>
                <c:pt idx="58">
                  <c:v>-0.33322079782652148</c:v>
                </c:pt>
                <c:pt idx="59">
                  <c:v>-0.28538110268230377</c:v>
                </c:pt>
                <c:pt idx="60">
                  <c:v>-0.41053799252588125</c:v>
                </c:pt>
                <c:pt idx="61">
                  <c:v>-0.44751216616351686</c:v>
                </c:pt>
                <c:pt idx="62">
                  <c:v>-0.34244992470792618</c:v>
                </c:pt>
                <c:pt idx="63">
                  <c:v>-0.28129020042902686</c:v>
                </c:pt>
                <c:pt idx="64">
                  <c:v>-0.19517525818121048</c:v>
                </c:pt>
                <c:pt idx="65">
                  <c:v>-0.41471856848043742</c:v>
                </c:pt>
                <c:pt idx="66">
                  <c:v>-0.27744517011524644</c:v>
                </c:pt>
                <c:pt idx="67">
                  <c:v>-0.21583741341018722</c:v>
                </c:pt>
                <c:pt idx="68">
                  <c:v>0.11419595892809176</c:v>
                </c:pt>
                <c:pt idx="69">
                  <c:v>-2.2523014443778522E-2</c:v>
                </c:pt>
                <c:pt idx="70">
                  <c:v>-0.42283896388613285</c:v>
                </c:pt>
                <c:pt idx="71">
                  <c:v>8.7773434867378763E-2</c:v>
                </c:pt>
                <c:pt idx="72">
                  <c:v>-0.22073481378911999</c:v>
                </c:pt>
                <c:pt idx="73">
                  <c:v>-0.26757353279598628</c:v>
                </c:pt>
                <c:pt idx="74">
                  <c:v>-0.15228153825531565</c:v>
                </c:pt>
                <c:pt idx="75">
                  <c:v>-9.9867816820959632E-3</c:v>
                </c:pt>
                <c:pt idx="76">
                  <c:v>0.26895258699784469</c:v>
                </c:pt>
                <c:pt idx="77">
                  <c:v>0.17460645604724592</c:v>
                </c:pt>
                <c:pt idx="78">
                  <c:v>-0.15439746521651165</c:v>
                </c:pt>
                <c:pt idx="79">
                  <c:v>0.1734332076602009</c:v>
                </c:pt>
                <c:pt idx="80">
                  <c:v>0.38454961218042183</c:v>
                </c:pt>
                <c:pt idx="81">
                  <c:v>0.31826292380722376</c:v>
                </c:pt>
                <c:pt idx="82">
                  <c:v>-4.5893566831151478E-2</c:v>
                </c:pt>
                <c:pt idx="83">
                  <c:v>0.18868529689431707</c:v>
                </c:pt>
                <c:pt idx="84">
                  <c:v>-1.268954761390878E-2</c:v>
                </c:pt>
                <c:pt idx="85">
                  <c:v>0.26835436181562566</c:v>
                </c:pt>
                <c:pt idx="86">
                  <c:v>0.13756650898927594</c:v>
                </c:pt>
                <c:pt idx="87">
                  <c:v>0.2009721149284632</c:v>
                </c:pt>
                <c:pt idx="88">
                  <c:v>0.397720357873243</c:v>
                </c:pt>
                <c:pt idx="89">
                  <c:v>0.40175395581445406</c:v>
                </c:pt>
                <c:pt idx="90">
                  <c:v>0.43263523812722859</c:v>
                </c:pt>
                <c:pt idx="91">
                  <c:v>0.44314755918395266</c:v>
                </c:pt>
                <c:pt idx="92">
                  <c:v>0.36244648366294385</c:v>
                </c:pt>
                <c:pt idx="93">
                  <c:v>0.609459464770573</c:v>
                </c:pt>
                <c:pt idx="94">
                  <c:v>1.0165224268317805</c:v>
                </c:pt>
              </c:numCache>
            </c:numRef>
          </c:val>
        </c:ser>
        <c:ser>
          <c:idx val="2"/>
          <c:order val="2"/>
          <c:tx>
            <c:strRef>
              <c:f>'RCP8.5'!$H$1</c:f>
              <c:strCache>
                <c:ptCount val="1"/>
                <c:pt idx="0">
                  <c:v>Mean-SD</c:v>
                </c:pt>
              </c:strCache>
            </c:strRef>
          </c:tx>
          <c:marker>
            <c:symbol val="none"/>
          </c:marker>
          <c:val>
            <c:numRef>
              <c:f>'RCP8.5'!$H$2:$H$96</c:f>
              <c:numCache>
                <c:formatCode>General</c:formatCode>
                <c:ptCount val="95"/>
                <c:pt idx="0">
                  <c:v>-1.8138906165958901</c:v>
                </c:pt>
                <c:pt idx="1">
                  <c:v>-1.5643889754714313</c:v>
                </c:pt>
                <c:pt idx="2">
                  <c:v>-1.4343749058169943</c:v>
                </c:pt>
                <c:pt idx="3">
                  <c:v>-1.869823857904056</c:v>
                </c:pt>
                <c:pt idx="4">
                  <c:v>-1.5751551508833737</c:v>
                </c:pt>
                <c:pt idx="5">
                  <c:v>-1.7467250871857432</c:v>
                </c:pt>
                <c:pt idx="6">
                  <c:v>-1.6785493316840405</c:v>
                </c:pt>
                <c:pt idx="7">
                  <c:v>-1.780664960459692</c:v>
                </c:pt>
                <c:pt idx="8">
                  <c:v>-1.7186785392285004</c:v>
                </c:pt>
                <c:pt idx="9">
                  <c:v>-1.6878177301463735</c:v>
                </c:pt>
                <c:pt idx="10">
                  <c:v>-1.7435923908675977</c:v>
                </c:pt>
                <c:pt idx="11">
                  <c:v>-1.5294408383487723</c:v>
                </c:pt>
                <c:pt idx="12">
                  <c:v>-1.5857214818404515</c:v>
                </c:pt>
                <c:pt idx="13">
                  <c:v>-1.3884606410373668</c:v>
                </c:pt>
                <c:pt idx="14">
                  <c:v>-1.6850298595861792</c:v>
                </c:pt>
                <c:pt idx="15">
                  <c:v>-1.4942622424898173</c:v>
                </c:pt>
                <c:pt idx="16">
                  <c:v>-1.6533474887982809</c:v>
                </c:pt>
                <c:pt idx="17">
                  <c:v>-1.5292705518022023</c:v>
                </c:pt>
                <c:pt idx="18">
                  <c:v>-1.4825934804767136</c:v>
                </c:pt>
                <c:pt idx="19">
                  <c:v>-1.5722654530088362</c:v>
                </c:pt>
                <c:pt idx="20">
                  <c:v>-1.6778704442202572</c:v>
                </c:pt>
                <c:pt idx="21">
                  <c:v>-1.195843211147424</c:v>
                </c:pt>
                <c:pt idx="22">
                  <c:v>-1.1916969957153405</c:v>
                </c:pt>
                <c:pt idx="23">
                  <c:v>-1.4386765648462041</c:v>
                </c:pt>
                <c:pt idx="24">
                  <c:v>-1.3864130261441203</c:v>
                </c:pt>
                <c:pt idx="25">
                  <c:v>-1.7133848857482228</c:v>
                </c:pt>
                <c:pt idx="26">
                  <c:v>-1.2008086951084194</c:v>
                </c:pt>
                <c:pt idx="27">
                  <c:v>-1.4269778705557041</c:v>
                </c:pt>
                <c:pt idx="28">
                  <c:v>-1.3809505415603245</c:v>
                </c:pt>
                <c:pt idx="29">
                  <c:v>-1.3302460648085535</c:v>
                </c:pt>
                <c:pt idx="30">
                  <c:v>-1.4775166363582639</c:v>
                </c:pt>
                <c:pt idx="31">
                  <c:v>-1.4266341380538179</c:v>
                </c:pt>
                <c:pt idx="32">
                  <c:v>-1.2008806655309698</c:v>
                </c:pt>
                <c:pt idx="33">
                  <c:v>-1.022277135311539</c:v>
                </c:pt>
                <c:pt idx="34">
                  <c:v>-1.3661558831100888</c:v>
                </c:pt>
                <c:pt idx="35">
                  <c:v>-1.341071418383919</c:v>
                </c:pt>
                <c:pt idx="36">
                  <c:v>-1.2480237372720617</c:v>
                </c:pt>
                <c:pt idx="37">
                  <c:v>-1.0971822377563025</c:v>
                </c:pt>
                <c:pt idx="38">
                  <c:v>-1.0618242953953827</c:v>
                </c:pt>
                <c:pt idx="39">
                  <c:v>-1.2134964562028201</c:v>
                </c:pt>
                <c:pt idx="40">
                  <c:v>-1.0827979241154981</c:v>
                </c:pt>
                <c:pt idx="41">
                  <c:v>-1.2006148770689364</c:v>
                </c:pt>
                <c:pt idx="42">
                  <c:v>-1.2470706799707298</c:v>
                </c:pt>
                <c:pt idx="43">
                  <c:v>-0.9569739855504884</c:v>
                </c:pt>
                <c:pt idx="44">
                  <c:v>-1.1508080280315065</c:v>
                </c:pt>
                <c:pt idx="45">
                  <c:v>-1.1008141875532935</c:v>
                </c:pt>
                <c:pt idx="46">
                  <c:v>-1.0420793740227587</c:v>
                </c:pt>
                <c:pt idx="47">
                  <c:v>-1.0496692929625353</c:v>
                </c:pt>
                <c:pt idx="48">
                  <c:v>-1.4237316219574601</c:v>
                </c:pt>
                <c:pt idx="49">
                  <c:v>-1.0700288826404936</c:v>
                </c:pt>
                <c:pt idx="50">
                  <c:v>-0.95841262281339179</c:v>
                </c:pt>
                <c:pt idx="51">
                  <c:v>-0.9750529158710155</c:v>
                </c:pt>
                <c:pt idx="52">
                  <c:v>-1.0475168645613644</c:v>
                </c:pt>
                <c:pt idx="53">
                  <c:v>-1.1661545452869473</c:v>
                </c:pt>
                <c:pt idx="54">
                  <c:v>-0.89157292744895855</c:v>
                </c:pt>
                <c:pt idx="55">
                  <c:v>-0.90919672703929921</c:v>
                </c:pt>
                <c:pt idx="56">
                  <c:v>-0.88171672534716783</c:v>
                </c:pt>
                <c:pt idx="57">
                  <c:v>-0.74043181508232381</c:v>
                </c:pt>
                <c:pt idx="58">
                  <c:v>-0.49025342449188314</c:v>
                </c:pt>
                <c:pt idx="59">
                  <c:v>-0.66856019330784988</c:v>
                </c:pt>
                <c:pt idx="60">
                  <c:v>-0.7753626555736417</c:v>
                </c:pt>
                <c:pt idx="61">
                  <c:v>-0.65894570943338482</c:v>
                </c:pt>
                <c:pt idx="62">
                  <c:v>-0.57355829806554137</c:v>
                </c:pt>
                <c:pt idx="63">
                  <c:v>-0.83634757498060874</c:v>
                </c:pt>
                <c:pt idx="64">
                  <c:v>-0.5079339870191969</c:v>
                </c:pt>
                <c:pt idx="65">
                  <c:v>-0.88243820354090541</c:v>
                </c:pt>
                <c:pt idx="66">
                  <c:v>-0.57289379995230627</c:v>
                </c:pt>
                <c:pt idx="67">
                  <c:v>-0.67988875914168756</c:v>
                </c:pt>
                <c:pt idx="68">
                  <c:v>-0.54302180302481229</c:v>
                </c:pt>
                <c:pt idx="69">
                  <c:v>-0.67389586835904325</c:v>
                </c:pt>
                <c:pt idx="70">
                  <c:v>-0.43515266884997261</c:v>
                </c:pt>
                <c:pt idx="71">
                  <c:v>-0.44685751656529538</c:v>
                </c:pt>
                <c:pt idx="72">
                  <c:v>-0.53687309889668566</c:v>
                </c:pt>
                <c:pt idx="73">
                  <c:v>-0.54346589138994106</c:v>
                </c:pt>
                <c:pt idx="74">
                  <c:v>-0.32672706346899044</c:v>
                </c:pt>
                <c:pt idx="75">
                  <c:v>-0.49663235969860586</c:v>
                </c:pt>
                <c:pt idx="76">
                  <c:v>-0.59708410524302891</c:v>
                </c:pt>
                <c:pt idx="77">
                  <c:v>-0.44156466082437573</c:v>
                </c:pt>
                <c:pt idx="78">
                  <c:v>-0.28557716016191353</c:v>
                </c:pt>
                <c:pt idx="79">
                  <c:v>-0.45404478762023892</c:v>
                </c:pt>
                <c:pt idx="80">
                  <c:v>-0.38344654269045497</c:v>
                </c:pt>
                <c:pt idx="81">
                  <c:v>-0.40856531595820311</c:v>
                </c:pt>
                <c:pt idx="82">
                  <c:v>-0.36650114718035898</c:v>
                </c:pt>
                <c:pt idx="83">
                  <c:v>-0.41350069089009628</c:v>
                </c:pt>
                <c:pt idx="84">
                  <c:v>-0.40967752018599418</c:v>
                </c:pt>
                <c:pt idx="85">
                  <c:v>-0.27277182371450071</c:v>
                </c:pt>
                <c:pt idx="86">
                  <c:v>-0.24115633551156421</c:v>
                </c:pt>
                <c:pt idx="87">
                  <c:v>-0.24193562890932949</c:v>
                </c:pt>
                <c:pt idx="88">
                  <c:v>-0.28243541692033236</c:v>
                </c:pt>
                <c:pt idx="89">
                  <c:v>-0.44070993501658995</c:v>
                </c:pt>
                <c:pt idx="90">
                  <c:v>7.2799902302831843E-2</c:v>
                </c:pt>
                <c:pt idx="91">
                  <c:v>-0.11700599637245032</c:v>
                </c:pt>
                <c:pt idx="92">
                  <c:v>-3.2217128248189175E-2</c:v>
                </c:pt>
                <c:pt idx="93">
                  <c:v>-0.14964704104220725</c:v>
                </c:pt>
                <c:pt idx="94">
                  <c:v>-6.7075131574183322E-2</c:v>
                </c:pt>
              </c:numCache>
            </c:numRef>
          </c:val>
        </c:ser>
        <c:marker val="1"/>
        <c:axId val="194622592"/>
        <c:axId val="194624128"/>
      </c:lineChart>
      <c:catAx>
        <c:axId val="194622592"/>
        <c:scaling>
          <c:orientation val="minMax"/>
        </c:scaling>
        <c:axPos val="b"/>
        <c:tickLblPos val="nextTo"/>
        <c:crossAx val="194624128"/>
        <c:crosses val="autoZero"/>
        <c:auto val="1"/>
        <c:lblAlgn val="ctr"/>
        <c:lblOffset val="100"/>
      </c:catAx>
      <c:valAx>
        <c:axId val="194624128"/>
        <c:scaling>
          <c:orientation val="minMax"/>
        </c:scaling>
        <c:axPos val="l"/>
        <c:majorGridlines/>
        <c:numFmt formatCode="General" sourceLinked="1"/>
        <c:tickLblPos val="nextTo"/>
        <c:crossAx val="194622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'RCP8.5'!$I$1</c:f>
              <c:strCache>
                <c:ptCount val="1"/>
                <c:pt idx="0">
                  <c:v>0cm soil temperature ℃</c:v>
                </c:pt>
              </c:strCache>
            </c:strRef>
          </c:tx>
          <c:marker>
            <c:symbol val="none"/>
          </c:marker>
          <c:val>
            <c:numRef>
              <c:f>'RCP8.5'!$I$2:$I$96</c:f>
              <c:numCache>
                <c:formatCode>General</c:formatCode>
                <c:ptCount val="95"/>
                <c:pt idx="0">
                  <c:v>16.072934620615666</c:v>
                </c:pt>
                <c:pt idx="1">
                  <c:v>16.903633755781414</c:v>
                </c:pt>
                <c:pt idx="2">
                  <c:v>17.025888704376246</c:v>
                </c:pt>
                <c:pt idx="3">
                  <c:v>16.166074105784126</c:v>
                </c:pt>
                <c:pt idx="4">
                  <c:v>16.854031950497127</c:v>
                </c:pt>
                <c:pt idx="5">
                  <c:v>16.717327739410425</c:v>
                </c:pt>
                <c:pt idx="6">
                  <c:v>16.605816650848411</c:v>
                </c:pt>
                <c:pt idx="7">
                  <c:v>16.024039953647211</c:v>
                </c:pt>
                <c:pt idx="8">
                  <c:v>16.681575240105541</c:v>
                </c:pt>
                <c:pt idx="9">
                  <c:v>16.47013678905914</c:v>
                </c:pt>
                <c:pt idx="10">
                  <c:v>16.396033864034038</c:v>
                </c:pt>
                <c:pt idx="11">
                  <c:v>17.434723516116694</c:v>
                </c:pt>
                <c:pt idx="12">
                  <c:v>16.783493145446808</c:v>
                </c:pt>
                <c:pt idx="13">
                  <c:v>16.912606737721777</c:v>
                </c:pt>
                <c:pt idx="14">
                  <c:v>16.994713316887772</c:v>
                </c:pt>
                <c:pt idx="15">
                  <c:v>16.987442941318111</c:v>
                </c:pt>
                <c:pt idx="16">
                  <c:v>16.967999532860677</c:v>
                </c:pt>
                <c:pt idx="17">
                  <c:v>17.041988864000142</c:v>
                </c:pt>
                <c:pt idx="18">
                  <c:v>17.345180589413136</c:v>
                </c:pt>
                <c:pt idx="19">
                  <c:v>17.183564660254603</c:v>
                </c:pt>
                <c:pt idx="20">
                  <c:v>16.888272677731013</c:v>
                </c:pt>
                <c:pt idx="21">
                  <c:v>18.182185993821907</c:v>
                </c:pt>
                <c:pt idx="22">
                  <c:v>18.256677063530841</c:v>
                </c:pt>
                <c:pt idx="23">
                  <c:v>17.490977986009412</c:v>
                </c:pt>
                <c:pt idx="24">
                  <c:v>16.942836702423119</c:v>
                </c:pt>
                <c:pt idx="25">
                  <c:v>16.769493361443441</c:v>
                </c:pt>
                <c:pt idx="26">
                  <c:v>17.914484644775417</c:v>
                </c:pt>
                <c:pt idx="27">
                  <c:v>17.285192845611594</c:v>
                </c:pt>
                <c:pt idx="28">
                  <c:v>17.898833719668946</c:v>
                </c:pt>
                <c:pt idx="29">
                  <c:v>18.314411204817059</c:v>
                </c:pt>
                <c:pt idx="30">
                  <c:v>18.296021187795031</c:v>
                </c:pt>
                <c:pt idx="31">
                  <c:v>17.955113253563795</c:v>
                </c:pt>
                <c:pt idx="32">
                  <c:v>18.687059917653411</c:v>
                </c:pt>
                <c:pt idx="33">
                  <c:v>18.956249573126929</c:v>
                </c:pt>
                <c:pt idx="34">
                  <c:v>17.567734448869516</c:v>
                </c:pt>
                <c:pt idx="35">
                  <c:v>18.400983938378246</c:v>
                </c:pt>
                <c:pt idx="36">
                  <c:v>18.591400740424291</c:v>
                </c:pt>
                <c:pt idx="37">
                  <c:v>18.923976899753175</c:v>
                </c:pt>
                <c:pt idx="38">
                  <c:v>19.368716361185744</c:v>
                </c:pt>
                <c:pt idx="39">
                  <c:v>18.84775042134606</c:v>
                </c:pt>
                <c:pt idx="40">
                  <c:v>18.691832714538595</c:v>
                </c:pt>
                <c:pt idx="41">
                  <c:v>18.707244166175016</c:v>
                </c:pt>
                <c:pt idx="42">
                  <c:v>19.044877211625863</c:v>
                </c:pt>
                <c:pt idx="43">
                  <c:v>19.059186113349089</c:v>
                </c:pt>
                <c:pt idx="44">
                  <c:v>19.229721343858532</c:v>
                </c:pt>
                <c:pt idx="45">
                  <c:v>19.324103679945228</c:v>
                </c:pt>
                <c:pt idx="46">
                  <c:v>19.799942981499584</c:v>
                </c:pt>
                <c:pt idx="47">
                  <c:v>19.438581008521226</c:v>
                </c:pt>
                <c:pt idx="48">
                  <c:v>18.938068423156761</c:v>
                </c:pt>
                <c:pt idx="49">
                  <c:v>19.259819348008918</c:v>
                </c:pt>
                <c:pt idx="50">
                  <c:v>20.338909483710413</c:v>
                </c:pt>
                <c:pt idx="51">
                  <c:v>20.211459614936008</c:v>
                </c:pt>
                <c:pt idx="52">
                  <c:v>19.846672149013969</c:v>
                </c:pt>
                <c:pt idx="53">
                  <c:v>18.7461428681607</c:v>
                </c:pt>
                <c:pt idx="54">
                  <c:v>19.821465469902904</c:v>
                </c:pt>
                <c:pt idx="55">
                  <c:v>19.68625683876888</c:v>
                </c:pt>
                <c:pt idx="56">
                  <c:v>20.223295504031743</c:v>
                </c:pt>
                <c:pt idx="57">
                  <c:v>20.369505849999346</c:v>
                </c:pt>
                <c:pt idx="58">
                  <c:v>21.131673479410839</c:v>
                </c:pt>
                <c:pt idx="59">
                  <c:v>21.017023902587912</c:v>
                </c:pt>
                <c:pt idx="60">
                  <c:v>20.314888137003603</c:v>
                </c:pt>
                <c:pt idx="61">
                  <c:v>20.852669060295991</c:v>
                </c:pt>
                <c:pt idx="62">
                  <c:v>20.693658656514518</c:v>
                </c:pt>
                <c:pt idx="63">
                  <c:v>20.581572814381943</c:v>
                </c:pt>
                <c:pt idx="64">
                  <c:v>21.165923148295111</c:v>
                </c:pt>
                <c:pt idx="65">
                  <c:v>20.059088386145721</c:v>
                </c:pt>
                <c:pt idx="66">
                  <c:v>21.048134781256817</c:v>
                </c:pt>
                <c:pt idx="67">
                  <c:v>20.908200271725153</c:v>
                </c:pt>
                <c:pt idx="68">
                  <c:v>22.0473406758118</c:v>
                </c:pt>
                <c:pt idx="69">
                  <c:v>21.447006984066459</c:v>
                </c:pt>
                <c:pt idx="70">
                  <c:v>20.960898417104115</c:v>
                </c:pt>
                <c:pt idx="71">
                  <c:v>22.20618466681589</c:v>
                </c:pt>
                <c:pt idx="72">
                  <c:v>21.568876467929446</c:v>
                </c:pt>
                <c:pt idx="73">
                  <c:v>21.367499125196698</c:v>
                </c:pt>
                <c:pt idx="74">
                  <c:v>21.9991171281942</c:v>
                </c:pt>
                <c:pt idx="75">
                  <c:v>21.866143506571476</c:v>
                </c:pt>
                <c:pt idx="76">
                  <c:v>22.19177117151899</c:v>
                </c:pt>
                <c:pt idx="77">
                  <c:v>22.451601549987824</c:v>
                </c:pt>
                <c:pt idx="78">
                  <c:v>22.298113167097338</c:v>
                </c:pt>
                <c:pt idx="79">
                  <c:v>22.652896847144266</c:v>
                </c:pt>
                <c:pt idx="80">
                  <c:v>22.948957487691263</c:v>
                </c:pt>
                <c:pt idx="81">
                  <c:v>22.694551267276356</c:v>
                </c:pt>
                <c:pt idx="82">
                  <c:v>22.113094322662374</c:v>
                </c:pt>
                <c:pt idx="83">
                  <c:v>22.395285163235162</c:v>
                </c:pt>
                <c:pt idx="84">
                  <c:v>22.246746525946747</c:v>
                </c:pt>
                <c:pt idx="85">
                  <c:v>23.151168628302703</c:v>
                </c:pt>
                <c:pt idx="86">
                  <c:v>22.722610336676723</c:v>
                </c:pt>
                <c:pt idx="87">
                  <c:v>22.784962771131759</c:v>
                </c:pt>
                <c:pt idx="88">
                  <c:v>23.187863790757955</c:v>
                </c:pt>
                <c:pt idx="89">
                  <c:v>22.744412382626038</c:v>
                </c:pt>
                <c:pt idx="90">
                  <c:v>24.23975410736087</c:v>
                </c:pt>
                <c:pt idx="91">
                  <c:v>23.499083252919547</c:v>
                </c:pt>
                <c:pt idx="92">
                  <c:v>23.541233328026703</c:v>
                </c:pt>
                <c:pt idx="93">
                  <c:v>24.423251922641352</c:v>
                </c:pt>
                <c:pt idx="94">
                  <c:v>25.20790241906063</c:v>
                </c:pt>
              </c:numCache>
            </c:numRef>
          </c:val>
        </c:ser>
        <c:ser>
          <c:idx val="1"/>
          <c:order val="1"/>
          <c:tx>
            <c:strRef>
              <c:f>'RCP8.5'!$J$1</c:f>
              <c:strCache>
                <c:ptCount val="1"/>
                <c:pt idx="0">
                  <c:v>10cm soil temperature ℃</c:v>
                </c:pt>
              </c:strCache>
            </c:strRef>
          </c:tx>
          <c:marker>
            <c:symbol val="none"/>
          </c:marker>
          <c:val>
            <c:numRef>
              <c:f>'RCP8.5'!$J$2:$J$96</c:f>
              <c:numCache>
                <c:formatCode>General</c:formatCode>
                <c:ptCount val="95"/>
                <c:pt idx="0">
                  <c:v>15.666150180932355</c:v>
                </c:pt>
                <c:pt idx="1">
                  <c:v>16.403265629342116</c:v>
                </c:pt>
                <c:pt idx="2">
                  <c:v>16.46370143350283</c:v>
                </c:pt>
                <c:pt idx="3">
                  <c:v>15.69732144312934</c:v>
                </c:pt>
                <c:pt idx="4">
                  <c:v>16.323821705924903</c:v>
                </c:pt>
                <c:pt idx="5">
                  <c:v>16.223148728564855</c:v>
                </c:pt>
                <c:pt idx="6">
                  <c:v>16.163100361694045</c:v>
                </c:pt>
                <c:pt idx="7">
                  <c:v>15.642813506966343</c:v>
                </c:pt>
                <c:pt idx="8">
                  <c:v>16.182716451452237</c:v>
                </c:pt>
                <c:pt idx="9">
                  <c:v>15.960913987046661</c:v>
                </c:pt>
                <c:pt idx="10">
                  <c:v>15.991228466224824</c:v>
                </c:pt>
                <c:pt idx="11">
                  <c:v>16.84712858355449</c:v>
                </c:pt>
                <c:pt idx="12">
                  <c:v>16.228815915875966</c:v>
                </c:pt>
                <c:pt idx="13">
                  <c:v>16.342099727457128</c:v>
                </c:pt>
                <c:pt idx="14">
                  <c:v>16.459791475898566</c:v>
                </c:pt>
                <c:pt idx="15">
                  <c:v>16.407683989925573</c:v>
                </c:pt>
                <c:pt idx="16">
                  <c:v>16.418708750716501</c:v>
                </c:pt>
                <c:pt idx="17">
                  <c:v>16.514641699824157</c:v>
                </c:pt>
                <c:pt idx="18">
                  <c:v>16.812730801592153</c:v>
                </c:pt>
                <c:pt idx="19">
                  <c:v>16.656099569203558</c:v>
                </c:pt>
                <c:pt idx="20">
                  <c:v>16.380890472173153</c:v>
                </c:pt>
                <c:pt idx="21">
                  <c:v>17.449559830625844</c:v>
                </c:pt>
                <c:pt idx="22">
                  <c:v>17.519019995046417</c:v>
                </c:pt>
                <c:pt idx="23">
                  <c:v>16.899554017562746</c:v>
                </c:pt>
                <c:pt idx="24">
                  <c:v>16.36079336768465</c:v>
                </c:pt>
                <c:pt idx="25">
                  <c:v>16.242794656715507</c:v>
                </c:pt>
                <c:pt idx="26">
                  <c:v>17.228611211729007</c:v>
                </c:pt>
                <c:pt idx="27">
                  <c:v>16.675071215515498</c:v>
                </c:pt>
                <c:pt idx="28">
                  <c:v>17.216104468309627</c:v>
                </c:pt>
                <c:pt idx="29">
                  <c:v>17.598980999695467</c:v>
                </c:pt>
                <c:pt idx="30">
                  <c:v>17.590131001342513</c:v>
                </c:pt>
                <c:pt idx="31">
                  <c:v>17.311924524271472</c:v>
                </c:pt>
                <c:pt idx="32">
                  <c:v>17.903305979875086</c:v>
                </c:pt>
                <c:pt idx="33">
                  <c:v>18.119100906219487</c:v>
                </c:pt>
                <c:pt idx="34">
                  <c:v>16.919865208819449</c:v>
                </c:pt>
                <c:pt idx="35">
                  <c:v>17.682975811994609</c:v>
                </c:pt>
                <c:pt idx="36">
                  <c:v>17.847855291597948</c:v>
                </c:pt>
                <c:pt idx="37">
                  <c:v>18.125359349525983</c:v>
                </c:pt>
                <c:pt idx="38">
                  <c:v>18.486658309517722</c:v>
                </c:pt>
                <c:pt idx="39">
                  <c:v>18.040893971997715</c:v>
                </c:pt>
                <c:pt idx="40">
                  <c:v>17.922678553059736</c:v>
                </c:pt>
                <c:pt idx="41">
                  <c:v>17.948617826228716</c:v>
                </c:pt>
                <c:pt idx="42">
                  <c:v>18.243686638046807</c:v>
                </c:pt>
                <c:pt idx="43">
                  <c:v>18.200253302352113</c:v>
                </c:pt>
                <c:pt idx="44">
                  <c:v>18.381711535872494</c:v>
                </c:pt>
                <c:pt idx="45">
                  <c:v>18.478859187609263</c:v>
                </c:pt>
                <c:pt idx="46">
                  <c:v>18.855118850938183</c:v>
                </c:pt>
                <c:pt idx="47">
                  <c:v>18.520733960277298</c:v>
                </c:pt>
                <c:pt idx="48">
                  <c:v>18.179609479611852</c:v>
                </c:pt>
                <c:pt idx="49">
                  <c:v>18.36985420933209</c:v>
                </c:pt>
                <c:pt idx="50">
                  <c:v>19.321300241113974</c:v>
                </c:pt>
                <c:pt idx="51">
                  <c:v>19.248539190838088</c:v>
                </c:pt>
                <c:pt idx="52">
                  <c:v>18.942332934582819</c:v>
                </c:pt>
                <c:pt idx="53">
                  <c:v>17.93772688644977</c:v>
                </c:pt>
                <c:pt idx="54">
                  <c:v>18.921867970470682</c:v>
                </c:pt>
                <c:pt idx="55">
                  <c:v>18.748979214573492</c:v>
                </c:pt>
                <c:pt idx="56">
                  <c:v>19.203517555514072</c:v>
                </c:pt>
                <c:pt idx="57">
                  <c:v>19.357274983604452</c:v>
                </c:pt>
                <c:pt idx="58">
                  <c:v>19.994283511443097</c:v>
                </c:pt>
                <c:pt idx="59">
                  <c:v>19.917948953377035</c:v>
                </c:pt>
                <c:pt idx="60">
                  <c:v>19.28393402990849</c:v>
                </c:pt>
                <c:pt idx="61">
                  <c:v>19.798384535549349</c:v>
                </c:pt>
                <c:pt idx="62">
                  <c:v>19.583443682691307</c:v>
                </c:pt>
                <c:pt idx="63">
                  <c:v>19.530571555358748</c:v>
                </c:pt>
                <c:pt idx="64">
                  <c:v>19.993184902588357</c:v>
                </c:pt>
                <c:pt idx="65">
                  <c:v>19.060807507282931</c:v>
                </c:pt>
                <c:pt idx="66">
                  <c:v>19.91863433886008</c:v>
                </c:pt>
                <c:pt idx="67">
                  <c:v>19.792028951118056</c:v>
                </c:pt>
                <c:pt idx="68">
                  <c:v>20.794052040169706</c:v>
                </c:pt>
                <c:pt idx="69">
                  <c:v>20.272303941008627</c:v>
                </c:pt>
                <c:pt idx="70">
                  <c:v>19.833645376334726</c:v>
                </c:pt>
                <c:pt idx="71">
                  <c:v>20.932414565166749</c:v>
                </c:pt>
                <c:pt idx="72">
                  <c:v>20.412143160542843</c:v>
                </c:pt>
                <c:pt idx="73">
                  <c:v>20.226457358270988</c:v>
                </c:pt>
                <c:pt idx="74">
                  <c:v>20.760565952707065</c:v>
                </c:pt>
                <c:pt idx="75">
                  <c:v>20.635700877670459</c:v>
                </c:pt>
                <c:pt idx="76">
                  <c:v>20.908911051860798</c:v>
                </c:pt>
                <c:pt idx="77">
                  <c:v>21.150776310188711</c:v>
                </c:pt>
                <c:pt idx="78">
                  <c:v>21.04809865842002</c:v>
                </c:pt>
                <c:pt idx="79">
                  <c:v>21.356081272860788</c:v>
                </c:pt>
                <c:pt idx="80">
                  <c:v>21.5694091458674</c:v>
                </c:pt>
                <c:pt idx="81">
                  <c:v>21.341846495088035</c:v>
                </c:pt>
                <c:pt idx="82">
                  <c:v>20.854980262185546</c:v>
                </c:pt>
                <c:pt idx="83">
                  <c:v>21.082083600888822</c:v>
                </c:pt>
                <c:pt idx="84">
                  <c:v>20.991561104180807</c:v>
                </c:pt>
                <c:pt idx="85">
                  <c:v>21.773241532803741</c:v>
                </c:pt>
                <c:pt idx="86">
                  <c:v>21.37380776205319</c:v>
                </c:pt>
                <c:pt idx="87">
                  <c:v>21.417768365740756</c:v>
                </c:pt>
                <c:pt idx="88">
                  <c:v>21.774782999530014</c:v>
                </c:pt>
                <c:pt idx="89">
                  <c:v>21.376628412906371</c:v>
                </c:pt>
                <c:pt idx="90">
                  <c:v>22.712095654580022</c:v>
                </c:pt>
                <c:pt idx="91">
                  <c:v>22.024078980201967</c:v>
                </c:pt>
                <c:pt idx="92">
                  <c:v>22.065028569655073</c:v>
                </c:pt>
                <c:pt idx="93">
                  <c:v>22.908991756470062</c:v>
                </c:pt>
                <c:pt idx="94">
                  <c:v>23.549848353335381</c:v>
                </c:pt>
              </c:numCache>
            </c:numRef>
          </c:val>
        </c:ser>
        <c:marker val="1"/>
        <c:axId val="177764224"/>
        <c:axId val="177765760"/>
      </c:lineChart>
      <c:lineChart>
        <c:grouping val="standard"/>
        <c:ser>
          <c:idx val="2"/>
          <c:order val="2"/>
          <c:tx>
            <c:strRef>
              <c:f>'RCP8.5'!$K$1</c:f>
              <c:strCache>
                <c:ptCount val="1"/>
                <c:pt idx="0">
                  <c:v>T0-10cm ℃</c:v>
                </c:pt>
              </c:strCache>
            </c:strRef>
          </c:tx>
          <c:marker>
            <c:symbol val="none"/>
          </c:marker>
          <c:val>
            <c:numRef>
              <c:f>'RCP8.5'!$K$2:$K$96</c:f>
              <c:numCache>
                <c:formatCode>General</c:formatCode>
                <c:ptCount val="95"/>
                <c:pt idx="0">
                  <c:v>0.40678443968330752</c:v>
                </c:pt>
                <c:pt idx="1">
                  <c:v>0.50036812643929818</c:v>
                </c:pt>
                <c:pt idx="2">
                  <c:v>0.5621872708734168</c:v>
                </c:pt>
                <c:pt idx="3">
                  <c:v>0.46875266265478732</c:v>
                </c:pt>
                <c:pt idx="4">
                  <c:v>0.53021024457222476</c:v>
                </c:pt>
                <c:pt idx="5">
                  <c:v>0.49417901084556931</c:v>
                </c:pt>
                <c:pt idx="6">
                  <c:v>0.44271628915437006</c:v>
                </c:pt>
                <c:pt idx="7">
                  <c:v>0.38122644668086947</c:v>
                </c:pt>
                <c:pt idx="8">
                  <c:v>0.49885878865330469</c:v>
                </c:pt>
                <c:pt idx="9">
                  <c:v>0.50922280201247805</c:v>
                </c:pt>
                <c:pt idx="10">
                  <c:v>0.40480539780921426</c:v>
                </c:pt>
                <c:pt idx="11">
                  <c:v>0.58759493256220841</c:v>
                </c:pt>
                <c:pt idx="12">
                  <c:v>0.55467722957084264</c:v>
                </c:pt>
                <c:pt idx="13">
                  <c:v>0.57050701026464956</c:v>
                </c:pt>
                <c:pt idx="14">
                  <c:v>0.53492184098920548</c:v>
                </c:pt>
                <c:pt idx="15">
                  <c:v>0.57975895139253797</c:v>
                </c:pt>
                <c:pt idx="16">
                  <c:v>0.54929078214417681</c:v>
                </c:pt>
                <c:pt idx="17">
                  <c:v>0.52734716417597893</c:v>
                </c:pt>
                <c:pt idx="18">
                  <c:v>0.53244978782098018</c:v>
                </c:pt>
                <c:pt idx="19">
                  <c:v>0.52746509105104533</c:v>
                </c:pt>
                <c:pt idx="20">
                  <c:v>0.50738220555785674</c:v>
                </c:pt>
                <c:pt idx="21">
                  <c:v>0.7326261631960671</c:v>
                </c:pt>
                <c:pt idx="22">
                  <c:v>0.7376570684844248</c:v>
                </c:pt>
                <c:pt idx="23">
                  <c:v>0.59142396844666778</c:v>
                </c:pt>
                <c:pt idx="24">
                  <c:v>0.58204333473846737</c:v>
                </c:pt>
                <c:pt idx="25">
                  <c:v>0.52669870472793112</c:v>
                </c:pt>
                <c:pt idx="26">
                  <c:v>0.68587343304641291</c:v>
                </c:pt>
                <c:pt idx="27">
                  <c:v>0.61012163009610021</c:v>
                </c:pt>
                <c:pt idx="28">
                  <c:v>0.68272925135931661</c:v>
                </c:pt>
                <c:pt idx="29">
                  <c:v>0.71543020512159083</c:v>
                </c:pt>
                <c:pt idx="30">
                  <c:v>0.70589018645252166</c:v>
                </c:pt>
                <c:pt idx="31">
                  <c:v>0.64318872929232629</c:v>
                </c:pt>
                <c:pt idx="32">
                  <c:v>0.78375393777833169</c:v>
                </c:pt>
                <c:pt idx="33">
                  <c:v>0.83714866690744583</c:v>
                </c:pt>
                <c:pt idx="34">
                  <c:v>0.64786924005006963</c:v>
                </c:pt>
                <c:pt idx="35">
                  <c:v>0.71800812638363587</c:v>
                </c:pt>
                <c:pt idx="36">
                  <c:v>0.74354544882633977</c:v>
                </c:pt>
                <c:pt idx="37">
                  <c:v>0.7986175502271915</c:v>
                </c:pt>
                <c:pt idx="38">
                  <c:v>0.88205805166801898</c:v>
                </c:pt>
                <c:pt idx="39">
                  <c:v>0.80685644934834366</c:v>
                </c:pt>
                <c:pt idx="40">
                  <c:v>0.76915416147886084</c:v>
                </c:pt>
                <c:pt idx="41">
                  <c:v>0.75862633994630102</c:v>
                </c:pt>
                <c:pt idx="42">
                  <c:v>0.8011905735790541</c:v>
                </c:pt>
                <c:pt idx="43">
                  <c:v>0.85893281099697072</c:v>
                </c:pt>
                <c:pt idx="44">
                  <c:v>0.84800980798603842</c:v>
                </c:pt>
                <c:pt idx="45">
                  <c:v>0.84524449233596333</c:v>
                </c:pt>
                <c:pt idx="46">
                  <c:v>0.94482413056139947</c:v>
                </c:pt>
                <c:pt idx="47">
                  <c:v>0.91784704824393104</c:v>
                </c:pt>
                <c:pt idx="48">
                  <c:v>0.75845894354490895</c:v>
                </c:pt>
                <c:pt idx="49">
                  <c:v>0.88996513867682869</c:v>
                </c:pt>
                <c:pt idx="50">
                  <c:v>1.0176092425964389</c:v>
                </c:pt>
                <c:pt idx="51">
                  <c:v>0.96292042409792122</c:v>
                </c:pt>
                <c:pt idx="52">
                  <c:v>0.90433921443114784</c:v>
                </c:pt>
                <c:pt idx="53">
                  <c:v>0.80841598171093043</c:v>
                </c:pt>
                <c:pt idx="54">
                  <c:v>0.89959749943222311</c:v>
                </c:pt>
                <c:pt idx="55">
                  <c:v>0.9372776241953914</c:v>
                </c:pt>
                <c:pt idx="56">
                  <c:v>1.0197779485176723</c:v>
                </c:pt>
                <c:pt idx="57">
                  <c:v>1.0122308663948949</c:v>
                </c:pt>
                <c:pt idx="58">
                  <c:v>1.1373899679677377</c:v>
                </c:pt>
                <c:pt idx="59">
                  <c:v>1.0990749492108784</c:v>
                </c:pt>
                <c:pt idx="60">
                  <c:v>1.0309541070951114</c:v>
                </c:pt>
                <c:pt idx="61">
                  <c:v>1.0542845247466415</c:v>
                </c:pt>
                <c:pt idx="62">
                  <c:v>1.1102149738232139</c:v>
                </c:pt>
                <c:pt idx="63">
                  <c:v>1.0510012590231959</c:v>
                </c:pt>
                <c:pt idx="64">
                  <c:v>1.1727382457067488</c:v>
                </c:pt>
                <c:pt idx="65">
                  <c:v>0.9982808788627916</c:v>
                </c:pt>
                <c:pt idx="66">
                  <c:v>1.129500442396737</c:v>
                </c:pt>
                <c:pt idx="67">
                  <c:v>1.1161713206071009</c:v>
                </c:pt>
                <c:pt idx="68">
                  <c:v>1.2532886356420947</c:v>
                </c:pt>
                <c:pt idx="69">
                  <c:v>1.1747030430578309</c:v>
                </c:pt>
                <c:pt idx="70">
                  <c:v>1.1272530407693868</c:v>
                </c:pt>
                <c:pt idx="71">
                  <c:v>1.2737701016491396</c:v>
                </c:pt>
                <c:pt idx="72">
                  <c:v>1.1567333073865982</c:v>
                </c:pt>
                <c:pt idx="73">
                  <c:v>1.1410417669257058</c:v>
                </c:pt>
                <c:pt idx="74">
                  <c:v>1.2385511754871328</c:v>
                </c:pt>
                <c:pt idx="75">
                  <c:v>1.2304426289010155</c:v>
                </c:pt>
                <c:pt idx="76">
                  <c:v>1.2828601196581901</c:v>
                </c:pt>
                <c:pt idx="77">
                  <c:v>1.3008252397991138</c:v>
                </c:pt>
                <c:pt idx="78">
                  <c:v>1.2500145086773145</c:v>
                </c:pt>
                <c:pt idx="79">
                  <c:v>1.2968155742834779</c:v>
                </c:pt>
                <c:pt idx="80">
                  <c:v>1.3795483418238617</c:v>
                </c:pt>
                <c:pt idx="81">
                  <c:v>1.3527047721883256</c:v>
                </c:pt>
                <c:pt idx="82">
                  <c:v>1.2581140604768324</c:v>
                </c:pt>
                <c:pt idx="83">
                  <c:v>1.3132015623463396</c:v>
                </c:pt>
                <c:pt idx="84">
                  <c:v>1.2551854217659371</c:v>
                </c:pt>
                <c:pt idx="85">
                  <c:v>1.3779270954989578</c:v>
                </c:pt>
                <c:pt idx="86">
                  <c:v>1.3488025746235353</c:v>
                </c:pt>
                <c:pt idx="87">
                  <c:v>1.3671944053910023</c:v>
                </c:pt>
                <c:pt idx="88">
                  <c:v>1.4130807912279391</c:v>
                </c:pt>
                <c:pt idx="89">
                  <c:v>1.3677839697196672</c:v>
                </c:pt>
                <c:pt idx="90">
                  <c:v>1.5276584527808419</c:v>
                </c:pt>
                <c:pt idx="91">
                  <c:v>1.4750042727175778</c:v>
                </c:pt>
                <c:pt idx="92">
                  <c:v>1.4762047583716196</c:v>
                </c:pt>
                <c:pt idx="93">
                  <c:v>1.5142601661712849</c:v>
                </c:pt>
                <c:pt idx="94">
                  <c:v>1.6580540657252467</c:v>
                </c:pt>
              </c:numCache>
            </c:numRef>
          </c:val>
        </c:ser>
        <c:marker val="1"/>
        <c:axId val="177777280"/>
        <c:axId val="177775744"/>
      </c:lineChart>
      <c:catAx>
        <c:axId val="177764224"/>
        <c:scaling>
          <c:orientation val="minMax"/>
        </c:scaling>
        <c:axPos val="b"/>
        <c:tickLblPos val="nextTo"/>
        <c:crossAx val="177765760"/>
        <c:crosses val="autoZero"/>
        <c:auto val="1"/>
        <c:lblAlgn val="ctr"/>
        <c:lblOffset val="100"/>
      </c:catAx>
      <c:valAx>
        <c:axId val="177765760"/>
        <c:scaling>
          <c:orientation val="minMax"/>
          <c:max val="26"/>
          <c:min val="14"/>
        </c:scaling>
        <c:axPos val="l"/>
        <c:majorGridlines/>
        <c:numFmt formatCode="General" sourceLinked="1"/>
        <c:tickLblPos val="nextTo"/>
        <c:crossAx val="177764224"/>
        <c:crosses val="autoZero"/>
        <c:crossBetween val="between"/>
      </c:valAx>
      <c:valAx>
        <c:axId val="177775744"/>
        <c:scaling>
          <c:orientation val="minMax"/>
        </c:scaling>
        <c:axPos val="r"/>
        <c:numFmt formatCode="General" sourceLinked="1"/>
        <c:tickLblPos val="nextTo"/>
        <c:crossAx val="177777280"/>
        <c:crosses val="max"/>
        <c:crossBetween val="between"/>
      </c:valAx>
      <c:catAx>
        <c:axId val="177777280"/>
        <c:scaling>
          <c:orientation val="minMax"/>
        </c:scaling>
        <c:delete val="1"/>
        <c:axPos val="b"/>
        <c:tickLblPos val="none"/>
        <c:crossAx val="177775744"/>
        <c:crosses val="autoZero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0.65961111111111148"/>
          <c:y val="0.32755212890055424"/>
          <c:w val="0.34038888888888913"/>
          <c:h val="0.41896981627296598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581024</xdr:colOff>
      <xdr:row>5</xdr:row>
      <xdr:rowOff>161925</xdr:rowOff>
    </xdr:from>
    <xdr:to>
      <xdr:col>6</xdr:col>
      <xdr:colOff>1323974</xdr:colOff>
      <xdr:row>21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590550</xdr:colOff>
      <xdr:row>22</xdr:row>
      <xdr:rowOff>19050</xdr:rowOff>
    </xdr:from>
    <xdr:to>
      <xdr:col>6</xdr:col>
      <xdr:colOff>1304925</xdr:colOff>
      <xdr:row>38</xdr:row>
      <xdr:rowOff>19050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581024</xdr:colOff>
      <xdr:row>38</xdr:row>
      <xdr:rowOff>152400</xdr:rowOff>
    </xdr:from>
    <xdr:to>
      <xdr:col>6</xdr:col>
      <xdr:colOff>1266824</xdr:colOff>
      <xdr:row>54</xdr:row>
      <xdr:rowOff>152400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95250</xdr:rowOff>
    </xdr:from>
    <xdr:to>
      <xdr:col>2</xdr:col>
      <xdr:colOff>1038225</xdr:colOff>
      <xdr:row>16</xdr:row>
      <xdr:rowOff>57150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4</xdr:row>
      <xdr:rowOff>47625</xdr:rowOff>
    </xdr:from>
    <xdr:to>
      <xdr:col>5</xdr:col>
      <xdr:colOff>1438275</xdr:colOff>
      <xdr:row>16</xdr:row>
      <xdr:rowOff>76200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1771650</xdr:colOff>
      <xdr:row>4</xdr:row>
      <xdr:rowOff>76200</xdr:rowOff>
    </xdr:from>
    <xdr:to>
      <xdr:col>8</xdr:col>
      <xdr:colOff>723900</xdr:colOff>
      <xdr:row>16</xdr:row>
      <xdr:rowOff>85725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933450</xdr:colOff>
      <xdr:row>4</xdr:row>
      <xdr:rowOff>38100</xdr:rowOff>
    </xdr:from>
    <xdr:to>
      <xdr:col>15</xdr:col>
      <xdr:colOff>0</xdr:colOff>
      <xdr:row>16</xdr:row>
      <xdr:rowOff>76200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</xdr:row>
      <xdr:rowOff>152400</xdr:rowOff>
    </xdr:from>
    <xdr:to>
      <xdr:col>18</xdr:col>
      <xdr:colOff>523875</xdr:colOff>
      <xdr:row>17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</xdr:colOff>
      <xdr:row>18</xdr:row>
      <xdr:rowOff>57150</xdr:rowOff>
    </xdr:from>
    <xdr:to>
      <xdr:col>18</xdr:col>
      <xdr:colOff>504825</xdr:colOff>
      <xdr:row>34</xdr:row>
      <xdr:rowOff>57150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8"/>
  <sheetViews>
    <sheetView workbookViewId="0">
      <selection activeCell="J3" sqref="J3"/>
    </sheetView>
  </sheetViews>
  <sheetFormatPr defaultRowHeight="13.5"/>
  <cols>
    <col min="2" max="2" width="16.375" style="14" customWidth="1"/>
    <col min="3" max="3" width="14.75" customWidth="1"/>
    <col min="4" max="4" width="15.625" customWidth="1"/>
    <col min="5" max="5" width="15.25" style="6" customWidth="1"/>
    <col min="7" max="7" width="28.625" customWidth="1"/>
    <col min="10" max="10" width="12.75" bestFit="1" customWidth="1"/>
    <col min="13" max="16" width="9.5" bestFit="1" customWidth="1"/>
    <col min="253" max="253" width="10.625" customWidth="1"/>
    <col min="254" max="254" width="16.375" customWidth="1"/>
    <col min="255" max="255" width="14.75" customWidth="1"/>
    <col min="256" max="256" width="15.625" customWidth="1"/>
    <col min="258" max="258" width="16.125" customWidth="1"/>
    <col min="261" max="261" width="15.25" customWidth="1"/>
    <col min="262" max="262" width="17.375" customWidth="1"/>
    <col min="263" max="263" width="17.125" customWidth="1"/>
    <col min="266" max="266" width="12.75" bestFit="1" customWidth="1"/>
    <col min="269" max="272" width="9.5" bestFit="1" customWidth="1"/>
    <col min="509" max="509" width="10.625" customWidth="1"/>
    <col min="510" max="510" width="16.375" customWidth="1"/>
    <col min="511" max="511" width="14.75" customWidth="1"/>
    <col min="512" max="512" width="15.625" customWidth="1"/>
    <col min="514" max="514" width="16.125" customWidth="1"/>
    <col min="517" max="517" width="15.25" customWidth="1"/>
    <col min="518" max="518" width="17.375" customWidth="1"/>
    <col min="519" max="519" width="17.125" customWidth="1"/>
    <col min="522" max="522" width="12.75" bestFit="1" customWidth="1"/>
    <col min="525" max="528" width="9.5" bestFit="1" customWidth="1"/>
    <col min="765" max="765" width="10.625" customWidth="1"/>
    <col min="766" max="766" width="16.375" customWidth="1"/>
    <col min="767" max="767" width="14.75" customWidth="1"/>
    <col min="768" max="768" width="15.625" customWidth="1"/>
    <col min="770" max="770" width="16.125" customWidth="1"/>
    <col min="773" max="773" width="15.25" customWidth="1"/>
    <col min="774" max="774" width="17.375" customWidth="1"/>
    <col min="775" max="775" width="17.125" customWidth="1"/>
    <col min="778" max="778" width="12.75" bestFit="1" customWidth="1"/>
    <col min="781" max="784" width="9.5" bestFit="1" customWidth="1"/>
    <col min="1021" max="1021" width="10.625" customWidth="1"/>
    <col min="1022" max="1022" width="16.375" customWidth="1"/>
    <col min="1023" max="1023" width="14.75" customWidth="1"/>
    <col min="1024" max="1024" width="15.625" customWidth="1"/>
    <col min="1026" max="1026" width="16.125" customWidth="1"/>
    <col min="1029" max="1029" width="15.25" customWidth="1"/>
    <col min="1030" max="1030" width="17.375" customWidth="1"/>
    <col min="1031" max="1031" width="17.125" customWidth="1"/>
    <col min="1034" max="1034" width="12.75" bestFit="1" customWidth="1"/>
    <col min="1037" max="1040" width="9.5" bestFit="1" customWidth="1"/>
    <col min="1277" max="1277" width="10.625" customWidth="1"/>
    <col min="1278" max="1278" width="16.375" customWidth="1"/>
    <col min="1279" max="1279" width="14.75" customWidth="1"/>
    <col min="1280" max="1280" width="15.625" customWidth="1"/>
    <col min="1282" max="1282" width="16.125" customWidth="1"/>
    <col min="1285" max="1285" width="15.25" customWidth="1"/>
    <col min="1286" max="1286" width="17.375" customWidth="1"/>
    <col min="1287" max="1287" width="17.125" customWidth="1"/>
    <col min="1290" max="1290" width="12.75" bestFit="1" customWidth="1"/>
    <col min="1293" max="1296" width="9.5" bestFit="1" customWidth="1"/>
    <col min="1533" max="1533" width="10.625" customWidth="1"/>
    <col min="1534" max="1534" width="16.375" customWidth="1"/>
    <col min="1535" max="1535" width="14.75" customWidth="1"/>
    <col min="1536" max="1536" width="15.625" customWidth="1"/>
    <col min="1538" max="1538" width="16.125" customWidth="1"/>
    <col min="1541" max="1541" width="15.25" customWidth="1"/>
    <col min="1542" max="1542" width="17.375" customWidth="1"/>
    <col min="1543" max="1543" width="17.125" customWidth="1"/>
    <col min="1546" max="1546" width="12.75" bestFit="1" customWidth="1"/>
    <col min="1549" max="1552" width="9.5" bestFit="1" customWidth="1"/>
    <col min="1789" max="1789" width="10.625" customWidth="1"/>
    <col min="1790" max="1790" width="16.375" customWidth="1"/>
    <col min="1791" max="1791" width="14.75" customWidth="1"/>
    <col min="1792" max="1792" width="15.625" customWidth="1"/>
    <col min="1794" max="1794" width="16.125" customWidth="1"/>
    <col min="1797" max="1797" width="15.25" customWidth="1"/>
    <col min="1798" max="1798" width="17.375" customWidth="1"/>
    <col min="1799" max="1799" width="17.125" customWidth="1"/>
    <col min="1802" max="1802" width="12.75" bestFit="1" customWidth="1"/>
    <col min="1805" max="1808" width="9.5" bestFit="1" customWidth="1"/>
    <col min="2045" max="2045" width="10.625" customWidth="1"/>
    <col min="2046" max="2046" width="16.375" customWidth="1"/>
    <col min="2047" max="2047" width="14.75" customWidth="1"/>
    <col min="2048" max="2048" width="15.625" customWidth="1"/>
    <col min="2050" max="2050" width="16.125" customWidth="1"/>
    <col min="2053" max="2053" width="15.25" customWidth="1"/>
    <col min="2054" max="2054" width="17.375" customWidth="1"/>
    <col min="2055" max="2055" width="17.125" customWidth="1"/>
    <col min="2058" max="2058" width="12.75" bestFit="1" customWidth="1"/>
    <col min="2061" max="2064" width="9.5" bestFit="1" customWidth="1"/>
    <col min="2301" max="2301" width="10.625" customWidth="1"/>
    <col min="2302" max="2302" width="16.375" customWidth="1"/>
    <col min="2303" max="2303" width="14.75" customWidth="1"/>
    <col min="2304" max="2304" width="15.625" customWidth="1"/>
    <col min="2306" max="2306" width="16.125" customWidth="1"/>
    <col min="2309" max="2309" width="15.25" customWidth="1"/>
    <col min="2310" max="2310" width="17.375" customWidth="1"/>
    <col min="2311" max="2311" width="17.125" customWidth="1"/>
    <col min="2314" max="2314" width="12.75" bestFit="1" customWidth="1"/>
    <col min="2317" max="2320" width="9.5" bestFit="1" customWidth="1"/>
    <col min="2557" max="2557" width="10.625" customWidth="1"/>
    <col min="2558" max="2558" width="16.375" customWidth="1"/>
    <col min="2559" max="2559" width="14.75" customWidth="1"/>
    <col min="2560" max="2560" width="15.625" customWidth="1"/>
    <col min="2562" max="2562" width="16.125" customWidth="1"/>
    <col min="2565" max="2565" width="15.25" customWidth="1"/>
    <col min="2566" max="2566" width="17.375" customWidth="1"/>
    <col min="2567" max="2567" width="17.125" customWidth="1"/>
    <col min="2570" max="2570" width="12.75" bestFit="1" customWidth="1"/>
    <col min="2573" max="2576" width="9.5" bestFit="1" customWidth="1"/>
    <col min="2813" max="2813" width="10.625" customWidth="1"/>
    <col min="2814" max="2814" width="16.375" customWidth="1"/>
    <col min="2815" max="2815" width="14.75" customWidth="1"/>
    <col min="2816" max="2816" width="15.625" customWidth="1"/>
    <col min="2818" max="2818" width="16.125" customWidth="1"/>
    <col min="2821" max="2821" width="15.25" customWidth="1"/>
    <col min="2822" max="2822" width="17.375" customWidth="1"/>
    <col min="2823" max="2823" width="17.125" customWidth="1"/>
    <col min="2826" max="2826" width="12.75" bestFit="1" customWidth="1"/>
    <col min="2829" max="2832" width="9.5" bestFit="1" customWidth="1"/>
    <col min="3069" max="3069" width="10.625" customWidth="1"/>
    <col min="3070" max="3070" width="16.375" customWidth="1"/>
    <col min="3071" max="3071" width="14.75" customWidth="1"/>
    <col min="3072" max="3072" width="15.625" customWidth="1"/>
    <col min="3074" max="3074" width="16.125" customWidth="1"/>
    <col min="3077" max="3077" width="15.25" customWidth="1"/>
    <col min="3078" max="3078" width="17.375" customWidth="1"/>
    <col min="3079" max="3079" width="17.125" customWidth="1"/>
    <col min="3082" max="3082" width="12.75" bestFit="1" customWidth="1"/>
    <col min="3085" max="3088" width="9.5" bestFit="1" customWidth="1"/>
    <col min="3325" max="3325" width="10.625" customWidth="1"/>
    <col min="3326" max="3326" width="16.375" customWidth="1"/>
    <col min="3327" max="3327" width="14.75" customWidth="1"/>
    <col min="3328" max="3328" width="15.625" customWidth="1"/>
    <col min="3330" max="3330" width="16.125" customWidth="1"/>
    <col min="3333" max="3333" width="15.25" customWidth="1"/>
    <col min="3334" max="3334" width="17.375" customWidth="1"/>
    <col min="3335" max="3335" width="17.125" customWidth="1"/>
    <col min="3338" max="3338" width="12.75" bestFit="1" customWidth="1"/>
    <col min="3341" max="3344" width="9.5" bestFit="1" customWidth="1"/>
    <col min="3581" max="3581" width="10.625" customWidth="1"/>
    <col min="3582" max="3582" width="16.375" customWidth="1"/>
    <col min="3583" max="3583" width="14.75" customWidth="1"/>
    <col min="3584" max="3584" width="15.625" customWidth="1"/>
    <col min="3586" max="3586" width="16.125" customWidth="1"/>
    <col min="3589" max="3589" width="15.25" customWidth="1"/>
    <col min="3590" max="3590" width="17.375" customWidth="1"/>
    <col min="3591" max="3591" width="17.125" customWidth="1"/>
    <col min="3594" max="3594" width="12.75" bestFit="1" customWidth="1"/>
    <col min="3597" max="3600" width="9.5" bestFit="1" customWidth="1"/>
    <col min="3837" max="3837" width="10.625" customWidth="1"/>
    <col min="3838" max="3838" width="16.375" customWidth="1"/>
    <col min="3839" max="3839" width="14.75" customWidth="1"/>
    <col min="3840" max="3840" width="15.625" customWidth="1"/>
    <col min="3842" max="3842" width="16.125" customWidth="1"/>
    <col min="3845" max="3845" width="15.25" customWidth="1"/>
    <col min="3846" max="3846" width="17.375" customWidth="1"/>
    <col min="3847" max="3847" width="17.125" customWidth="1"/>
    <col min="3850" max="3850" width="12.75" bestFit="1" customWidth="1"/>
    <col min="3853" max="3856" width="9.5" bestFit="1" customWidth="1"/>
    <col min="4093" max="4093" width="10.625" customWidth="1"/>
    <col min="4094" max="4094" width="16.375" customWidth="1"/>
    <col min="4095" max="4095" width="14.75" customWidth="1"/>
    <col min="4096" max="4096" width="15.625" customWidth="1"/>
    <col min="4098" max="4098" width="16.125" customWidth="1"/>
    <col min="4101" max="4101" width="15.25" customWidth="1"/>
    <col min="4102" max="4102" width="17.375" customWidth="1"/>
    <col min="4103" max="4103" width="17.125" customWidth="1"/>
    <col min="4106" max="4106" width="12.75" bestFit="1" customWidth="1"/>
    <col min="4109" max="4112" width="9.5" bestFit="1" customWidth="1"/>
    <col min="4349" max="4349" width="10.625" customWidth="1"/>
    <col min="4350" max="4350" width="16.375" customWidth="1"/>
    <col min="4351" max="4351" width="14.75" customWidth="1"/>
    <col min="4352" max="4352" width="15.625" customWidth="1"/>
    <col min="4354" max="4354" width="16.125" customWidth="1"/>
    <col min="4357" max="4357" width="15.25" customWidth="1"/>
    <col min="4358" max="4358" width="17.375" customWidth="1"/>
    <col min="4359" max="4359" width="17.125" customWidth="1"/>
    <col min="4362" max="4362" width="12.75" bestFit="1" customWidth="1"/>
    <col min="4365" max="4368" width="9.5" bestFit="1" customWidth="1"/>
    <col min="4605" max="4605" width="10.625" customWidth="1"/>
    <col min="4606" max="4606" width="16.375" customWidth="1"/>
    <col min="4607" max="4607" width="14.75" customWidth="1"/>
    <col min="4608" max="4608" width="15.625" customWidth="1"/>
    <col min="4610" max="4610" width="16.125" customWidth="1"/>
    <col min="4613" max="4613" width="15.25" customWidth="1"/>
    <col min="4614" max="4614" width="17.375" customWidth="1"/>
    <col min="4615" max="4615" width="17.125" customWidth="1"/>
    <col min="4618" max="4618" width="12.75" bestFit="1" customWidth="1"/>
    <col min="4621" max="4624" width="9.5" bestFit="1" customWidth="1"/>
    <col min="4861" max="4861" width="10.625" customWidth="1"/>
    <col min="4862" max="4862" width="16.375" customWidth="1"/>
    <col min="4863" max="4863" width="14.75" customWidth="1"/>
    <col min="4864" max="4864" width="15.625" customWidth="1"/>
    <col min="4866" max="4866" width="16.125" customWidth="1"/>
    <col min="4869" max="4869" width="15.25" customWidth="1"/>
    <col min="4870" max="4870" width="17.375" customWidth="1"/>
    <col min="4871" max="4871" width="17.125" customWidth="1"/>
    <col min="4874" max="4874" width="12.75" bestFit="1" customWidth="1"/>
    <col min="4877" max="4880" width="9.5" bestFit="1" customWidth="1"/>
    <col min="5117" max="5117" width="10.625" customWidth="1"/>
    <col min="5118" max="5118" width="16.375" customWidth="1"/>
    <col min="5119" max="5119" width="14.75" customWidth="1"/>
    <col min="5120" max="5120" width="15.625" customWidth="1"/>
    <col min="5122" max="5122" width="16.125" customWidth="1"/>
    <col min="5125" max="5125" width="15.25" customWidth="1"/>
    <col min="5126" max="5126" width="17.375" customWidth="1"/>
    <col min="5127" max="5127" width="17.125" customWidth="1"/>
    <col min="5130" max="5130" width="12.75" bestFit="1" customWidth="1"/>
    <col min="5133" max="5136" width="9.5" bestFit="1" customWidth="1"/>
    <col min="5373" max="5373" width="10.625" customWidth="1"/>
    <col min="5374" max="5374" width="16.375" customWidth="1"/>
    <col min="5375" max="5375" width="14.75" customWidth="1"/>
    <col min="5376" max="5376" width="15.625" customWidth="1"/>
    <col min="5378" max="5378" width="16.125" customWidth="1"/>
    <col min="5381" max="5381" width="15.25" customWidth="1"/>
    <col min="5382" max="5382" width="17.375" customWidth="1"/>
    <col min="5383" max="5383" width="17.125" customWidth="1"/>
    <col min="5386" max="5386" width="12.75" bestFit="1" customWidth="1"/>
    <col min="5389" max="5392" width="9.5" bestFit="1" customWidth="1"/>
    <col min="5629" max="5629" width="10.625" customWidth="1"/>
    <col min="5630" max="5630" width="16.375" customWidth="1"/>
    <col min="5631" max="5631" width="14.75" customWidth="1"/>
    <col min="5632" max="5632" width="15.625" customWidth="1"/>
    <col min="5634" max="5634" width="16.125" customWidth="1"/>
    <col min="5637" max="5637" width="15.25" customWidth="1"/>
    <col min="5638" max="5638" width="17.375" customWidth="1"/>
    <col min="5639" max="5639" width="17.125" customWidth="1"/>
    <col min="5642" max="5642" width="12.75" bestFit="1" customWidth="1"/>
    <col min="5645" max="5648" width="9.5" bestFit="1" customWidth="1"/>
    <col min="5885" max="5885" width="10.625" customWidth="1"/>
    <col min="5886" max="5886" width="16.375" customWidth="1"/>
    <col min="5887" max="5887" width="14.75" customWidth="1"/>
    <col min="5888" max="5888" width="15.625" customWidth="1"/>
    <col min="5890" max="5890" width="16.125" customWidth="1"/>
    <col min="5893" max="5893" width="15.25" customWidth="1"/>
    <col min="5894" max="5894" width="17.375" customWidth="1"/>
    <col min="5895" max="5895" width="17.125" customWidth="1"/>
    <col min="5898" max="5898" width="12.75" bestFit="1" customWidth="1"/>
    <col min="5901" max="5904" width="9.5" bestFit="1" customWidth="1"/>
    <col min="6141" max="6141" width="10.625" customWidth="1"/>
    <col min="6142" max="6142" width="16.375" customWidth="1"/>
    <col min="6143" max="6143" width="14.75" customWidth="1"/>
    <col min="6144" max="6144" width="15.625" customWidth="1"/>
    <col min="6146" max="6146" width="16.125" customWidth="1"/>
    <col min="6149" max="6149" width="15.25" customWidth="1"/>
    <col min="6150" max="6150" width="17.375" customWidth="1"/>
    <col min="6151" max="6151" width="17.125" customWidth="1"/>
    <col min="6154" max="6154" width="12.75" bestFit="1" customWidth="1"/>
    <col min="6157" max="6160" width="9.5" bestFit="1" customWidth="1"/>
    <col min="6397" max="6397" width="10.625" customWidth="1"/>
    <col min="6398" max="6398" width="16.375" customWidth="1"/>
    <col min="6399" max="6399" width="14.75" customWidth="1"/>
    <col min="6400" max="6400" width="15.625" customWidth="1"/>
    <col min="6402" max="6402" width="16.125" customWidth="1"/>
    <col min="6405" max="6405" width="15.25" customWidth="1"/>
    <col min="6406" max="6406" width="17.375" customWidth="1"/>
    <col min="6407" max="6407" width="17.125" customWidth="1"/>
    <col min="6410" max="6410" width="12.75" bestFit="1" customWidth="1"/>
    <col min="6413" max="6416" width="9.5" bestFit="1" customWidth="1"/>
    <col min="6653" max="6653" width="10.625" customWidth="1"/>
    <col min="6654" max="6654" width="16.375" customWidth="1"/>
    <col min="6655" max="6655" width="14.75" customWidth="1"/>
    <col min="6656" max="6656" width="15.625" customWidth="1"/>
    <col min="6658" max="6658" width="16.125" customWidth="1"/>
    <col min="6661" max="6661" width="15.25" customWidth="1"/>
    <col min="6662" max="6662" width="17.375" customWidth="1"/>
    <col min="6663" max="6663" width="17.125" customWidth="1"/>
    <col min="6666" max="6666" width="12.75" bestFit="1" customWidth="1"/>
    <col min="6669" max="6672" width="9.5" bestFit="1" customWidth="1"/>
    <col min="6909" max="6909" width="10.625" customWidth="1"/>
    <col min="6910" max="6910" width="16.375" customWidth="1"/>
    <col min="6911" max="6911" width="14.75" customWidth="1"/>
    <col min="6912" max="6912" width="15.625" customWidth="1"/>
    <col min="6914" max="6914" width="16.125" customWidth="1"/>
    <col min="6917" max="6917" width="15.25" customWidth="1"/>
    <col min="6918" max="6918" width="17.375" customWidth="1"/>
    <col min="6919" max="6919" width="17.125" customWidth="1"/>
    <col min="6922" max="6922" width="12.75" bestFit="1" customWidth="1"/>
    <col min="6925" max="6928" width="9.5" bestFit="1" customWidth="1"/>
    <col min="7165" max="7165" width="10.625" customWidth="1"/>
    <col min="7166" max="7166" width="16.375" customWidth="1"/>
    <col min="7167" max="7167" width="14.75" customWidth="1"/>
    <col min="7168" max="7168" width="15.625" customWidth="1"/>
    <col min="7170" max="7170" width="16.125" customWidth="1"/>
    <col min="7173" max="7173" width="15.25" customWidth="1"/>
    <col min="7174" max="7174" width="17.375" customWidth="1"/>
    <col min="7175" max="7175" width="17.125" customWidth="1"/>
    <col min="7178" max="7178" width="12.75" bestFit="1" customWidth="1"/>
    <col min="7181" max="7184" width="9.5" bestFit="1" customWidth="1"/>
    <col min="7421" max="7421" width="10.625" customWidth="1"/>
    <col min="7422" max="7422" width="16.375" customWidth="1"/>
    <col min="7423" max="7423" width="14.75" customWidth="1"/>
    <col min="7424" max="7424" width="15.625" customWidth="1"/>
    <col min="7426" max="7426" width="16.125" customWidth="1"/>
    <col min="7429" max="7429" width="15.25" customWidth="1"/>
    <col min="7430" max="7430" width="17.375" customWidth="1"/>
    <col min="7431" max="7431" width="17.125" customWidth="1"/>
    <col min="7434" max="7434" width="12.75" bestFit="1" customWidth="1"/>
    <col min="7437" max="7440" width="9.5" bestFit="1" customWidth="1"/>
    <col min="7677" max="7677" width="10.625" customWidth="1"/>
    <col min="7678" max="7678" width="16.375" customWidth="1"/>
    <col min="7679" max="7679" width="14.75" customWidth="1"/>
    <col min="7680" max="7680" width="15.625" customWidth="1"/>
    <col min="7682" max="7682" width="16.125" customWidth="1"/>
    <col min="7685" max="7685" width="15.25" customWidth="1"/>
    <col min="7686" max="7686" width="17.375" customWidth="1"/>
    <col min="7687" max="7687" width="17.125" customWidth="1"/>
    <col min="7690" max="7690" width="12.75" bestFit="1" customWidth="1"/>
    <col min="7693" max="7696" width="9.5" bestFit="1" customWidth="1"/>
    <col min="7933" max="7933" width="10.625" customWidth="1"/>
    <col min="7934" max="7934" width="16.375" customWidth="1"/>
    <col min="7935" max="7935" width="14.75" customWidth="1"/>
    <col min="7936" max="7936" width="15.625" customWidth="1"/>
    <col min="7938" max="7938" width="16.125" customWidth="1"/>
    <col min="7941" max="7941" width="15.25" customWidth="1"/>
    <col min="7942" max="7942" width="17.375" customWidth="1"/>
    <col min="7943" max="7943" width="17.125" customWidth="1"/>
    <col min="7946" max="7946" width="12.75" bestFit="1" customWidth="1"/>
    <col min="7949" max="7952" width="9.5" bestFit="1" customWidth="1"/>
    <col min="8189" max="8189" width="10.625" customWidth="1"/>
    <col min="8190" max="8190" width="16.375" customWidth="1"/>
    <col min="8191" max="8191" width="14.75" customWidth="1"/>
    <col min="8192" max="8192" width="15.625" customWidth="1"/>
    <col min="8194" max="8194" width="16.125" customWidth="1"/>
    <col min="8197" max="8197" width="15.25" customWidth="1"/>
    <col min="8198" max="8198" width="17.375" customWidth="1"/>
    <col min="8199" max="8199" width="17.125" customWidth="1"/>
    <col min="8202" max="8202" width="12.75" bestFit="1" customWidth="1"/>
    <col min="8205" max="8208" width="9.5" bestFit="1" customWidth="1"/>
    <col min="8445" max="8445" width="10.625" customWidth="1"/>
    <col min="8446" max="8446" width="16.375" customWidth="1"/>
    <col min="8447" max="8447" width="14.75" customWidth="1"/>
    <col min="8448" max="8448" width="15.625" customWidth="1"/>
    <col min="8450" max="8450" width="16.125" customWidth="1"/>
    <col min="8453" max="8453" width="15.25" customWidth="1"/>
    <col min="8454" max="8454" width="17.375" customWidth="1"/>
    <col min="8455" max="8455" width="17.125" customWidth="1"/>
    <col min="8458" max="8458" width="12.75" bestFit="1" customWidth="1"/>
    <col min="8461" max="8464" width="9.5" bestFit="1" customWidth="1"/>
    <col min="8701" max="8701" width="10.625" customWidth="1"/>
    <col min="8702" max="8702" width="16.375" customWidth="1"/>
    <col min="8703" max="8703" width="14.75" customWidth="1"/>
    <col min="8704" max="8704" width="15.625" customWidth="1"/>
    <col min="8706" max="8706" width="16.125" customWidth="1"/>
    <col min="8709" max="8709" width="15.25" customWidth="1"/>
    <col min="8710" max="8710" width="17.375" customWidth="1"/>
    <col min="8711" max="8711" width="17.125" customWidth="1"/>
    <col min="8714" max="8714" width="12.75" bestFit="1" customWidth="1"/>
    <col min="8717" max="8720" width="9.5" bestFit="1" customWidth="1"/>
    <col min="8957" max="8957" width="10.625" customWidth="1"/>
    <col min="8958" max="8958" width="16.375" customWidth="1"/>
    <col min="8959" max="8959" width="14.75" customWidth="1"/>
    <col min="8960" max="8960" width="15.625" customWidth="1"/>
    <col min="8962" max="8962" width="16.125" customWidth="1"/>
    <col min="8965" max="8965" width="15.25" customWidth="1"/>
    <col min="8966" max="8966" width="17.375" customWidth="1"/>
    <col min="8967" max="8967" width="17.125" customWidth="1"/>
    <col min="8970" max="8970" width="12.75" bestFit="1" customWidth="1"/>
    <col min="8973" max="8976" width="9.5" bestFit="1" customWidth="1"/>
    <col min="9213" max="9213" width="10.625" customWidth="1"/>
    <col min="9214" max="9214" width="16.375" customWidth="1"/>
    <col min="9215" max="9215" width="14.75" customWidth="1"/>
    <col min="9216" max="9216" width="15.625" customWidth="1"/>
    <col min="9218" max="9218" width="16.125" customWidth="1"/>
    <col min="9221" max="9221" width="15.25" customWidth="1"/>
    <col min="9222" max="9222" width="17.375" customWidth="1"/>
    <col min="9223" max="9223" width="17.125" customWidth="1"/>
    <col min="9226" max="9226" width="12.75" bestFit="1" customWidth="1"/>
    <col min="9229" max="9232" width="9.5" bestFit="1" customWidth="1"/>
    <col min="9469" max="9469" width="10.625" customWidth="1"/>
    <col min="9470" max="9470" width="16.375" customWidth="1"/>
    <col min="9471" max="9471" width="14.75" customWidth="1"/>
    <col min="9472" max="9472" width="15.625" customWidth="1"/>
    <col min="9474" max="9474" width="16.125" customWidth="1"/>
    <col min="9477" max="9477" width="15.25" customWidth="1"/>
    <col min="9478" max="9478" width="17.375" customWidth="1"/>
    <col min="9479" max="9479" width="17.125" customWidth="1"/>
    <col min="9482" max="9482" width="12.75" bestFit="1" customWidth="1"/>
    <col min="9485" max="9488" width="9.5" bestFit="1" customWidth="1"/>
    <col min="9725" max="9725" width="10.625" customWidth="1"/>
    <col min="9726" max="9726" width="16.375" customWidth="1"/>
    <col min="9727" max="9727" width="14.75" customWidth="1"/>
    <col min="9728" max="9728" width="15.625" customWidth="1"/>
    <col min="9730" max="9730" width="16.125" customWidth="1"/>
    <col min="9733" max="9733" width="15.25" customWidth="1"/>
    <col min="9734" max="9734" width="17.375" customWidth="1"/>
    <col min="9735" max="9735" width="17.125" customWidth="1"/>
    <col min="9738" max="9738" width="12.75" bestFit="1" customWidth="1"/>
    <col min="9741" max="9744" width="9.5" bestFit="1" customWidth="1"/>
    <col min="9981" max="9981" width="10.625" customWidth="1"/>
    <col min="9982" max="9982" width="16.375" customWidth="1"/>
    <col min="9983" max="9983" width="14.75" customWidth="1"/>
    <col min="9984" max="9984" width="15.625" customWidth="1"/>
    <col min="9986" max="9986" width="16.125" customWidth="1"/>
    <col min="9989" max="9989" width="15.25" customWidth="1"/>
    <col min="9990" max="9990" width="17.375" customWidth="1"/>
    <col min="9991" max="9991" width="17.125" customWidth="1"/>
    <col min="9994" max="9994" width="12.75" bestFit="1" customWidth="1"/>
    <col min="9997" max="10000" width="9.5" bestFit="1" customWidth="1"/>
    <col min="10237" max="10237" width="10.625" customWidth="1"/>
    <col min="10238" max="10238" width="16.375" customWidth="1"/>
    <col min="10239" max="10239" width="14.75" customWidth="1"/>
    <col min="10240" max="10240" width="15.625" customWidth="1"/>
    <col min="10242" max="10242" width="16.125" customWidth="1"/>
    <col min="10245" max="10245" width="15.25" customWidth="1"/>
    <col min="10246" max="10246" width="17.375" customWidth="1"/>
    <col min="10247" max="10247" width="17.125" customWidth="1"/>
    <col min="10250" max="10250" width="12.75" bestFit="1" customWidth="1"/>
    <col min="10253" max="10256" width="9.5" bestFit="1" customWidth="1"/>
    <col min="10493" max="10493" width="10.625" customWidth="1"/>
    <col min="10494" max="10494" width="16.375" customWidth="1"/>
    <col min="10495" max="10495" width="14.75" customWidth="1"/>
    <col min="10496" max="10496" width="15.625" customWidth="1"/>
    <col min="10498" max="10498" width="16.125" customWidth="1"/>
    <col min="10501" max="10501" width="15.25" customWidth="1"/>
    <col min="10502" max="10502" width="17.375" customWidth="1"/>
    <col min="10503" max="10503" width="17.125" customWidth="1"/>
    <col min="10506" max="10506" width="12.75" bestFit="1" customWidth="1"/>
    <col min="10509" max="10512" width="9.5" bestFit="1" customWidth="1"/>
    <col min="10749" max="10749" width="10.625" customWidth="1"/>
    <col min="10750" max="10750" width="16.375" customWidth="1"/>
    <col min="10751" max="10751" width="14.75" customWidth="1"/>
    <col min="10752" max="10752" width="15.625" customWidth="1"/>
    <col min="10754" max="10754" width="16.125" customWidth="1"/>
    <col min="10757" max="10757" width="15.25" customWidth="1"/>
    <col min="10758" max="10758" width="17.375" customWidth="1"/>
    <col min="10759" max="10759" width="17.125" customWidth="1"/>
    <col min="10762" max="10762" width="12.75" bestFit="1" customWidth="1"/>
    <col min="10765" max="10768" width="9.5" bestFit="1" customWidth="1"/>
    <col min="11005" max="11005" width="10.625" customWidth="1"/>
    <col min="11006" max="11006" width="16.375" customWidth="1"/>
    <col min="11007" max="11007" width="14.75" customWidth="1"/>
    <col min="11008" max="11008" width="15.625" customWidth="1"/>
    <col min="11010" max="11010" width="16.125" customWidth="1"/>
    <col min="11013" max="11013" width="15.25" customWidth="1"/>
    <col min="11014" max="11014" width="17.375" customWidth="1"/>
    <col min="11015" max="11015" width="17.125" customWidth="1"/>
    <col min="11018" max="11018" width="12.75" bestFit="1" customWidth="1"/>
    <col min="11021" max="11024" width="9.5" bestFit="1" customWidth="1"/>
    <col min="11261" max="11261" width="10.625" customWidth="1"/>
    <col min="11262" max="11262" width="16.375" customWidth="1"/>
    <col min="11263" max="11263" width="14.75" customWidth="1"/>
    <col min="11264" max="11264" width="15.625" customWidth="1"/>
    <col min="11266" max="11266" width="16.125" customWidth="1"/>
    <col min="11269" max="11269" width="15.25" customWidth="1"/>
    <col min="11270" max="11270" width="17.375" customWidth="1"/>
    <col min="11271" max="11271" width="17.125" customWidth="1"/>
    <col min="11274" max="11274" width="12.75" bestFit="1" customWidth="1"/>
    <col min="11277" max="11280" width="9.5" bestFit="1" customWidth="1"/>
    <col min="11517" max="11517" width="10.625" customWidth="1"/>
    <col min="11518" max="11518" width="16.375" customWidth="1"/>
    <col min="11519" max="11519" width="14.75" customWidth="1"/>
    <col min="11520" max="11520" width="15.625" customWidth="1"/>
    <col min="11522" max="11522" width="16.125" customWidth="1"/>
    <col min="11525" max="11525" width="15.25" customWidth="1"/>
    <col min="11526" max="11526" width="17.375" customWidth="1"/>
    <col min="11527" max="11527" width="17.125" customWidth="1"/>
    <col min="11530" max="11530" width="12.75" bestFit="1" customWidth="1"/>
    <col min="11533" max="11536" width="9.5" bestFit="1" customWidth="1"/>
    <col min="11773" max="11773" width="10.625" customWidth="1"/>
    <col min="11774" max="11774" width="16.375" customWidth="1"/>
    <col min="11775" max="11775" width="14.75" customWidth="1"/>
    <col min="11776" max="11776" width="15.625" customWidth="1"/>
    <col min="11778" max="11778" width="16.125" customWidth="1"/>
    <col min="11781" max="11781" width="15.25" customWidth="1"/>
    <col min="11782" max="11782" width="17.375" customWidth="1"/>
    <col min="11783" max="11783" width="17.125" customWidth="1"/>
    <col min="11786" max="11786" width="12.75" bestFit="1" customWidth="1"/>
    <col min="11789" max="11792" width="9.5" bestFit="1" customWidth="1"/>
    <col min="12029" max="12029" width="10.625" customWidth="1"/>
    <col min="12030" max="12030" width="16.375" customWidth="1"/>
    <col min="12031" max="12031" width="14.75" customWidth="1"/>
    <col min="12032" max="12032" width="15.625" customWidth="1"/>
    <col min="12034" max="12034" width="16.125" customWidth="1"/>
    <col min="12037" max="12037" width="15.25" customWidth="1"/>
    <col min="12038" max="12038" width="17.375" customWidth="1"/>
    <col min="12039" max="12039" width="17.125" customWidth="1"/>
    <col min="12042" max="12042" width="12.75" bestFit="1" customWidth="1"/>
    <col min="12045" max="12048" width="9.5" bestFit="1" customWidth="1"/>
    <col min="12285" max="12285" width="10.625" customWidth="1"/>
    <col min="12286" max="12286" width="16.375" customWidth="1"/>
    <col min="12287" max="12287" width="14.75" customWidth="1"/>
    <col min="12288" max="12288" width="15.625" customWidth="1"/>
    <col min="12290" max="12290" width="16.125" customWidth="1"/>
    <col min="12293" max="12293" width="15.25" customWidth="1"/>
    <col min="12294" max="12294" width="17.375" customWidth="1"/>
    <col min="12295" max="12295" width="17.125" customWidth="1"/>
    <col min="12298" max="12298" width="12.75" bestFit="1" customWidth="1"/>
    <col min="12301" max="12304" width="9.5" bestFit="1" customWidth="1"/>
    <col min="12541" max="12541" width="10.625" customWidth="1"/>
    <col min="12542" max="12542" width="16.375" customWidth="1"/>
    <col min="12543" max="12543" width="14.75" customWidth="1"/>
    <col min="12544" max="12544" width="15.625" customWidth="1"/>
    <col min="12546" max="12546" width="16.125" customWidth="1"/>
    <col min="12549" max="12549" width="15.25" customWidth="1"/>
    <col min="12550" max="12550" width="17.375" customWidth="1"/>
    <col min="12551" max="12551" width="17.125" customWidth="1"/>
    <col min="12554" max="12554" width="12.75" bestFit="1" customWidth="1"/>
    <col min="12557" max="12560" width="9.5" bestFit="1" customWidth="1"/>
    <col min="12797" max="12797" width="10.625" customWidth="1"/>
    <col min="12798" max="12798" width="16.375" customWidth="1"/>
    <col min="12799" max="12799" width="14.75" customWidth="1"/>
    <col min="12800" max="12800" width="15.625" customWidth="1"/>
    <col min="12802" max="12802" width="16.125" customWidth="1"/>
    <col min="12805" max="12805" width="15.25" customWidth="1"/>
    <col min="12806" max="12806" width="17.375" customWidth="1"/>
    <col min="12807" max="12807" width="17.125" customWidth="1"/>
    <col min="12810" max="12810" width="12.75" bestFit="1" customWidth="1"/>
    <col min="12813" max="12816" width="9.5" bestFit="1" customWidth="1"/>
    <col min="13053" max="13053" width="10.625" customWidth="1"/>
    <col min="13054" max="13054" width="16.375" customWidth="1"/>
    <col min="13055" max="13055" width="14.75" customWidth="1"/>
    <col min="13056" max="13056" width="15.625" customWidth="1"/>
    <col min="13058" max="13058" width="16.125" customWidth="1"/>
    <col min="13061" max="13061" width="15.25" customWidth="1"/>
    <col min="13062" max="13062" width="17.375" customWidth="1"/>
    <col min="13063" max="13063" width="17.125" customWidth="1"/>
    <col min="13066" max="13066" width="12.75" bestFit="1" customWidth="1"/>
    <col min="13069" max="13072" width="9.5" bestFit="1" customWidth="1"/>
    <col min="13309" max="13309" width="10.625" customWidth="1"/>
    <col min="13310" max="13310" width="16.375" customWidth="1"/>
    <col min="13311" max="13311" width="14.75" customWidth="1"/>
    <col min="13312" max="13312" width="15.625" customWidth="1"/>
    <col min="13314" max="13314" width="16.125" customWidth="1"/>
    <col min="13317" max="13317" width="15.25" customWidth="1"/>
    <col min="13318" max="13318" width="17.375" customWidth="1"/>
    <col min="13319" max="13319" width="17.125" customWidth="1"/>
    <col min="13322" max="13322" width="12.75" bestFit="1" customWidth="1"/>
    <col min="13325" max="13328" width="9.5" bestFit="1" customWidth="1"/>
    <col min="13565" max="13565" width="10.625" customWidth="1"/>
    <col min="13566" max="13566" width="16.375" customWidth="1"/>
    <col min="13567" max="13567" width="14.75" customWidth="1"/>
    <col min="13568" max="13568" width="15.625" customWidth="1"/>
    <col min="13570" max="13570" width="16.125" customWidth="1"/>
    <col min="13573" max="13573" width="15.25" customWidth="1"/>
    <col min="13574" max="13574" width="17.375" customWidth="1"/>
    <col min="13575" max="13575" width="17.125" customWidth="1"/>
    <col min="13578" max="13578" width="12.75" bestFit="1" customWidth="1"/>
    <col min="13581" max="13584" width="9.5" bestFit="1" customWidth="1"/>
    <col min="13821" max="13821" width="10.625" customWidth="1"/>
    <col min="13822" max="13822" width="16.375" customWidth="1"/>
    <col min="13823" max="13823" width="14.75" customWidth="1"/>
    <col min="13824" max="13824" width="15.625" customWidth="1"/>
    <col min="13826" max="13826" width="16.125" customWidth="1"/>
    <col min="13829" max="13829" width="15.25" customWidth="1"/>
    <col min="13830" max="13830" width="17.375" customWidth="1"/>
    <col min="13831" max="13831" width="17.125" customWidth="1"/>
    <col min="13834" max="13834" width="12.75" bestFit="1" customWidth="1"/>
    <col min="13837" max="13840" width="9.5" bestFit="1" customWidth="1"/>
    <col min="14077" max="14077" width="10.625" customWidth="1"/>
    <col min="14078" max="14078" width="16.375" customWidth="1"/>
    <col min="14079" max="14079" width="14.75" customWidth="1"/>
    <col min="14080" max="14080" width="15.625" customWidth="1"/>
    <col min="14082" max="14082" width="16.125" customWidth="1"/>
    <col min="14085" max="14085" width="15.25" customWidth="1"/>
    <col min="14086" max="14086" width="17.375" customWidth="1"/>
    <col min="14087" max="14087" width="17.125" customWidth="1"/>
    <col min="14090" max="14090" width="12.75" bestFit="1" customWidth="1"/>
    <col min="14093" max="14096" width="9.5" bestFit="1" customWidth="1"/>
    <col min="14333" max="14333" width="10.625" customWidth="1"/>
    <col min="14334" max="14334" width="16.375" customWidth="1"/>
    <col min="14335" max="14335" width="14.75" customWidth="1"/>
    <col min="14336" max="14336" width="15.625" customWidth="1"/>
    <col min="14338" max="14338" width="16.125" customWidth="1"/>
    <col min="14341" max="14341" width="15.25" customWidth="1"/>
    <col min="14342" max="14342" width="17.375" customWidth="1"/>
    <col min="14343" max="14343" width="17.125" customWidth="1"/>
    <col min="14346" max="14346" width="12.75" bestFit="1" customWidth="1"/>
    <col min="14349" max="14352" width="9.5" bestFit="1" customWidth="1"/>
    <col min="14589" max="14589" width="10.625" customWidth="1"/>
    <col min="14590" max="14590" width="16.375" customWidth="1"/>
    <col min="14591" max="14591" width="14.75" customWidth="1"/>
    <col min="14592" max="14592" width="15.625" customWidth="1"/>
    <col min="14594" max="14594" width="16.125" customWidth="1"/>
    <col min="14597" max="14597" width="15.25" customWidth="1"/>
    <col min="14598" max="14598" width="17.375" customWidth="1"/>
    <col min="14599" max="14599" width="17.125" customWidth="1"/>
    <col min="14602" max="14602" width="12.75" bestFit="1" customWidth="1"/>
    <col min="14605" max="14608" width="9.5" bestFit="1" customWidth="1"/>
    <col min="14845" max="14845" width="10.625" customWidth="1"/>
    <col min="14846" max="14846" width="16.375" customWidth="1"/>
    <col min="14847" max="14847" width="14.75" customWidth="1"/>
    <col min="14848" max="14848" width="15.625" customWidth="1"/>
    <col min="14850" max="14850" width="16.125" customWidth="1"/>
    <col min="14853" max="14853" width="15.25" customWidth="1"/>
    <col min="14854" max="14854" width="17.375" customWidth="1"/>
    <col min="14855" max="14855" width="17.125" customWidth="1"/>
    <col min="14858" max="14858" width="12.75" bestFit="1" customWidth="1"/>
    <col min="14861" max="14864" width="9.5" bestFit="1" customWidth="1"/>
    <col min="15101" max="15101" width="10.625" customWidth="1"/>
    <col min="15102" max="15102" width="16.375" customWidth="1"/>
    <col min="15103" max="15103" width="14.75" customWidth="1"/>
    <col min="15104" max="15104" width="15.625" customWidth="1"/>
    <col min="15106" max="15106" width="16.125" customWidth="1"/>
    <col min="15109" max="15109" width="15.25" customWidth="1"/>
    <col min="15110" max="15110" width="17.375" customWidth="1"/>
    <col min="15111" max="15111" width="17.125" customWidth="1"/>
    <col min="15114" max="15114" width="12.75" bestFit="1" customWidth="1"/>
    <col min="15117" max="15120" width="9.5" bestFit="1" customWidth="1"/>
    <col min="15357" max="15357" width="10.625" customWidth="1"/>
    <col min="15358" max="15358" width="16.375" customWidth="1"/>
    <col min="15359" max="15359" width="14.75" customWidth="1"/>
    <col min="15360" max="15360" width="15.625" customWidth="1"/>
    <col min="15362" max="15362" width="16.125" customWidth="1"/>
    <col min="15365" max="15365" width="15.25" customWidth="1"/>
    <col min="15366" max="15366" width="17.375" customWidth="1"/>
    <col min="15367" max="15367" width="17.125" customWidth="1"/>
    <col min="15370" max="15370" width="12.75" bestFit="1" customWidth="1"/>
    <col min="15373" max="15376" width="9.5" bestFit="1" customWidth="1"/>
    <col min="15613" max="15613" width="10.625" customWidth="1"/>
    <col min="15614" max="15614" width="16.375" customWidth="1"/>
    <col min="15615" max="15615" width="14.75" customWidth="1"/>
    <col min="15616" max="15616" width="15.625" customWidth="1"/>
    <col min="15618" max="15618" width="16.125" customWidth="1"/>
    <col min="15621" max="15621" width="15.25" customWidth="1"/>
    <col min="15622" max="15622" width="17.375" customWidth="1"/>
    <col min="15623" max="15623" width="17.125" customWidth="1"/>
    <col min="15626" max="15626" width="12.75" bestFit="1" customWidth="1"/>
    <col min="15629" max="15632" width="9.5" bestFit="1" customWidth="1"/>
    <col min="15869" max="15869" width="10.625" customWidth="1"/>
    <col min="15870" max="15870" width="16.375" customWidth="1"/>
    <col min="15871" max="15871" width="14.75" customWidth="1"/>
    <col min="15872" max="15872" width="15.625" customWidth="1"/>
    <col min="15874" max="15874" width="16.125" customWidth="1"/>
    <col min="15877" max="15877" width="15.25" customWidth="1"/>
    <col min="15878" max="15878" width="17.375" customWidth="1"/>
    <col min="15879" max="15879" width="17.125" customWidth="1"/>
    <col min="15882" max="15882" width="12.75" bestFit="1" customWidth="1"/>
    <col min="15885" max="15888" width="9.5" bestFit="1" customWidth="1"/>
    <col min="16125" max="16125" width="10.625" customWidth="1"/>
    <col min="16126" max="16126" width="16.375" customWidth="1"/>
    <col min="16127" max="16127" width="14.75" customWidth="1"/>
    <col min="16128" max="16128" width="15.625" customWidth="1"/>
    <col min="16130" max="16130" width="16.125" customWidth="1"/>
    <col min="16133" max="16133" width="15.25" customWidth="1"/>
    <col min="16134" max="16134" width="17.375" customWidth="1"/>
    <col min="16135" max="16135" width="17.125" customWidth="1"/>
    <col min="16138" max="16138" width="12.75" bestFit="1" customWidth="1"/>
    <col min="16141" max="16144" width="9.5" bestFit="1" customWidth="1"/>
  </cols>
  <sheetData>
    <row r="1" spans="1:16">
      <c r="A1" t="s">
        <v>11</v>
      </c>
      <c r="B1" s="14" t="s">
        <v>28</v>
      </c>
      <c r="C1" t="s">
        <v>29</v>
      </c>
      <c r="D1" t="s">
        <v>30</v>
      </c>
      <c r="E1" s="9"/>
      <c r="F1" t="s">
        <v>11</v>
      </c>
      <c r="G1" t="s">
        <v>31</v>
      </c>
      <c r="I1" s="21"/>
      <c r="J1" s="21"/>
      <c r="K1" s="21"/>
      <c r="L1" s="21"/>
      <c r="M1" s="21"/>
      <c r="N1" s="21"/>
      <c r="O1" s="21"/>
      <c r="P1" s="21"/>
    </row>
    <row r="2" spans="1:16">
      <c r="A2">
        <v>200601</v>
      </c>
      <c r="B2" s="14">
        <v>-1.7105773925781</v>
      </c>
      <c r="C2" s="14">
        <v>-3.61408081054685</v>
      </c>
      <c r="D2">
        <v>-8.4285949707031005</v>
      </c>
      <c r="F2">
        <v>200601</v>
      </c>
      <c r="G2" s="7">
        <v>-9.7930107526881773</v>
      </c>
    </row>
    <row r="3" spans="1:16">
      <c r="A3">
        <v>200602</v>
      </c>
      <c r="B3" s="14">
        <v>7.9755187988281504</v>
      </c>
      <c r="C3" s="14">
        <v>-1.1492065429687299</v>
      </c>
      <c r="D3">
        <v>-2.8443664550781</v>
      </c>
      <c r="F3">
        <v>200602</v>
      </c>
      <c r="G3" s="7">
        <v>2.4163690476190487</v>
      </c>
    </row>
    <row r="4" spans="1:16">
      <c r="A4">
        <v>200603</v>
      </c>
      <c r="B4" s="14">
        <v>14.0497375488281</v>
      </c>
      <c r="C4" s="14">
        <v>8.0047241210937692</v>
      </c>
      <c r="D4">
        <v>4.1184631347656504</v>
      </c>
      <c r="F4">
        <v>200603</v>
      </c>
      <c r="G4" s="7">
        <v>11.698521505376348</v>
      </c>
    </row>
    <row r="5" spans="1:16">
      <c r="A5">
        <v>200604</v>
      </c>
      <c r="B5" s="14">
        <v>22.626550292968801</v>
      </c>
      <c r="C5" s="14">
        <v>11.955224609375</v>
      </c>
      <c r="D5">
        <v>14.5954528808594</v>
      </c>
      <c r="F5">
        <v>200604</v>
      </c>
      <c r="G5" s="7">
        <v>22.246944444444441</v>
      </c>
    </row>
    <row r="6" spans="1:16">
      <c r="A6">
        <v>200605</v>
      </c>
      <c r="B6" s="14">
        <v>24.792077636718801</v>
      </c>
      <c r="C6" s="14">
        <v>24.293450927734401</v>
      </c>
      <c r="D6">
        <v>21.957574462890602</v>
      </c>
      <c r="F6">
        <v>200605</v>
      </c>
      <c r="G6" s="7">
        <v>30.521102150537626</v>
      </c>
    </row>
    <row r="7" spans="1:16">
      <c r="A7">
        <v>200606</v>
      </c>
      <c r="B7" s="14">
        <v>31.731072998046901</v>
      </c>
      <c r="C7" s="14">
        <v>25.693261718750001</v>
      </c>
      <c r="D7">
        <v>30.805993652343801</v>
      </c>
      <c r="F7">
        <v>200606</v>
      </c>
      <c r="G7" s="7">
        <v>34.388055555555539</v>
      </c>
    </row>
    <row r="8" spans="1:16">
      <c r="A8">
        <v>200607</v>
      </c>
      <c r="B8" s="14">
        <v>31.360864257812501</v>
      </c>
      <c r="C8" s="14">
        <v>26.755212402343801</v>
      </c>
      <c r="D8">
        <v>33.918084716796898</v>
      </c>
      <c r="F8">
        <v>200607</v>
      </c>
      <c r="G8" s="7">
        <v>35.803897849462402</v>
      </c>
    </row>
    <row r="9" spans="1:16">
      <c r="A9">
        <v>200608</v>
      </c>
      <c r="B9" s="14">
        <v>29.444909667968801</v>
      </c>
      <c r="C9" s="14">
        <v>26.433038330078102</v>
      </c>
      <c r="D9">
        <v>29.999291992187501</v>
      </c>
      <c r="F9">
        <v>200608</v>
      </c>
      <c r="G9" s="7">
        <v>36.08991935483872</v>
      </c>
    </row>
    <row r="10" spans="1:16">
      <c r="A10">
        <v>200609</v>
      </c>
      <c r="B10" s="14">
        <v>23.912652587890602</v>
      </c>
      <c r="C10" s="14">
        <v>20.544824218750001</v>
      </c>
      <c r="D10">
        <v>20.246240234375001</v>
      </c>
      <c r="F10">
        <v>200609</v>
      </c>
      <c r="G10" s="7">
        <v>27.256944444444439</v>
      </c>
    </row>
    <row r="11" spans="1:16">
      <c r="A11">
        <v>200610</v>
      </c>
      <c r="B11" s="14">
        <v>13.2562805175781</v>
      </c>
      <c r="C11" s="14">
        <v>10.277062988281299</v>
      </c>
      <c r="D11">
        <v>11.694421386718799</v>
      </c>
      <c r="F11">
        <v>200610</v>
      </c>
      <c r="G11" s="7">
        <v>18.316263440860208</v>
      </c>
    </row>
    <row r="12" spans="1:16">
      <c r="A12">
        <v>200611</v>
      </c>
      <c r="B12" s="14">
        <v>5.9397216796875201</v>
      </c>
      <c r="C12" s="14">
        <v>4.4641662597656504</v>
      </c>
      <c r="D12">
        <v>0.74929199218752296</v>
      </c>
      <c r="F12">
        <v>200611</v>
      </c>
      <c r="G12" s="7">
        <v>5.692361111111115</v>
      </c>
    </row>
    <row r="13" spans="1:16">
      <c r="A13">
        <v>200612</v>
      </c>
      <c r="B13" s="14">
        <v>0.81908569335939796</v>
      </c>
      <c r="C13" s="14">
        <v>-4.3434814453124799</v>
      </c>
      <c r="D13">
        <v>-10.3179992675781</v>
      </c>
      <c r="F13">
        <v>200612</v>
      </c>
      <c r="G13" s="7">
        <v>-6.8096774193548404</v>
      </c>
    </row>
    <row r="14" spans="1:16">
      <c r="A14">
        <v>200701</v>
      </c>
      <c r="B14" s="14">
        <v>0.40468750000002301</v>
      </c>
      <c r="C14" s="14">
        <v>-4.8636230468749799</v>
      </c>
      <c r="D14">
        <v>-8.4617980957031005</v>
      </c>
      <c r="F14">
        <v>200701</v>
      </c>
      <c r="G14" s="7">
        <v>-8.273252688172045</v>
      </c>
    </row>
    <row r="15" spans="1:16">
      <c r="A15">
        <v>200702</v>
      </c>
      <c r="B15" s="14">
        <v>4.3230834960937701</v>
      </c>
      <c r="C15" s="14">
        <v>-1.5439819335937299</v>
      </c>
      <c r="D15">
        <v>-2.8313964843749799</v>
      </c>
      <c r="F15">
        <v>200702</v>
      </c>
      <c r="G15" s="7">
        <v>3.5962797619047624</v>
      </c>
    </row>
    <row r="16" spans="1:16">
      <c r="A16">
        <v>200703</v>
      </c>
      <c r="B16" s="14">
        <v>11.385827636718799</v>
      </c>
      <c r="C16" s="14">
        <v>7.1219116210937701</v>
      </c>
      <c r="D16">
        <v>8.3725524902343995</v>
      </c>
      <c r="F16">
        <v>200703</v>
      </c>
      <c r="G16" s="7">
        <v>11.742741935483876</v>
      </c>
    </row>
    <row r="17" spans="1:7">
      <c r="A17">
        <v>200704</v>
      </c>
      <c r="B17" s="14">
        <v>22.280389404296901</v>
      </c>
      <c r="C17" s="14">
        <v>15.740075683593799</v>
      </c>
      <c r="D17">
        <v>17.910028076171901</v>
      </c>
      <c r="F17">
        <v>200704</v>
      </c>
      <c r="G17" s="7">
        <v>24.238333333333312</v>
      </c>
    </row>
    <row r="18" spans="1:7">
      <c r="A18">
        <v>200705</v>
      </c>
      <c r="B18" s="14">
        <v>25.162164306640602</v>
      </c>
      <c r="C18" s="14">
        <v>22.386224365234401</v>
      </c>
      <c r="D18">
        <v>24.721032714843801</v>
      </c>
      <c r="F18">
        <v>200705</v>
      </c>
      <c r="G18" s="7">
        <v>31.062768817204297</v>
      </c>
    </row>
    <row r="19" spans="1:7">
      <c r="A19">
        <v>200706</v>
      </c>
      <c r="B19" s="14">
        <v>30.387628173828102</v>
      </c>
      <c r="C19" s="14">
        <v>27.505517578125001</v>
      </c>
      <c r="D19">
        <v>29.725823974609401</v>
      </c>
      <c r="F19">
        <v>200706</v>
      </c>
      <c r="G19" s="7">
        <v>35.177500000000016</v>
      </c>
    </row>
    <row r="20" spans="1:7">
      <c r="A20">
        <v>200707</v>
      </c>
      <c r="B20" s="14">
        <v>33.553155517578197</v>
      </c>
      <c r="C20" s="14">
        <v>28.451470947265602</v>
      </c>
      <c r="D20">
        <v>33.244561767578197</v>
      </c>
      <c r="F20">
        <v>200707</v>
      </c>
      <c r="G20" s="7">
        <v>36.861424731182801</v>
      </c>
    </row>
    <row r="21" spans="1:7">
      <c r="A21">
        <v>200708</v>
      </c>
      <c r="B21" s="14">
        <v>29.317773437500001</v>
      </c>
      <c r="C21" s="14">
        <v>29.395227050781301</v>
      </c>
      <c r="D21">
        <v>30.188134765625001</v>
      </c>
      <c r="F21">
        <v>200708</v>
      </c>
      <c r="G21" s="7">
        <v>35.500403225806409</v>
      </c>
    </row>
    <row r="22" spans="1:7">
      <c r="A22">
        <v>200709</v>
      </c>
      <c r="B22" s="14">
        <v>24.408288574218801</v>
      </c>
      <c r="C22" s="14">
        <v>21.191613769531301</v>
      </c>
      <c r="D22">
        <v>20.906335449218801</v>
      </c>
      <c r="F22">
        <v>200709</v>
      </c>
      <c r="G22" s="7">
        <v>26.879305555555533</v>
      </c>
    </row>
    <row r="23" spans="1:7">
      <c r="A23">
        <v>200710</v>
      </c>
      <c r="B23" s="14">
        <v>14.8239990234375</v>
      </c>
      <c r="C23" s="14">
        <v>12.0716796875</v>
      </c>
      <c r="D23">
        <v>12.1757141113281</v>
      </c>
      <c r="F23">
        <v>200710</v>
      </c>
      <c r="G23" s="7">
        <v>14.834139784946252</v>
      </c>
    </row>
    <row r="24" spans="1:7">
      <c r="A24">
        <v>200711</v>
      </c>
      <c r="B24" s="14">
        <v>8.4390197753906495</v>
      </c>
      <c r="C24" s="14">
        <v>2.33770141601565</v>
      </c>
      <c r="D24">
        <v>3.7274414062500201</v>
      </c>
      <c r="F24">
        <v>200711</v>
      </c>
      <c r="G24" s="7">
        <v>3.6815277777777826</v>
      </c>
    </row>
    <row r="25" spans="1:7">
      <c r="A25">
        <v>200712</v>
      </c>
      <c r="B25" s="14">
        <v>1.9758544921875201</v>
      </c>
      <c r="C25" s="14">
        <v>-2.6279052734374799</v>
      </c>
      <c r="D25">
        <v>-8.4736083984374808</v>
      </c>
      <c r="F25">
        <v>200712</v>
      </c>
      <c r="G25" s="7">
        <v>-5.4969086021505413</v>
      </c>
    </row>
    <row r="26" spans="1:7">
      <c r="A26">
        <v>200801</v>
      </c>
      <c r="B26" s="14">
        <v>2.6063476562500201</v>
      </c>
      <c r="C26" s="14">
        <v>-3.2455200195312299</v>
      </c>
      <c r="D26">
        <v>-6.0220703124999799</v>
      </c>
      <c r="F26">
        <v>200801</v>
      </c>
      <c r="G26" s="7">
        <v>-11.258198924731182</v>
      </c>
    </row>
    <row r="27" spans="1:7">
      <c r="A27">
        <v>200802</v>
      </c>
      <c r="B27" s="14">
        <v>6.5144897460937701</v>
      </c>
      <c r="C27" s="14">
        <v>-0.26056518554685199</v>
      </c>
      <c r="D27">
        <v>-2.40253295898435</v>
      </c>
      <c r="F27">
        <v>200802</v>
      </c>
      <c r="G27" s="7">
        <v>-7.1685344827586182</v>
      </c>
    </row>
    <row r="28" spans="1:7">
      <c r="A28">
        <v>200803</v>
      </c>
      <c r="B28" s="14">
        <v>13.762780761718799</v>
      </c>
      <c r="C28" s="14">
        <v>7.8012329101562701</v>
      </c>
      <c r="D28">
        <v>4.5869689941406504</v>
      </c>
      <c r="F28">
        <v>200803</v>
      </c>
      <c r="G28" s="7">
        <v>14.872580645161278</v>
      </c>
    </row>
    <row r="29" spans="1:7">
      <c r="A29">
        <v>200804</v>
      </c>
      <c r="B29" s="14">
        <v>20.577844238281301</v>
      </c>
      <c r="C29" s="14">
        <v>16.576623535156301</v>
      </c>
      <c r="D29">
        <v>14.5056396484375</v>
      </c>
      <c r="F29">
        <v>200804</v>
      </c>
      <c r="G29" s="7">
        <v>22.376666666666665</v>
      </c>
    </row>
    <row r="30" spans="1:7">
      <c r="A30">
        <v>200805</v>
      </c>
      <c r="B30" s="14">
        <v>28.195306396484401</v>
      </c>
      <c r="C30" s="14">
        <v>23.466210937500001</v>
      </c>
      <c r="D30">
        <v>23.004235839843801</v>
      </c>
      <c r="F30">
        <v>200805</v>
      </c>
      <c r="G30" s="7">
        <v>31.614247311827945</v>
      </c>
    </row>
    <row r="31" spans="1:7">
      <c r="A31">
        <v>200806</v>
      </c>
      <c r="B31" s="14">
        <v>30.119409179687501</v>
      </c>
      <c r="C31" s="14">
        <v>26.964501953125001</v>
      </c>
      <c r="D31">
        <v>29.510827636718801</v>
      </c>
      <c r="F31">
        <v>200806</v>
      </c>
      <c r="G31" s="7">
        <v>36.253611111111134</v>
      </c>
    </row>
    <row r="32" spans="1:7">
      <c r="A32">
        <v>200807</v>
      </c>
      <c r="B32" s="14">
        <v>30.377099609375001</v>
      </c>
      <c r="C32" s="14">
        <v>29.978295898437501</v>
      </c>
      <c r="D32">
        <v>33.495233154296898</v>
      </c>
      <c r="F32">
        <v>200807</v>
      </c>
      <c r="G32" s="7">
        <v>36.76572580645157</v>
      </c>
    </row>
    <row r="33" spans="1:7">
      <c r="A33">
        <v>200808</v>
      </c>
      <c r="B33" s="14">
        <v>28.729180908203102</v>
      </c>
      <c r="C33" s="14">
        <v>27.639855957031301</v>
      </c>
      <c r="D33">
        <v>30.328118896484401</v>
      </c>
      <c r="F33">
        <v>200808</v>
      </c>
      <c r="G33" s="7">
        <v>33.407123655913978</v>
      </c>
    </row>
    <row r="34" spans="1:7">
      <c r="A34">
        <v>200809</v>
      </c>
      <c r="B34" s="14">
        <v>22.070642089843801</v>
      </c>
      <c r="C34" s="14">
        <v>21.559289550781301</v>
      </c>
      <c r="D34">
        <v>20.277673339843801</v>
      </c>
      <c r="F34">
        <v>200809</v>
      </c>
      <c r="G34" s="7">
        <v>27.030277777777755</v>
      </c>
    </row>
    <row r="35" spans="1:7">
      <c r="A35">
        <v>200810</v>
      </c>
      <c r="B35" s="14">
        <v>13.9773193359375</v>
      </c>
      <c r="C35" s="14">
        <v>12.8549133300781</v>
      </c>
      <c r="D35">
        <v>11.73671875</v>
      </c>
      <c r="F35">
        <v>200810</v>
      </c>
      <c r="G35" s="7">
        <v>14.996908602150528</v>
      </c>
    </row>
    <row r="36" spans="1:7">
      <c r="A36">
        <v>200811</v>
      </c>
      <c r="B36" s="14">
        <v>5.5444274902344004</v>
      </c>
      <c r="C36" s="14">
        <v>5.1787658691406504</v>
      </c>
      <c r="D36">
        <v>0.71755371093752296</v>
      </c>
      <c r="F36">
        <v>200811</v>
      </c>
      <c r="G36" s="7">
        <v>2.4319444444444396</v>
      </c>
    </row>
    <row r="37" spans="1:7">
      <c r="A37">
        <v>200812</v>
      </c>
      <c r="B37" s="14">
        <v>2.6095214843750201</v>
      </c>
      <c r="C37" s="14">
        <v>-2.4089721679687299</v>
      </c>
      <c r="D37">
        <v>-4.0600646972655996</v>
      </c>
      <c r="F37">
        <v>200812</v>
      </c>
      <c r="G37" s="7">
        <v>-5.4983870967741932</v>
      </c>
    </row>
    <row r="38" spans="1:7">
      <c r="A38">
        <v>200901</v>
      </c>
      <c r="B38" s="14">
        <v>-3.0513061523437299</v>
      </c>
      <c r="C38" s="14">
        <v>-1.4590820312499799</v>
      </c>
      <c r="D38">
        <v>-6.1407836914062299</v>
      </c>
      <c r="F38">
        <v>200901</v>
      </c>
      <c r="G38" s="7">
        <v>-7.1951612903225852</v>
      </c>
    </row>
    <row r="39" spans="1:7">
      <c r="A39">
        <v>200902</v>
      </c>
      <c r="B39" s="14">
        <v>1.6881042480469</v>
      </c>
      <c r="C39" s="14">
        <v>1.9842468261719</v>
      </c>
      <c r="D39">
        <v>-1.6346191406249799</v>
      </c>
      <c r="F39">
        <v>200902</v>
      </c>
      <c r="G39" s="7">
        <v>3.2729166666666654</v>
      </c>
    </row>
    <row r="40" spans="1:7">
      <c r="A40">
        <v>200903</v>
      </c>
      <c r="B40" s="14">
        <v>7.8744750976562701</v>
      </c>
      <c r="C40" s="14">
        <v>7.8661132812500201</v>
      </c>
      <c r="D40">
        <v>5.9676452636719004</v>
      </c>
      <c r="F40">
        <v>200903</v>
      </c>
      <c r="G40" s="7">
        <v>13.150000000000025</v>
      </c>
    </row>
    <row r="41" spans="1:7">
      <c r="A41">
        <v>200904</v>
      </c>
      <c r="B41" s="14">
        <v>16.831658935546901</v>
      </c>
      <c r="C41" s="14">
        <v>12.252526855468799</v>
      </c>
      <c r="D41">
        <v>15.4625183105469</v>
      </c>
      <c r="F41">
        <v>200904</v>
      </c>
      <c r="G41" s="7">
        <v>24.051111111111116</v>
      </c>
    </row>
    <row r="42" spans="1:7">
      <c r="A42">
        <v>200905</v>
      </c>
      <c r="B42" s="14">
        <v>27.764031982421901</v>
      </c>
      <c r="C42" s="14">
        <v>21.946374511718801</v>
      </c>
      <c r="D42">
        <v>24.479150390625001</v>
      </c>
      <c r="F42">
        <v>200905</v>
      </c>
      <c r="G42" s="7">
        <v>29.760349462365564</v>
      </c>
    </row>
    <row r="43" spans="1:7">
      <c r="A43">
        <v>200906</v>
      </c>
      <c r="B43" s="14">
        <v>30.640191650390602</v>
      </c>
      <c r="C43" s="14">
        <v>23.259667968750001</v>
      </c>
      <c r="D43">
        <v>31.501824951171901</v>
      </c>
      <c r="F43">
        <v>200906</v>
      </c>
      <c r="G43" s="7">
        <v>34.673333333333325</v>
      </c>
    </row>
    <row r="44" spans="1:7">
      <c r="A44">
        <v>200907</v>
      </c>
      <c r="B44" s="14">
        <v>33.493981933593801</v>
      </c>
      <c r="C44" s="14">
        <v>28.483056640625001</v>
      </c>
      <c r="D44">
        <v>33.163476562500001</v>
      </c>
      <c r="F44">
        <v>200907</v>
      </c>
      <c r="G44" s="7">
        <v>35.820295698924703</v>
      </c>
    </row>
    <row r="45" spans="1:7">
      <c r="A45">
        <v>200908</v>
      </c>
      <c r="B45" s="14">
        <v>31.160760498046901</v>
      </c>
      <c r="C45" s="14">
        <v>27.183221435546901</v>
      </c>
      <c r="D45">
        <v>30.246331787109401</v>
      </c>
      <c r="F45">
        <v>200908</v>
      </c>
      <c r="G45" s="7">
        <v>34.310752688171974</v>
      </c>
    </row>
    <row r="46" spans="1:7">
      <c r="A46">
        <v>200909</v>
      </c>
      <c r="B46" s="14">
        <v>22.686608886718801</v>
      </c>
      <c r="C46" s="14">
        <v>19.998254394531301</v>
      </c>
      <c r="D46">
        <v>21.610101318359401</v>
      </c>
      <c r="F46">
        <v>200909</v>
      </c>
      <c r="G46" s="7">
        <v>27.399861111111122</v>
      </c>
    </row>
    <row r="47" spans="1:7">
      <c r="A47">
        <v>200910</v>
      </c>
      <c r="B47" s="14">
        <v>12.9809814453125</v>
      </c>
      <c r="C47" s="14">
        <v>10.4581237792969</v>
      </c>
      <c r="D47">
        <v>10.5345703125</v>
      </c>
      <c r="F47">
        <v>200910</v>
      </c>
      <c r="G47" s="7">
        <v>15.757795698924708</v>
      </c>
    </row>
    <row r="48" spans="1:7">
      <c r="A48">
        <v>200911</v>
      </c>
      <c r="B48" s="14">
        <v>5.0197387695312701</v>
      </c>
      <c r="C48" s="14">
        <v>5.7796264648437701</v>
      </c>
      <c r="D48">
        <v>1.7376342773437701</v>
      </c>
      <c r="F48">
        <v>200911</v>
      </c>
      <c r="G48" s="7">
        <v>1.085555555555558</v>
      </c>
    </row>
    <row r="49" spans="1:7">
      <c r="A49">
        <v>200912</v>
      </c>
      <c r="B49" s="14">
        <v>-0.80753173828122704</v>
      </c>
      <c r="C49" s="14">
        <v>-2.1331542968749799</v>
      </c>
      <c r="D49">
        <v>-3.8438781738281</v>
      </c>
      <c r="F49">
        <v>200912</v>
      </c>
      <c r="G49" s="7">
        <v>-6.5153225806451731</v>
      </c>
    </row>
    <row r="50" spans="1:7">
      <c r="A50">
        <v>201001</v>
      </c>
      <c r="B50" s="14">
        <v>0.65139160156252296</v>
      </c>
      <c r="C50" s="14">
        <v>-3.7633422851562299</v>
      </c>
      <c r="D50">
        <v>-5.2346557617187299</v>
      </c>
      <c r="F50">
        <v>201001</v>
      </c>
      <c r="G50" s="7">
        <v>-5.7293010752688129</v>
      </c>
    </row>
    <row r="51" spans="1:7">
      <c r="A51">
        <v>201002</v>
      </c>
      <c r="B51" s="14">
        <v>7.3889404296875201</v>
      </c>
      <c r="C51" s="14">
        <v>1.3993164062500201</v>
      </c>
      <c r="D51">
        <v>-3.2484191894531</v>
      </c>
      <c r="F51">
        <v>201002</v>
      </c>
      <c r="G51" s="7">
        <v>1.4071428571428573</v>
      </c>
    </row>
    <row r="52" spans="1:7">
      <c r="A52">
        <v>201003</v>
      </c>
      <c r="B52" s="14">
        <v>15.26796875</v>
      </c>
      <c r="C52" s="14">
        <v>10.293054199218799</v>
      </c>
      <c r="D52">
        <v>5.6776672363281504</v>
      </c>
      <c r="F52">
        <v>201003</v>
      </c>
      <c r="G52" s="7">
        <v>12.898118279569898</v>
      </c>
    </row>
    <row r="53" spans="1:7">
      <c r="A53">
        <v>201004</v>
      </c>
      <c r="B53" s="14">
        <v>21.246026611328102</v>
      </c>
      <c r="C53" s="14">
        <v>13.7632080078125</v>
      </c>
      <c r="D53">
        <v>14.6517578125</v>
      </c>
      <c r="F53">
        <v>201004</v>
      </c>
      <c r="G53" s="7">
        <v>20.862361111111106</v>
      </c>
    </row>
    <row r="54" spans="1:7">
      <c r="A54">
        <v>201005</v>
      </c>
      <c r="B54" s="14">
        <v>26.254602050781301</v>
      </c>
      <c r="C54" s="14">
        <v>21.942285156250001</v>
      </c>
      <c r="D54">
        <v>26.889764404296901</v>
      </c>
      <c r="F54">
        <v>201005</v>
      </c>
      <c r="G54" s="7">
        <v>28.112634408602158</v>
      </c>
    </row>
    <row r="55" spans="1:7">
      <c r="A55">
        <v>201006</v>
      </c>
      <c r="B55" s="14">
        <v>30.799340820312501</v>
      </c>
      <c r="C55" s="14">
        <v>28.391687011718801</v>
      </c>
      <c r="D55">
        <v>30.702722167968801</v>
      </c>
      <c r="F55">
        <v>201006</v>
      </c>
      <c r="G55" s="7">
        <v>34.603472222222244</v>
      </c>
    </row>
    <row r="56" spans="1:7">
      <c r="A56">
        <v>201007</v>
      </c>
      <c r="B56" s="14">
        <v>32.126245117187501</v>
      </c>
      <c r="C56" s="14">
        <v>30.102014160156301</v>
      </c>
      <c r="D56">
        <v>33.562707519531301</v>
      </c>
      <c r="F56">
        <v>201007</v>
      </c>
      <c r="G56" s="7">
        <v>36.260215053763396</v>
      </c>
    </row>
    <row r="57" spans="1:7">
      <c r="A57">
        <v>201008</v>
      </c>
      <c r="B57" s="14">
        <v>29.700402832031301</v>
      </c>
      <c r="C57" s="14">
        <v>27.494836425781301</v>
      </c>
      <c r="D57">
        <v>28.002648925781301</v>
      </c>
      <c r="F57">
        <v>201008</v>
      </c>
      <c r="G57" s="7">
        <v>35.808602150537673</v>
      </c>
    </row>
    <row r="58" spans="1:7">
      <c r="A58">
        <v>201009</v>
      </c>
      <c r="B58" s="14">
        <v>23.953210449218801</v>
      </c>
      <c r="C58" s="14">
        <v>19.087976074218801</v>
      </c>
      <c r="D58">
        <v>21.603814697265602</v>
      </c>
      <c r="F58">
        <v>201009</v>
      </c>
      <c r="G58" s="7">
        <v>26.875972222222249</v>
      </c>
    </row>
    <row r="59" spans="1:7">
      <c r="A59">
        <v>201010</v>
      </c>
      <c r="B59" s="14">
        <v>12.026940917968799</v>
      </c>
      <c r="C59" s="14">
        <v>10.9585205078125</v>
      </c>
      <c r="D59">
        <v>10.5776611328125</v>
      </c>
      <c r="F59">
        <v>201010</v>
      </c>
      <c r="G59" s="7">
        <v>16.434139784946222</v>
      </c>
    </row>
    <row r="60" spans="1:7">
      <c r="A60">
        <v>201011</v>
      </c>
      <c r="B60" s="14">
        <v>5.5450988769531504</v>
      </c>
      <c r="C60" s="14">
        <v>2.9978271484375201</v>
      </c>
      <c r="D60">
        <v>1.58696899414065</v>
      </c>
      <c r="F60">
        <v>201011</v>
      </c>
      <c r="G60" s="7">
        <v>2.526249999999997</v>
      </c>
    </row>
    <row r="61" spans="1:7">
      <c r="A61">
        <v>201012</v>
      </c>
      <c r="B61" s="14">
        <v>-2.3424133300781</v>
      </c>
      <c r="C61" s="14">
        <v>-0.36209716796872699</v>
      </c>
      <c r="D61">
        <v>-7.0273803710937299</v>
      </c>
      <c r="F61">
        <v>201012</v>
      </c>
      <c r="G61" s="7">
        <v>-8.252419354838711</v>
      </c>
    </row>
    <row r="62" spans="1:7">
      <c r="A62">
        <v>201101</v>
      </c>
      <c r="B62" s="14">
        <v>-2.0009521484374799</v>
      </c>
      <c r="C62" s="14">
        <v>-2.3434814453124799</v>
      </c>
      <c r="D62">
        <v>-7.4553283691405996</v>
      </c>
      <c r="F62">
        <v>201101</v>
      </c>
      <c r="G62" s="7">
        <v>-13.3858870967742</v>
      </c>
    </row>
    <row r="63" spans="1:7">
      <c r="A63">
        <v>201102</v>
      </c>
      <c r="B63" s="14">
        <v>3.7174316406250201</v>
      </c>
      <c r="C63" s="14">
        <v>3.8431640625000201</v>
      </c>
      <c r="D63">
        <v>-5.5988220214843496</v>
      </c>
      <c r="F63">
        <v>201102</v>
      </c>
      <c r="G63" s="7">
        <v>0.64598214285714328</v>
      </c>
    </row>
    <row r="64" spans="1:7">
      <c r="A64">
        <v>201103</v>
      </c>
      <c r="B64" s="14">
        <v>14.9782043457031</v>
      </c>
      <c r="C64" s="14">
        <v>6.4142089843750201</v>
      </c>
      <c r="D64">
        <v>1.8325439453125201</v>
      </c>
      <c r="F64">
        <v>201103</v>
      </c>
      <c r="G64" s="7">
        <v>8.5458333333333307</v>
      </c>
    </row>
    <row r="65" spans="1:7">
      <c r="A65">
        <v>201104</v>
      </c>
      <c r="B65" s="14">
        <v>22.379113769531301</v>
      </c>
      <c r="C65" s="14">
        <v>15.542321777343799</v>
      </c>
      <c r="D65">
        <v>16.879876708984401</v>
      </c>
      <c r="F65">
        <v>201104</v>
      </c>
      <c r="G65" s="7">
        <v>23.952222222222204</v>
      </c>
    </row>
    <row r="66" spans="1:7">
      <c r="A66">
        <v>201105</v>
      </c>
      <c r="B66" s="14">
        <v>26.401879882812501</v>
      </c>
      <c r="C66" s="14">
        <v>24.024774169921901</v>
      </c>
      <c r="D66">
        <v>23.155267333984401</v>
      </c>
      <c r="F66">
        <v>201105</v>
      </c>
      <c r="G66" s="7">
        <v>29.827553763440871</v>
      </c>
    </row>
    <row r="67" spans="1:7">
      <c r="A67">
        <v>201106</v>
      </c>
      <c r="B67" s="14">
        <v>31.820306396484401</v>
      </c>
      <c r="C67" s="14">
        <v>25.791314697265602</v>
      </c>
      <c r="D67">
        <v>29.944390869140602</v>
      </c>
      <c r="F67">
        <v>201106</v>
      </c>
      <c r="G67" s="7">
        <v>35.459999999999987</v>
      </c>
    </row>
    <row r="68" spans="1:7">
      <c r="A68">
        <v>201107</v>
      </c>
      <c r="B68" s="14">
        <v>34.023675537109398</v>
      </c>
      <c r="C68" s="14">
        <v>29.541864013671901</v>
      </c>
      <c r="D68">
        <v>32.061578369140697</v>
      </c>
      <c r="F68">
        <v>201107</v>
      </c>
      <c r="G68" s="7">
        <v>36.9721774193548</v>
      </c>
    </row>
    <row r="69" spans="1:7">
      <c r="A69">
        <v>201108</v>
      </c>
      <c r="B69" s="14">
        <v>28.832604980468801</v>
      </c>
      <c r="C69" s="14">
        <v>26.557366943359401</v>
      </c>
      <c r="D69">
        <v>29.774560546875001</v>
      </c>
      <c r="F69">
        <v>201108</v>
      </c>
      <c r="G69" s="7">
        <v>35.330645161290306</v>
      </c>
    </row>
    <row r="70" spans="1:7">
      <c r="A70">
        <v>201109</v>
      </c>
      <c r="B70" s="14">
        <v>24.610620117187501</v>
      </c>
      <c r="C70" s="14">
        <v>21.670617675781301</v>
      </c>
      <c r="D70">
        <v>19.836236572265602</v>
      </c>
      <c r="F70">
        <v>201109</v>
      </c>
      <c r="G70" s="7">
        <v>27.81097222222224</v>
      </c>
    </row>
    <row r="71" spans="1:7">
      <c r="A71">
        <v>201110</v>
      </c>
      <c r="B71" s="14">
        <v>15.211083984375</v>
      </c>
      <c r="C71" s="14">
        <v>11.6897216796875</v>
      </c>
      <c r="D71">
        <v>11.3211608886719</v>
      </c>
      <c r="F71">
        <v>201110</v>
      </c>
      <c r="G71" s="7">
        <v>16.346102150537643</v>
      </c>
    </row>
    <row r="72" spans="1:7">
      <c r="A72">
        <v>201111</v>
      </c>
      <c r="B72" s="14">
        <v>6.5745178222656504</v>
      </c>
      <c r="C72" s="14">
        <v>4.4268432617187701</v>
      </c>
      <c r="D72">
        <v>-0.59006347656247704</v>
      </c>
      <c r="F72">
        <v>201111</v>
      </c>
      <c r="G72" s="7">
        <v>4.3729166666666588</v>
      </c>
    </row>
    <row r="73" spans="1:7">
      <c r="A73">
        <v>201112</v>
      </c>
      <c r="B73" s="14">
        <v>-0.37671508789060199</v>
      </c>
      <c r="C73" s="14">
        <v>-1.3323730468749799</v>
      </c>
      <c r="D73">
        <v>-6.5538085937499799</v>
      </c>
      <c r="F73">
        <v>201112</v>
      </c>
      <c r="G73" s="7">
        <v>-8.2651881720430076</v>
      </c>
    </row>
    <row r="74" spans="1:7">
      <c r="A74">
        <v>201201</v>
      </c>
      <c r="B74" s="14">
        <v>-3.5804809570312299</v>
      </c>
      <c r="C74" s="14">
        <v>-7.5163330078124799</v>
      </c>
      <c r="D74">
        <v>-7.4757141113280996</v>
      </c>
      <c r="F74">
        <v>201201</v>
      </c>
      <c r="G74" s="7">
        <v>-10.332930107526892</v>
      </c>
    </row>
    <row r="75" spans="1:7">
      <c r="A75">
        <v>201202</v>
      </c>
      <c r="B75" s="14">
        <v>2.8971191406250201</v>
      </c>
      <c r="C75" s="14">
        <v>1.2221618652344</v>
      </c>
      <c r="D75">
        <v>-4.3657287597655996</v>
      </c>
      <c r="F75">
        <v>201202</v>
      </c>
      <c r="G75" s="7">
        <v>-0.75373563218390771</v>
      </c>
    </row>
    <row r="76" spans="1:7">
      <c r="A76">
        <v>201203</v>
      </c>
      <c r="B76" s="14">
        <v>13.736474609375</v>
      </c>
      <c r="C76" s="14">
        <v>7.8137451171875201</v>
      </c>
      <c r="D76">
        <v>6.8784423828125201</v>
      </c>
      <c r="F76">
        <v>201203</v>
      </c>
      <c r="G76" s="7">
        <v>10.933736559139781</v>
      </c>
    </row>
    <row r="77" spans="1:7">
      <c r="A77">
        <v>201204</v>
      </c>
      <c r="B77" s="14">
        <v>22.720361328125001</v>
      </c>
      <c r="C77" s="14">
        <v>13.872216796875</v>
      </c>
      <c r="D77">
        <v>17.158807373046901</v>
      </c>
      <c r="F77">
        <v>201204</v>
      </c>
      <c r="G77" s="7">
        <v>23.25430555555554</v>
      </c>
    </row>
    <row r="78" spans="1:7">
      <c r="A78">
        <v>201205</v>
      </c>
      <c r="B78" s="14">
        <v>28.777886962890602</v>
      </c>
      <c r="C78" s="14">
        <v>20.303857421875001</v>
      </c>
      <c r="D78">
        <v>26.326562500000001</v>
      </c>
      <c r="F78">
        <v>201205</v>
      </c>
      <c r="G78" s="7">
        <v>30.67526881720427</v>
      </c>
    </row>
    <row r="79" spans="1:7">
      <c r="A79">
        <v>201206</v>
      </c>
      <c r="B79" s="14">
        <v>31.318597412109401</v>
      </c>
      <c r="C79" s="14">
        <v>26.609277343750001</v>
      </c>
      <c r="D79">
        <v>29.202508544921901</v>
      </c>
      <c r="F79">
        <v>201206</v>
      </c>
      <c r="G79" s="7">
        <v>32.559583333333329</v>
      </c>
    </row>
    <row r="80" spans="1:7">
      <c r="A80">
        <v>201207</v>
      </c>
      <c r="B80" s="14">
        <v>32.055902099609398</v>
      </c>
      <c r="C80" s="14">
        <v>28.200219726562501</v>
      </c>
      <c r="D80">
        <v>33.316552734375001</v>
      </c>
      <c r="F80">
        <v>201207</v>
      </c>
      <c r="G80" s="7">
        <v>35.802419354838683</v>
      </c>
    </row>
    <row r="81" spans="1:7">
      <c r="A81">
        <v>201208</v>
      </c>
      <c r="B81" s="14">
        <v>30.444482421875001</v>
      </c>
      <c r="C81" s="14">
        <v>24.382043457031301</v>
      </c>
      <c r="D81">
        <v>27.933923339843801</v>
      </c>
      <c r="F81">
        <v>201208</v>
      </c>
      <c r="G81" s="7">
        <v>35.291532258064507</v>
      </c>
    </row>
    <row r="82" spans="1:7">
      <c r="A82">
        <v>201209</v>
      </c>
      <c r="B82" s="14">
        <v>23.265527343750001</v>
      </c>
      <c r="C82" s="14">
        <v>19.977502441406301</v>
      </c>
      <c r="D82">
        <v>21.802850341796901</v>
      </c>
      <c r="F82">
        <v>201209</v>
      </c>
      <c r="G82" s="7">
        <v>27.262916666666651</v>
      </c>
    </row>
    <row r="83" spans="1:7">
      <c r="A83">
        <v>201210</v>
      </c>
      <c r="B83" s="14">
        <v>16.549523925781301</v>
      </c>
      <c r="C83" s="14">
        <v>12.421594238281299</v>
      </c>
      <c r="D83">
        <v>12.38955078125</v>
      </c>
      <c r="F83">
        <v>201210</v>
      </c>
      <c r="G83" s="7">
        <v>13.573387096774184</v>
      </c>
    </row>
    <row r="84" spans="1:7">
      <c r="A84">
        <v>201211</v>
      </c>
      <c r="B84" s="14">
        <v>5.4336486816406504</v>
      </c>
      <c r="C84" s="14">
        <v>4.4163452148437701</v>
      </c>
      <c r="D84">
        <v>0.38356933593752301</v>
      </c>
      <c r="F84">
        <v>201211</v>
      </c>
      <c r="G84" s="7">
        <v>-0.11013888888888954</v>
      </c>
    </row>
    <row r="85" spans="1:7">
      <c r="A85">
        <v>201212</v>
      </c>
      <c r="B85" s="14">
        <v>1.33196411132815</v>
      </c>
      <c r="C85" s="14">
        <v>0.48671875000002301</v>
      </c>
      <c r="D85">
        <v>-4.0802368164062299</v>
      </c>
      <c r="F85">
        <v>201212</v>
      </c>
      <c r="G85" s="7">
        <v>-7.7404569892473161</v>
      </c>
    </row>
    <row r="86" spans="1:7">
      <c r="A86">
        <v>201301</v>
      </c>
      <c r="B86" s="14">
        <v>-4.1397155761718496</v>
      </c>
      <c r="C86" s="14">
        <v>-3.7884277343749799</v>
      </c>
      <c r="D86">
        <v>-6.3707031249999799</v>
      </c>
      <c r="F86">
        <v>201301</v>
      </c>
      <c r="G86" s="8">
        <v>-7.9659946236559147</v>
      </c>
    </row>
    <row r="87" spans="1:7">
      <c r="A87">
        <v>201302</v>
      </c>
      <c r="B87" s="14">
        <v>4.4026123046875201</v>
      </c>
      <c r="C87" s="14">
        <v>-0.35257568359372699</v>
      </c>
      <c r="D87">
        <v>-3.6108764648437299</v>
      </c>
      <c r="F87">
        <v>201302</v>
      </c>
      <c r="G87" s="8">
        <v>1.5470238095238098</v>
      </c>
    </row>
    <row r="88" spans="1:7">
      <c r="A88">
        <v>201303</v>
      </c>
      <c r="B88" s="14">
        <v>11.851647949218799</v>
      </c>
      <c r="C88" s="14">
        <v>5.7854248046875201</v>
      </c>
      <c r="D88">
        <v>6.8115173339844004</v>
      </c>
      <c r="F88">
        <v>201303</v>
      </c>
      <c r="G88" s="8">
        <v>15.147715053763442</v>
      </c>
    </row>
    <row r="89" spans="1:7">
      <c r="A89">
        <v>201304</v>
      </c>
      <c r="B89" s="14">
        <v>21.003472900390602</v>
      </c>
      <c r="C89" s="14">
        <v>15.201318359375</v>
      </c>
      <c r="D89">
        <v>17.562280273437501</v>
      </c>
      <c r="F89">
        <v>201304</v>
      </c>
      <c r="G89" s="8">
        <v>24.153611111111111</v>
      </c>
    </row>
    <row r="90" spans="1:7">
      <c r="A90">
        <v>201305</v>
      </c>
      <c r="B90" s="14">
        <v>27.484582519531301</v>
      </c>
      <c r="C90" s="14">
        <v>23.185845947265602</v>
      </c>
      <c r="D90">
        <v>23.827752685546901</v>
      </c>
      <c r="F90">
        <v>201305</v>
      </c>
      <c r="G90" s="8">
        <v>30.352284946236566</v>
      </c>
    </row>
    <row r="91" spans="1:7">
      <c r="A91">
        <v>201306</v>
      </c>
      <c r="B91" s="14">
        <v>33.285211181640697</v>
      </c>
      <c r="C91" s="14">
        <v>28.075921630859401</v>
      </c>
      <c r="D91">
        <v>30.379815673828102</v>
      </c>
      <c r="F91">
        <v>201306</v>
      </c>
      <c r="G91" s="8">
        <v>32.825833333333335</v>
      </c>
    </row>
    <row r="92" spans="1:7">
      <c r="A92">
        <v>201307</v>
      </c>
      <c r="B92" s="14">
        <v>33.323327636718801</v>
      </c>
      <c r="C92" s="14">
        <v>28.087182617187501</v>
      </c>
      <c r="D92">
        <v>32.915582275390697</v>
      </c>
      <c r="F92">
        <v>201307</v>
      </c>
      <c r="G92" s="8">
        <v>36.918817204301078</v>
      </c>
    </row>
    <row r="93" spans="1:7">
      <c r="A93">
        <v>201308</v>
      </c>
      <c r="B93" s="14">
        <v>29.506036376953102</v>
      </c>
      <c r="C93" s="14">
        <v>25.678430175781301</v>
      </c>
      <c r="D93">
        <v>28.020684814453102</v>
      </c>
      <c r="F93">
        <v>201308</v>
      </c>
      <c r="G93" s="8">
        <v>36.745026881720428</v>
      </c>
    </row>
    <row r="94" spans="1:7">
      <c r="A94">
        <v>201309</v>
      </c>
      <c r="B94" s="14">
        <v>21.817803955078102</v>
      </c>
      <c r="C94" s="14">
        <v>19.367944335937501</v>
      </c>
      <c r="D94">
        <v>20.218865966796901</v>
      </c>
      <c r="F94">
        <v>201309</v>
      </c>
      <c r="G94" s="8">
        <v>27.432916666666674</v>
      </c>
    </row>
    <row r="95" spans="1:7">
      <c r="A95">
        <v>201310</v>
      </c>
      <c r="B95" s="14">
        <v>14.8493896484375</v>
      </c>
      <c r="C95" s="14">
        <v>11.5333190917969</v>
      </c>
      <c r="D95">
        <v>10.9671875</v>
      </c>
      <c r="F95">
        <v>201310</v>
      </c>
      <c r="G95" s="8">
        <v>16.934677419354845</v>
      </c>
    </row>
    <row r="96" spans="1:7">
      <c r="A96">
        <v>201311</v>
      </c>
      <c r="B96" s="14">
        <v>5.6573425292969004</v>
      </c>
      <c r="C96" s="14">
        <v>1.9041381835937701</v>
      </c>
      <c r="D96">
        <v>-0.33197631835935199</v>
      </c>
      <c r="F96">
        <v>201311</v>
      </c>
      <c r="G96" s="8">
        <v>0.93388888888888988</v>
      </c>
    </row>
    <row r="97" spans="1:7">
      <c r="A97">
        <v>201312</v>
      </c>
      <c r="B97" s="14">
        <v>-0.48880615234372699</v>
      </c>
      <c r="C97" s="14">
        <v>-5.7945617675780996</v>
      </c>
      <c r="D97">
        <v>-8.2114013671874808</v>
      </c>
      <c r="F97">
        <v>201312</v>
      </c>
      <c r="G97" s="8">
        <v>-7.4737903225806459</v>
      </c>
    </row>
    <row r="98" spans="1:7">
      <c r="A98">
        <v>201401</v>
      </c>
      <c r="B98" s="14">
        <v>-0.58646240234372704</v>
      </c>
      <c r="C98" s="14">
        <v>-4.3533996582030996</v>
      </c>
      <c r="D98">
        <v>-6.9581359863280996</v>
      </c>
      <c r="F98">
        <v>201401</v>
      </c>
      <c r="G98" s="8">
        <v>-8.2701612903225836</v>
      </c>
    </row>
    <row r="99" spans="1:7">
      <c r="A99">
        <v>201402</v>
      </c>
      <c r="B99" s="14">
        <v>5.2934509277344004</v>
      </c>
      <c r="C99" s="14">
        <v>0.54894409179689796</v>
      </c>
      <c r="D99">
        <v>0.38585815429689801</v>
      </c>
      <c r="F99">
        <v>201402</v>
      </c>
      <c r="G99" s="8">
        <v>-1.5898809523809525</v>
      </c>
    </row>
    <row r="100" spans="1:7">
      <c r="A100">
        <v>201403</v>
      </c>
      <c r="B100" s="14">
        <v>13.81875</v>
      </c>
      <c r="C100" s="14">
        <v>7.3170104980469004</v>
      </c>
      <c r="D100">
        <v>5.0087219238281504</v>
      </c>
      <c r="F100">
        <v>201403</v>
      </c>
      <c r="G100" s="8">
        <v>10.627284946236559</v>
      </c>
    </row>
    <row r="101" spans="1:7">
      <c r="A101">
        <v>201404</v>
      </c>
      <c r="B101" s="14">
        <v>20.739892578125001</v>
      </c>
      <c r="C101" s="14">
        <v>15.8367248535156</v>
      </c>
      <c r="D101">
        <v>15.423486328125</v>
      </c>
      <c r="F101">
        <v>201404</v>
      </c>
      <c r="G101" s="8">
        <v>21.229166666666664</v>
      </c>
    </row>
    <row r="102" spans="1:7">
      <c r="A102">
        <v>201405</v>
      </c>
      <c r="B102" s="14">
        <v>27.621331787109401</v>
      </c>
      <c r="C102" s="14">
        <v>22.239862060546901</v>
      </c>
      <c r="D102">
        <v>24.525659179687501</v>
      </c>
      <c r="F102">
        <v>201405</v>
      </c>
      <c r="G102" s="8">
        <v>26.031317204301079</v>
      </c>
    </row>
    <row r="103" spans="1:7">
      <c r="A103">
        <v>201406</v>
      </c>
      <c r="B103" s="14">
        <v>32.331323242187501</v>
      </c>
      <c r="C103" s="14">
        <v>25.784936523437501</v>
      </c>
      <c r="D103">
        <v>30.151025390625001</v>
      </c>
      <c r="F103">
        <v>201406</v>
      </c>
      <c r="G103" s="8">
        <v>31.697638888888896</v>
      </c>
    </row>
    <row r="104" spans="1:7">
      <c r="A104">
        <v>201407</v>
      </c>
      <c r="B104" s="14">
        <v>33.463708496093801</v>
      </c>
      <c r="C104" s="14">
        <v>27.130059814453102</v>
      </c>
      <c r="D104">
        <v>33.570306396484398</v>
      </c>
      <c r="F104">
        <v>201407</v>
      </c>
      <c r="G104" s="8">
        <v>35.348790322580648</v>
      </c>
    </row>
    <row r="105" spans="1:7">
      <c r="A105">
        <v>201408</v>
      </c>
      <c r="B105" s="14">
        <v>29.630944824218801</v>
      </c>
      <c r="C105" s="14">
        <v>26.143975830078102</v>
      </c>
      <c r="D105">
        <v>30.420770263671901</v>
      </c>
      <c r="F105">
        <v>201408</v>
      </c>
      <c r="G105" s="8">
        <v>33.861021505376343</v>
      </c>
    </row>
    <row r="106" spans="1:7">
      <c r="A106">
        <v>201409</v>
      </c>
      <c r="B106" s="14">
        <v>23.432550048828102</v>
      </c>
      <c r="C106" s="14">
        <v>19.413842773437501</v>
      </c>
      <c r="D106">
        <v>22.255639648437501</v>
      </c>
      <c r="F106">
        <v>201409</v>
      </c>
      <c r="G106" s="8">
        <v>26.018888888888888</v>
      </c>
    </row>
    <row r="107" spans="1:7">
      <c r="A107">
        <v>201410</v>
      </c>
      <c r="B107" s="14">
        <v>14.0796142578125</v>
      </c>
      <c r="C107" s="14">
        <v>11.8103271484375</v>
      </c>
      <c r="D107">
        <v>10.146447753906299</v>
      </c>
      <c r="F107">
        <v>201410</v>
      </c>
      <c r="G107" s="8">
        <v>15.394354838709678</v>
      </c>
    </row>
    <row r="108" spans="1:7">
      <c r="A108">
        <v>201411</v>
      </c>
      <c r="B108" s="14">
        <v>6.4146667480469004</v>
      </c>
      <c r="C108" s="14">
        <v>4.1361938476562701</v>
      </c>
      <c r="D108">
        <v>0.14144287109377299</v>
      </c>
      <c r="F108">
        <v>201411</v>
      </c>
      <c r="G108" s="8">
        <v>1.7222222222222221</v>
      </c>
    </row>
    <row r="109" spans="1:7">
      <c r="A109">
        <v>201412</v>
      </c>
      <c r="B109" s="14">
        <v>-2.7131713867187299</v>
      </c>
      <c r="C109" s="14">
        <v>-2.4281372070312299</v>
      </c>
      <c r="D109">
        <v>-3.1527465820312299</v>
      </c>
      <c r="F109">
        <v>201412</v>
      </c>
      <c r="G109" s="8">
        <v>-9.3782258064516153</v>
      </c>
    </row>
    <row r="110" spans="1:7">
      <c r="A110">
        <v>201501</v>
      </c>
      <c r="B110" s="14">
        <v>-1.1499084472656</v>
      </c>
      <c r="C110" s="14">
        <v>-5.3115600585937299</v>
      </c>
      <c r="D110">
        <v>-6.8471130371093496</v>
      </c>
      <c r="F110">
        <v>201501</v>
      </c>
      <c r="G110" s="8">
        <v>-6.3581989247311812</v>
      </c>
    </row>
    <row r="111" spans="1:7">
      <c r="A111">
        <v>201502</v>
      </c>
      <c r="B111" s="14">
        <v>4.1223083496094004</v>
      </c>
      <c r="C111" s="14">
        <v>3.5885864257812701</v>
      </c>
      <c r="D111">
        <v>-2.61310424804685</v>
      </c>
      <c r="F111">
        <v>201502</v>
      </c>
      <c r="G111" s="8">
        <v>1.1578869047619056</v>
      </c>
    </row>
    <row r="112" spans="1:7">
      <c r="A112">
        <v>201503</v>
      </c>
      <c r="B112" s="14">
        <v>10.4463134765625</v>
      </c>
      <c r="C112" s="14">
        <v>8.4991394042968995</v>
      </c>
      <c r="D112">
        <v>2.7106872558594</v>
      </c>
      <c r="F112">
        <v>201503</v>
      </c>
      <c r="G112" s="8">
        <v>13.082258064516129</v>
      </c>
    </row>
    <row r="113" spans="1:7">
      <c r="A113">
        <v>201504</v>
      </c>
      <c r="B113" s="14">
        <v>21.052728271484401</v>
      </c>
      <c r="C113" s="14">
        <v>14.5827880859375</v>
      </c>
      <c r="D113">
        <v>16.515557861328102</v>
      </c>
      <c r="F113">
        <v>201504</v>
      </c>
      <c r="G113" s="8">
        <v>22.919444444444448</v>
      </c>
    </row>
    <row r="114" spans="1:7">
      <c r="A114">
        <v>201505</v>
      </c>
      <c r="B114" s="14">
        <v>25.832147216796901</v>
      </c>
      <c r="C114" s="14">
        <v>19.257653808593801</v>
      </c>
      <c r="D114">
        <v>23.050134277343801</v>
      </c>
      <c r="F114">
        <v>201505</v>
      </c>
      <c r="G114" s="8">
        <v>29.736693548387095</v>
      </c>
    </row>
    <row r="115" spans="1:7">
      <c r="A115">
        <v>201506</v>
      </c>
      <c r="B115" s="14">
        <v>32.271508789062501</v>
      </c>
      <c r="C115" s="14">
        <v>27.736535644531301</v>
      </c>
      <c r="D115">
        <v>31.254815673828102</v>
      </c>
      <c r="F115">
        <v>201506</v>
      </c>
      <c r="G115" s="8">
        <v>31.774861111111118</v>
      </c>
    </row>
    <row r="116" spans="1:7">
      <c r="A116">
        <v>201507</v>
      </c>
      <c r="B116" s="14">
        <v>33.361047363281301</v>
      </c>
      <c r="C116" s="14">
        <v>29.396203613281301</v>
      </c>
      <c r="D116">
        <v>32.532556152343801</v>
      </c>
      <c r="F116">
        <v>201507</v>
      </c>
      <c r="G116" s="8">
        <v>36.941801075268813</v>
      </c>
    </row>
    <row r="117" spans="1:7">
      <c r="A117">
        <v>201508</v>
      </c>
      <c r="B117" s="14">
        <v>29.561303710937501</v>
      </c>
      <c r="C117" s="14">
        <v>26.602136230468801</v>
      </c>
      <c r="D117">
        <v>30.454492187500001</v>
      </c>
      <c r="F117">
        <v>201508</v>
      </c>
      <c r="G117" s="8">
        <v>34.365591397849457</v>
      </c>
    </row>
    <row r="118" spans="1:7">
      <c r="A118">
        <v>201509</v>
      </c>
      <c r="B118" s="14">
        <v>23.339685058593801</v>
      </c>
      <c r="C118" s="14">
        <v>21.436059570312501</v>
      </c>
      <c r="D118">
        <v>19.970086669921901</v>
      </c>
      <c r="F118">
        <v>201509</v>
      </c>
      <c r="G118" s="8">
        <v>24.654027777777785</v>
      </c>
    </row>
    <row r="119" spans="1:7">
      <c r="A119">
        <v>201510</v>
      </c>
      <c r="B119" s="14">
        <v>12.9742980957031</v>
      </c>
      <c r="C119" s="14">
        <v>11.373132324218799</v>
      </c>
      <c r="D119">
        <v>12.908776855468799</v>
      </c>
      <c r="F119">
        <v>201510</v>
      </c>
      <c r="G119" s="8">
        <v>14.985349462365589</v>
      </c>
    </row>
    <row r="120" spans="1:7">
      <c r="A120">
        <v>201511</v>
      </c>
      <c r="B120" s="14">
        <v>5.2902160644531504</v>
      </c>
      <c r="C120" s="14">
        <v>3.6624389648437701</v>
      </c>
      <c r="D120">
        <v>1.68035278320315</v>
      </c>
      <c r="F120">
        <v>201511</v>
      </c>
      <c r="G120" s="8">
        <v>3.6963888888888889</v>
      </c>
    </row>
    <row r="121" spans="1:7">
      <c r="A121">
        <v>201512</v>
      </c>
      <c r="B121" s="14">
        <v>-1.97431030273435</v>
      </c>
      <c r="C121" s="14">
        <v>2.7612304687522699E-2</v>
      </c>
      <c r="D121">
        <v>-5.6845764160155996</v>
      </c>
      <c r="F121">
        <v>201512</v>
      </c>
      <c r="G121" s="8">
        <v>-6.9466397849462362</v>
      </c>
    </row>
    <row r="122" spans="1:7">
      <c r="A122">
        <v>201601</v>
      </c>
      <c r="B122" s="14">
        <v>-2.32941284179685</v>
      </c>
      <c r="C122" s="14">
        <v>-5.0203613281249799</v>
      </c>
      <c r="D122">
        <v>-10.1629699707031</v>
      </c>
      <c r="F122">
        <v>201601</v>
      </c>
      <c r="G122" s="8">
        <v>-7.7877688172043005</v>
      </c>
    </row>
    <row r="123" spans="1:7">
      <c r="A123">
        <v>201602</v>
      </c>
      <c r="B123" s="14">
        <v>1.5594421386719</v>
      </c>
      <c r="C123" s="14">
        <v>0.39559326171877301</v>
      </c>
      <c r="D123">
        <v>-5.1507629394530996</v>
      </c>
      <c r="F123">
        <v>201602</v>
      </c>
      <c r="G123" s="8">
        <v>-1.3589080459770122</v>
      </c>
    </row>
    <row r="124" spans="1:7">
      <c r="A124">
        <v>201603</v>
      </c>
      <c r="B124" s="14">
        <v>13.5284362792969</v>
      </c>
      <c r="C124" s="14">
        <v>11.1220947265625</v>
      </c>
      <c r="D124">
        <v>3.8929077148437701</v>
      </c>
      <c r="F124">
        <v>201603</v>
      </c>
      <c r="G124" s="8">
        <v>13.524731182795698</v>
      </c>
    </row>
    <row r="125" spans="1:7">
      <c r="A125">
        <v>201604</v>
      </c>
      <c r="B125" s="14">
        <v>19.520562744140602</v>
      </c>
      <c r="C125" s="14">
        <v>15.556848144531299</v>
      </c>
      <c r="D125">
        <v>16.958428955078102</v>
      </c>
      <c r="F125">
        <v>201604</v>
      </c>
      <c r="G125" s="8">
        <v>23.315138888888889</v>
      </c>
    </row>
    <row r="126" spans="1:7">
      <c r="A126">
        <v>201605</v>
      </c>
      <c r="B126" s="14">
        <v>26.890802001953102</v>
      </c>
      <c r="C126" s="14">
        <v>24.169213867187501</v>
      </c>
      <c r="D126">
        <v>23.208398437500001</v>
      </c>
      <c r="F126">
        <v>201605</v>
      </c>
      <c r="G126" s="8">
        <v>27.701881720430105</v>
      </c>
    </row>
    <row r="127" spans="1:7">
      <c r="A127">
        <v>201606</v>
      </c>
      <c r="B127" s="14">
        <v>30.794488525390602</v>
      </c>
      <c r="C127" s="14">
        <v>26.040734863281301</v>
      </c>
      <c r="D127">
        <v>31.037622070312501</v>
      </c>
      <c r="F127">
        <v>201606</v>
      </c>
      <c r="G127" s="8">
        <v>36.454166666666673</v>
      </c>
    </row>
    <row r="128" spans="1:7">
      <c r="A128">
        <v>201607</v>
      </c>
      <c r="B128" s="14">
        <v>31.004693603515602</v>
      </c>
      <c r="C128" s="14">
        <v>28.659875488281301</v>
      </c>
      <c r="D128">
        <v>32.407464599609398</v>
      </c>
      <c r="F128">
        <v>201607</v>
      </c>
      <c r="G128" s="8">
        <v>36.342741935483872</v>
      </c>
    </row>
    <row r="129" spans="1:7">
      <c r="A129">
        <v>201608</v>
      </c>
      <c r="B129" s="14">
        <v>31.746087646484401</v>
      </c>
      <c r="C129" s="14">
        <v>27.277124023437501</v>
      </c>
      <c r="D129">
        <v>31.083459472656301</v>
      </c>
      <c r="F129">
        <v>201608</v>
      </c>
      <c r="G129" s="8">
        <v>30.669354838709673</v>
      </c>
    </row>
    <row r="130" spans="1:7">
      <c r="A130">
        <v>201609</v>
      </c>
      <c r="B130" s="14">
        <v>25.465051269531301</v>
      </c>
      <c r="C130" s="14">
        <v>21.454766845703102</v>
      </c>
      <c r="D130">
        <v>19.918786621093801</v>
      </c>
      <c r="F130">
        <v>201609</v>
      </c>
      <c r="G130" s="8">
        <v>27.978750000000002</v>
      </c>
    </row>
    <row r="131" spans="1:7">
      <c r="A131">
        <v>201610</v>
      </c>
      <c r="B131" s="14">
        <v>12.369226074218799</v>
      </c>
      <c r="C131" s="14">
        <v>11.7591796875</v>
      </c>
      <c r="D131">
        <v>11.415673828125</v>
      </c>
      <c r="F131">
        <v>201610</v>
      </c>
      <c r="G131" s="8">
        <v>13.933736559139785</v>
      </c>
    </row>
    <row r="132" spans="1:7">
      <c r="A132">
        <v>201611</v>
      </c>
      <c r="B132" s="14">
        <v>5.1755615234375201</v>
      </c>
      <c r="C132" s="14">
        <v>3.7910400390625201</v>
      </c>
      <c r="D132">
        <v>3.7975097656250201</v>
      </c>
      <c r="F132">
        <v>201611</v>
      </c>
      <c r="G132" s="8">
        <v>1.0022222222222219</v>
      </c>
    </row>
    <row r="133" spans="1:7">
      <c r="A133">
        <v>201612</v>
      </c>
      <c r="B133" s="14">
        <v>1.8316894531250201</v>
      </c>
      <c r="C133" s="14">
        <v>-3.5096191406249799</v>
      </c>
      <c r="D133">
        <v>-8.8668273925781005</v>
      </c>
      <c r="F133">
        <v>201612</v>
      </c>
      <c r="G133" s="8">
        <v>-5.1993055555555543</v>
      </c>
    </row>
    <row r="134" spans="1:7">
      <c r="A134">
        <v>201701</v>
      </c>
      <c r="B134" s="14">
        <v>1.41130981445315</v>
      </c>
      <c r="C134" s="14">
        <v>-1.09796752929685</v>
      </c>
      <c r="D134">
        <v>-7.6731018066405996</v>
      </c>
      <c r="F134">
        <v>201701</v>
      </c>
      <c r="G134" s="8">
        <v>-9.7301075268817225</v>
      </c>
    </row>
    <row r="135" spans="1:7">
      <c r="A135">
        <v>201702</v>
      </c>
      <c r="B135" s="14">
        <v>5.5655761718750201</v>
      </c>
      <c r="C135" s="14">
        <v>-3.6882385253906</v>
      </c>
      <c r="D135">
        <v>-0.76080932617185204</v>
      </c>
      <c r="F135">
        <v>201702</v>
      </c>
      <c r="G135" s="8">
        <v>1.9483630952380953</v>
      </c>
    </row>
    <row r="136" spans="1:7">
      <c r="A136">
        <v>201703</v>
      </c>
      <c r="B136" s="14">
        <v>13.328820800781299</v>
      </c>
      <c r="C136" s="14">
        <v>8.8726440429687692</v>
      </c>
      <c r="D136">
        <v>9.7773071289062692</v>
      </c>
      <c r="F136">
        <v>201703</v>
      </c>
      <c r="G136" s="8">
        <v>11.411424731182796</v>
      </c>
    </row>
    <row r="137" spans="1:7">
      <c r="A137">
        <v>201704</v>
      </c>
      <c r="B137" s="14">
        <v>22.350854492187501</v>
      </c>
      <c r="C137" s="14">
        <v>15.761193847656299</v>
      </c>
      <c r="D137">
        <v>13.1074157714844</v>
      </c>
      <c r="F137">
        <v>201704</v>
      </c>
      <c r="G137" s="8">
        <v>22.531944444444449</v>
      </c>
    </row>
    <row r="138" spans="1:7">
      <c r="A138">
        <v>201705</v>
      </c>
      <c r="B138" s="14">
        <v>30.730554199218801</v>
      </c>
      <c r="C138" s="14">
        <v>23.325341796875001</v>
      </c>
      <c r="D138">
        <v>22.554833984375001</v>
      </c>
      <c r="F138">
        <v>201705</v>
      </c>
      <c r="G138" s="8">
        <v>29.469892473118279</v>
      </c>
    </row>
    <row r="139" spans="1:7">
      <c r="A139">
        <v>201706</v>
      </c>
      <c r="B139" s="14">
        <v>30.529107666015602</v>
      </c>
      <c r="C139" s="14">
        <v>21.817681884765602</v>
      </c>
      <c r="D139">
        <v>29.860681152343801</v>
      </c>
      <c r="F139">
        <v>201706</v>
      </c>
      <c r="G139" s="8">
        <v>33.920555555555552</v>
      </c>
    </row>
    <row r="140" spans="1:7">
      <c r="A140">
        <v>201707</v>
      </c>
      <c r="B140" s="14">
        <v>32.280053710937501</v>
      </c>
      <c r="C140" s="14">
        <v>28.366296386718801</v>
      </c>
      <c r="D140">
        <v>33.227899169921898</v>
      </c>
      <c r="F140">
        <v>201707</v>
      </c>
      <c r="G140" s="8">
        <v>36.450134408602153</v>
      </c>
    </row>
    <row r="141" spans="1:7">
      <c r="A141">
        <v>201708</v>
      </c>
      <c r="B141" s="14">
        <v>30.539788818359401</v>
      </c>
      <c r="C141" s="14">
        <v>25.507104492187501</v>
      </c>
      <c r="D141">
        <v>31.668969726562501</v>
      </c>
      <c r="F141">
        <v>201708</v>
      </c>
      <c r="G141" s="8">
        <v>33.049193548387102</v>
      </c>
    </row>
    <row r="142" spans="1:7">
      <c r="A142">
        <v>201709</v>
      </c>
      <c r="B142" s="14">
        <v>23.228479003906301</v>
      </c>
      <c r="C142" s="14">
        <v>20.224389648437501</v>
      </c>
      <c r="D142">
        <v>21.169000244140602</v>
      </c>
      <c r="F142">
        <v>201709</v>
      </c>
      <c r="G142" s="8">
        <v>27.048888888888886</v>
      </c>
    </row>
    <row r="143" spans="1:7">
      <c r="A143">
        <v>201710</v>
      </c>
      <c r="B143" s="14">
        <v>13.9765563964844</v>
      </c>
      <c r="C143" s="14">
        <v>13.399072265625</v>
      </c>
      <c r="D143">
        <v>13.2185302734375</v>
      </c>
      <c r="F143">
        <v>201710</v>
      </c>
      <c r="G143" s="8">
        <v>13.811290322580644</v>
      </c>
    </row>
    <row r="144" spans="1:7">
      <c r="A144">
        <v>201711</v>
      </c>
      <c r="B144" s="14">
        <v>9.2183471679687692</v>
      </c>
      <c r="C144" s="14">
        <v>5.3550048828125201</v>
      </c>
      <c r="D144">
        <v>0.46676025390627301</v>
      </c>
      <c r="F144">
        <v>201711</v>
      </c>
      <c r="G144" s="8">
        <v>2.1084722222222223</v>
      </c>
    </row>
    <row r="145" spans="1:16">
      <c r="A145">
        <v>201712</v>
      </c>
      <c r="B145" s="14">
        <v>3.31377563476565</v>
      </c>
      <c r="C145" s="14">
        <v>1.85137329101565</v>
      </c>
      <c r="D145">
        <v>-3.1304687499999799</v>
      </c>
      <c r="F145">
        <v>201712</v>
      </c>
      <c r="G145" s="8">
        <v>-5.4241935483870982</v>
      </c>
    </row>
    <row r="148" spans="1:16">
      <c r="H148" t="s">
        <v>10</v>
      </c>
      <c r="L148" s="10"/>
      <c r="M148" s="10"/>
      <c r="N148" s="10"/>
      <c r="O148" s="10"/>
      <c r="P148" s="10"/>
    </row>
  </sheetData>
  <mergeCells count="1">
    <mergeCell ref="I1:P1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41"/>
  <sheetViews>
    <sheetView topLeftCell="E1" workbookViewId="0">
      <selection activeCell="H7" sqref="H7"/>
    </sheetView>
  </sheetViews>
  <sheetFormatPr defaultRowHeight="13.5"/>
  <cols>
    <col min="3" max="3" width="16.375" style="5" customWidth="1"/>
    <col min="4" max="4" width="51.75" style="11" customWidth="1"/>
    <col min="5" max="5" width="14.75" customWidth="1"/>
    <col min="6" max="6" width="52.75" style="11" customWidth="1"/>
    <col min="7" max="7" width="15.625" customWidth="1"/>
    <col min="8" max="8" width="59.875" style="11" customWidth="1"/>
    <col min="256" max="256" width="10.625" customWidth="1"/>
    <col min="257" max="258" width="16.375" customWidth="1"/>
    <col min="259" max="259" width="14.75" customWidth="1"/>
    <col min="260" max="260" width="16.375" customWidth="1"/>
    <col min="261" max="261" width="15.625" customWidth="1"/>
    <col min="262" max="262" width="16.375" customWidth="1"/>
    <col min="263" max="263" width="17.375" customWidth="1"/>
    <col min="264" max="264" width="17.125" customWidth="1"/>
    <col min="512" max="512" width="10.625" customWidth="1"/>
    <col min="513" max="514" width="16.375" customWidth="1"/>
    <col min="515" max="515" width="14.75" customWidth="1"/>
    <col min="516" max="516" width="16.375" customWidth="1"/>
    <col min="517" max="517" width="15.625" customWidth="1"/>
    <col min="518" max="518" width="16.375" customWidth="1"/>
    <col min="519" max="519" width="17.375" customWidth="1"/>
    <col min="520" max="520" width="17.125" customWidth="1"/>
    <col min="768" max="768" width="10.625" customWidth="1"/>
    <col min="769" max="770" width="16.375" customWidth="1"/>
    <col min="771" max="771" width="14.75" customWidth="1"/>
    <col min="772" max="772" width="16.375" customWidth="1"/>
    <col min="773" max="773" width="15.625" customWidth="1"/>
    <col min="774" max="774" width="16.375" customWidth="1"/>
    <col min="775" max="775" width="17.375" customWidth="1"/>
    <col min="776" max="776" width="17.125" customWidth="1"/>
    <col min="1024" max="1024" width="10.625" customWidth="1"/>
    <col min="1025" max="1026" width="16.375" customWidth="1"/>
    <col min="1027" max="1027" width="14.75" customWidth="1"/>
    <col min="1028" max="1028" width="16.375" customWidth="1"/>
    <col min="1029" max="1029" width="15.625" customWidth="1"/>
    <col min="1030" max="1030" width="16.375" customWidth="1"/>
    <col min="1031" max="1031" width="17.375" customWidth="1"/>
    <col min="1032" max="1032" width="17.125" customWidth="1"/>
    <col min="1280" max="1280" width="10.625" customWidth="1"/>
    <col min="1281" max="1282" width="16.375" customWidth="1"/>
    <col min="1283" max="1283" width="14.75" customWidth="1"/>
    <col min="1284" max="1284" width="16.375" customWidth="1"/>
    <col min="1285" max="1285" width="15.625" customWidth="1"/>
    <col min="1286" max="1286" width="16.375" customWidth="1"/>
    <col min="1287" max="1287" width="17.375" customWidth="1"/>
    <col min="1288" max="1288" width="17.125" customWidth="1"/>
    <col min="1536" max="1536" width="10.625" customWidth="1"/>
    <col min="1537" max="1538" width="16.375" customWidth="1"/>
    <col min="1539" max="1539" width="14.75" customWidth="1"/>
    <col min="1540" max="1540" width="16.375" customWidth="1"/>
    <col min="1541" max="1541" width="15.625" customWidth="1"/>
    <col min="1542" max="1542" width="16.375" customWidth="1"/>
    <col min="1543" max="1543" width="17.375" customWidth="1"/>
    <col min="1544" max="1544" width="17.125" customWidth="1"/>
    <col min="1792" max="1792" width="10.625" customWidth="1"/>
    <col min="1793" max="1794" width="16.375" customWidth="1"/>
    <col min="1795" max="1795" width="14.75" customWidth="1"/>
    <col min="1796" max="1796" width="16.375" customWidth="1"/>
    <col min="1797" max="1797" width="15.625" customWidth="1"/>
    <col min="1798" max="1798" width="16.375" customWidth="1"/>
    <col min="1799" max="1799" width="17.375" customWidth="1"/>
    <col min="1800" max="1800" width="17.125" customWidth="1"/>
    <col min="2048" max="2048" width="10.625" customWidth="1"/>
    <col min="2049" max="2050" width="16.375" customWidth="1"/>
    <col min="2051" max="2051" width="14.75" customWidth="1"/>
    <col min="2052" max="2052" width="16.375" customWidth="1"/>
    <col min="2053" max="2053" width="15.625" customWidth="1"/>
    <col min="2054" max="2054" width="16.375" customWidth="1"/>
    <col min="2055" max="2055" width="17.375" customWidth="1"/>
    <col min="2056" max="2056" width="17.125" customWidth="1"/>
    <col min="2304" max="2304" width="10.625" customWidth="1"/>
    <col min="2305" max="2306" width="16.375" customWidth="1"/>
    <col min="2307" max="2307" width="14.75" customWidth="1"/>
    <col min="2308" max="2308" width="16.375" customWidth="1"/>
    <col min="2309" max="2309" width="15.625" customWidth="1"/>
    <col min="2310" max="2310" width="16.375" customWidth="1"/>
    <col min="2311" max="2311" width="17.375" customWidth="1"/>
    <col min="2312" max="2312" width="17.125" customWidth="1"/>
    <col min="2560" max="2560" width="10.625" customWidth="1"/>
    <col min="2561" max="2562" width="16.375" customWidth="1"/>
    <col min="2563" max="2563" width="14.75" customWidth="1"/>
    <col min="2564" max="2564" width="16.375" customWidth="1"/>
    <col min="2565" max="2565" width="15.625" customWidth="1"/>
    <col min="2566" max="2566" width="16.375" customWidth="1"/>
    <col min="2567" max="2567" width="17.375" customWidth="1"/>
    <col min="2568" max="2568" width="17.125" customWidth="1"/>
    <col min="2816" max="2816" width="10.625" customWidth="1"/>
    <col min="2817" max="2818" width="16.375" customWidth="1"/>
    <col min="2819" max="2819" width="14.75" customWidth="1"/>
    <col min="2820" max="2820" width="16.375" customWidth="1"/>
    <col min="2821" max="2821" width="15.625" customWidth="1"/>
    <col min="2822" max="2822" width="16.375" customWidth="1"/>
    <col min="2823" max="2823" width="17.375" customWidth="1"/>
    <col min="2824" max="2824" width="17.125" customWidth="1"/>
    <col min="3072" max="3072" width="10.625" customWidth="1"/>
    <col min="3073" max="3074" width="16.375" customWidth="1"/>
    <col min="3075" max="3075" width="14.75" customWidth="1"/>
    <col min="3076" max="3076" width="16.375" customWidth="1"/>
    <col min="3077" max="3077" width="15.625" customWidth="1"/>
    <col min="3078" max="3078" width="16.375" customWidth="1"/>
    <col min="3079" max="3079" width="17.375" customWidth="1"/>
    <col min="3080" max="3080" width="17.125" customWidth="1"/>
    <col min="3328" max="3328" width="10.625" customWidth="1"/>
    <col min="3329" max="3330" width="16.375" customWidth="1"/>
    <col min="3331" max="3331" width="14.75" customWidth="1"/>
    <col min="3332" max="3332" width="16.375" customWidth="1"/>
    <col min="3333" max="3333" width="15.625" customWidth="1"/>
    <col min="3334" max="3334" width="16.375" customWidth="1"/>
    <col min="3335" max="3335" width="17.375" customWidth="1"/>
    <col min="3336" max="3336" width="17.125" customWidth="1"/>
    <col min="3584" max="3584" width="10.625" customWidth="1"/>
    <col min="3585" max="3586" width="16.375" customWidth="1"/>
    <col min="3587" max="3587" width="14.75" customWidth="1"/>
    <col min="3588" max="3588" width="16.375" customWidth="1"/>
    <col min="3589" max="3589" width="15.625" customWidth="1"/>
    <col min="3590" max="3590" width="16.375" customWidth="1"/>
    <col min="3591" max="3591" width="17.375" customWidth="1"/>
    <col min="3592" max="3592" width="17.125" customWidth="1"/>
    <col min="3840" max="3840" width="10.625" customWidth="1"/>
    <col min="3841" max="3842" width="16.375" customWidth="1"/>
    <col min="3843" max="3843" width="14.75" customWidth="1"/>
    <col min="3844" max="3844" width="16.375" customWidth="1"/>
    <col min="3845" max="3845" width="15.625" customWidth="1"/>
    <col min="3846" max="3846" width="16.375" customWidth="1"/>
    <col min="3847" max="3847" width="17.375" customWidth="1"/>
    <col min="3848" max="3848" width="17.125" customWidth="1"/>
    <col min="4096" max="4096" width="10.625" customWidth="1"/>
    <col min="4097" max="4098" width="16.375" customWidth="1"/>
    <col min="4099" max="4099" width="14.75" customWidth="1"/>
    <col min="4100" max="4100" width="16.375" customWidth="1"/>
    <col min="4101" max="4101" width="15.625" customWidth="1"/>
    <col min="4102" max="4102" width="16.375" customWidth="1"/>
    <col min="4103" max="4103" width="17.375" customWidth="1"/>
    <col min="4104" max="4104" width="17.125" customWidth="1"/>
    <col min="4352" max="4352" width="10.625" customWidth="1"/>
    <col min="4353" max="4354" width="16.375" customWidth="1"/>
    <col min="4355" max="4355" width="14.75" customWidth="1"/>
    <col min="4356" max="4356" width="16.375" customWidth="1"/>
    <col min="4357" max="4357" width="15.625" customWidth="1"/>
    <col min="4358" max="4358" width="16.375" customWidth="1"/>
    <col min="4359" max="4359" width="17.375" customWidth="1"/>
    <col min="4360" max="4360" width="17.125" customWidth="1"/>
    <col min="4608" max="4608" width="10.625" customWidth="1"/>
    <col min="4609" max="4610" width="16.375" customWidth="1"/>
    <col min="4611" max="4611" width="14.75" customWidth="1"/>
    <col min="4612" max="4612" width="16.375" customWidth="1"/>
    <col min="4613" max="4613" width="15.625" customWidth="1"/>
    <col min="4614" max="4614" width="16.375" customWidth="1"/>
    <col min="4615" max="4615" width="17.375" customWidth="1"/>
    <col min="4616" max="4616" width="17.125" customWidth="1"/>
    <col min="4864" max="4864" width="10.625" customWidth="1"/>
    <col min="4865" max="4866" width="16.375" customWidth="1"/>
    <col min="4867" max="4867" width="14.75" customWidth="1"/>
    <col min="4868" max="4868" width="16.375" customWidth="1"/>
    <col min="4869" max="4869" width="15.625" customWidth="1"/>
    <col min="4870" max="4870" width="16.375" customWidth="1"/>
    <col min="4871" max="4871" width="17.375" customWidth="1"/>
    <col min="4872" max="4872" width="17.125" customWidth="1"/>
    <col min="5120" max="5120" width="10.625" customWidth="1"/>
    <col min="5121" max="5122" width="16.375" customWidth="1"/>
    <col min="5123" max="5123" width="14.75" customWidth="1"/>
    <col min="5124" max="5124" width="16.375" customWidth="1"/>
    <col min="5125" max="5125" width="15.625" customWidth="1"/>
    <col min="5126" max="5126" width="16.375" customWidth="1"/>
    <col min="5127" max="5127" width="17.375" customWidth="1"/>
    <col min="5128" max="5128" width="17.125" customWidth="1"/>
    <col min="5376" max="5376" width="10.625" customWidth="1"/>
    <col min="5377" max="5378" width="16.375" customWidth="1"/>
    <col min="5379" max="5379" width="14.75" customWidth="1"/>
    <col min="5380" max="5380" width="16.375" customWidth="1"/>
    <col min="5381" max="5381" width="15.625" customWidth="1"/>
    <col min="5382" max="5382" width="16.375" customWidth="1"/>
    <col min="5383" max="5383" width="17.375" customWidth="1"/>
    <col min="5384" max="5384" width="17.125" customWidth="1"/>
    <col min="5632" max="5632" width="10.625" customWidth="1"/>
    <col min="5633" max="5634" width="16.375" customWidth="1"/>
    <col min="5635" max="5635" width="14.75" customWidth="1"/>
    <col min="5636" max="5636" width="16.375" customWidth="1"/>
    <col min="5637" max="5637" width="15.625" customWidth="1"/>
    <col min="5638" max="5638" width="16.375" customWidth="1"/>
    <col min="5639" max="5639" width="17.375" customWidth="1"/>
    <col min="5640" max="5640" width="17.125" customWidth="1"/>
    <col min="5888" max="5888" width="10.625" customWidth="1"/>
    <col min="5889" max="5890" width="16.375" customWidth="1"/>
    <col min="5891" max="5891" width="14.75" customWidth="1"/>
    <col min="5892" max="5892" width="16.375" customWidth="1"/>
    <col min="5893" max="5893" width="15.625" customWidth="1"/>
    <col min="5894" max="5894" width="16.375" customWidth="1"/>
    <col min="5895" max="5895" width="17.375" customWidth="1"/>
    <col min="5896" max="5896" width="17.125" customWidth="1"/>
    <col min="6144" max="6144" width="10.625" customWidth="1"/>
    <col min="6145" max="6146" width="16.375" customWidth="1"/>
    <col min="6147" max="6147" width="14.75" customWidth="1"/>
    <col min="6148" max="6148" width="16.375" customWidth="1"/>
    <col min="6149" max="6149" width="15.625" customWidth="1"/>
    <col min="6150" max="6150" width="16.375" customWidth="1"/>
    <col min="6151" max="6151" width="17.375" customWidth="1"/>
    <col min="6152" max="6152" width="17.125" customWidth="1"/>
    <col min="6400" max="6400" width="10.625" customWidth="1"/>
    <col min="6401" max="6402" width="16.375" customWidth="1"/>
    <col min="6403" max="6403" width="14.75" customWidth="1"/>
    <col min="6404" max="6404" width="16.375" customWidth="1"/>
    <col min="6405" max="6405" width="15.625" customWidth="1"/>
    <col min="6406" max="6406" width="16.375" customWidth="1"/>
    <col min="6407" max="6407" width="17.375" customWidth="1"/>
    <col min="6408" max="6408" width="17.125" customWidth="1"/>
    <col min="6656" max="6656" width="10.625" customWidth="1"/>
    <col min="6657" max="6658" width="16.375" customWidth="1"/>
    <col min="6659" max="6659" width="14.75" customWidth="1"/>
    <col min="6660" max="6660" width="16.375" customWidth="1"/>
    <col min="6661" max="6661" width="15.625" customWidth="1"/>
    <col min="6662" max="6662" width="16.375" customWidth="1"/>
    <col min="6663" max="6663" width="17.375" customWidth="1"/>
    <col min="6664" max="6664" width="17.125" customWidth="1"/>
    <col min="6912" max="6912" width="10.625" customWidth="1"/>
    <col min="6913" max="6914" width="16.375" customWidth="1"/>
    <col min="6915" max="6915" width="14.75" customWidth="1"/>
    <col min="6916" max="6916" width="16.375" customWidth="1"/>
    <col min="6917" max="6917" width="15.625" customWidth="1"/>
    <col min="6918" max="6918" width="16.375" customWidth="1"/>
    <col min="6919" max="6919" width="17.375" customWidth="1"/>
    <col min="6920" max="6920" width="17.125" customWidth="1"/>
    <col min="7168" max="7168" width="10.625" customWidth="1"/>
    <col min="7169" max="7170" width="16.375" customWidth="1"/>
    <col min="7171" max="7171" width="14.75" customWidth="1"/>
    <col min="7172" max="7172" width="16.375" customWidth="1"/>
    <col min="7173" max="7173" width="15.625" customWidth="1"/>
    <col min="7174" max="7174" width="16.375" customWidth="1"/>
    <col min="7175" max="7175" width="17.375" customWidth="1"/>
    <col min="7176" max="7176" width="17.125" customWidth="1"/>
    <col min="7424" max="7424" width="10.625" customWidth="1"/>
    <col min="7425" max="7426" width="16.375" customWidth="1"/>
    <col min="7427" max="7427" width="14.75" customWidth="1"/>
    <col min="7428" max="7428" width="16.375" customWidth="1"/>
    <col min="7429" max="7429" width="15.625" customWidth="1"/>
    <col min="7430" max="7430" width="16.375" customWidth="1"/>
    <col min="7431" max="7431" width="17.375" customWidth="1"/>
    <col min="7432" max="7432" width="17.125" customWidth="1"/>
    <col min="7680" max="7680" width="10.625" customWidth="1"/>
    <col min="7681" max="7682" width="16.375" customWidth="1"/>
    <col min="7683" max="7683" width="14.75" customWidth="1"/>
    <col min="7684" max="7684" width="16.375" customWidth="1"/>
    <col min="7685" max="7685" width="15.625" customWidth="1"/>
    <col min="7686" max="7686" width="16.375" customWidth="1"/>
    <col min="7687" max="7687" width="17.375" customWidth="1"/>
    <col min="7688" max="7688" width="17.125" customWidth="1"/>
    <col min="7936" max="7936" width="10.625" customWidth="1"/>
    <col min="7937" max="7938" width="16.375" customWidth="1"/>
    <col min="7939" max="7939" width="14.75" customWidth="1"/>
    <col min="7940" max="7940" width="16.375" customWidth="1"/>
    <col min="7941" max="7941" width="15.625" customWidth="1"/>
    <col min="7942" max="7942" width="16.375" customWidth="1"/>
    <col min="7943" max="7943" width="17.375" customWidth="1"/>
    <col min="7944" max="7944" width="17.125" customWidth="1"/>
    <col min="8192" max="8192" width="10.625" customWidth="1"/>
    <col min="8193" max="8194" width="16.375" customWidth="1"/>
    <col min="8195" max="8195" width="14.75" customWidth="1"/>
    <col min="8196" max="8196" width="16.375" customWidth="1"/>
    <col min="8197" max="8197" width="15.625" customWidth="1"/>
    <col min="8198" max="8198" width="16.375" customWidth="1"/>
    <col min="8199" max="8199" width="17.375" customWidth="1"/>
    <col min="8200" max="8200" width="17.125" customWidth="1"/>
    <col min="8448" max="8448" width="10.625" customWidth="1"/>
    <col min="8449" max="8450" width="16.375" customWidth="1"/>
    <col min="8451" max="8451" width="14.75" customWidth="1"/>
    <col min="8452" max="8452" width="16.375" customWidth="1"/>
    <col min="8453" max="8453" width="15.625" customWidth="1"/>
    <col min="8454" max="8454" width="16.375" customWidth="1"/>
    <col min="8455" max="8455" width="17.375" customWidth="1"/>
    <col min="8456" max="8456" width="17.125" customWidth="1"/>
    <col min="8704" max="8704" width="10.625" customWidth="1"/>
    <col min="8705" max="8706" width="16.375" customWidth="1"/>
    <col min="8707" max="8707" width="14.75" customWidth="1"/>
    <col min="8708" max="8708" width="16.375" customWidth="1"/>
    <col min="8709" max="8709" width="15.625" customWidth="1"/>
    <col min="8710" max="8710" width="16.375" customWidth="1"/>
    <col min="8711" max="8711" width="17.375" customWidth="1"/>
    <col min="8712" max="8712" width="17.125" customWidth="1"/>
    <col min="8960" max="8960" width="10.625" customWidth="1"/>
    <col min="8961" max="8962" width="16.375" customWidth="1"/>
    <col min="8963" max="8963" width="14.75" customWidth="1"/>
    <col min="8964" max="8964" width="16.375" customWidth="1"/>
    <col min="8965" max="8965" width="15.625" customWidth="1"/>
    <col min="8966" max="8966" width="16.375" customWidth="1"/>
    <col min="8967" max="8967" width="17.375" customWidth="1"/>
    <col min="8968" max="8968" width="17.125" customWidth="1"/>
    <col min="9216" max="9216" width="10.625" customWidth="1"/>
    <col min="9217" max="9218" width="16.375" customWidth="1"/>
    <col min="9219" max="9219" width="14.75" customWidth="1"/>
    <col min="9220" max="9220" width="16.375" customWidth="1"/>
    <col min="9221" max="9221" width="15.625" customWidth="1"/>
    <col min="9222" max="9222" width="16.375" customWidth="1"/>
    <col min="9223" max="9223" width="17.375" customWidth="1"/>
    <col min="9224" max="9224" width="17.125" customWidth="1"/>
    <col min="9472" max="9472" width="10.625" customWidth="1"/>
    <col min="9473" max="9474" width="16.375" customWidth="1"/>
    <col min="9475" max="9475" width="14.75" customWidth="1"/>
    <col min="9476" max="9476" width="16.375" customWidth="1"/>
    <col min="9477" max="9477" width="15.625" customWidth="1"/>
    <col min="9478" max="9478" width="16.375" customWidth="1"/>
    <col min="9479" max="9479" width="17.375" customWidth="1"/>
    <col min="9480" max="9480" width="17.125" customWidth="1"/>
    <col min="9728" max="9728" width="10.625" customWidth="1"/>
    <col min="9729" max="9730" width="16.375" customWidth="1"/>
    <col min="9731" max="9731" width="14.75" customWidth="1"/>
    <col min="9732" max="9732" width="16.375" customWidth="1"/>
    <col min="9733" max="9733" width="15.625" customWidth="1"/>
    <col min="9734" max="9734" width="16.375" customWidth="1"/>
    <col min="9735" max="9735" width="17.375" customWidth="1"/>
    <col min="9736" max="9736" width="17.125" customWidth="1"/>
    <col min="9984" max="9984" width="10.625" customWidth="1"/>
    <col min="9985" max="9986" width="16.375" customWidth="1"/>
    <col min="9987" max="9987" width="14.75" customWidth="1"/>
    <col min="9988" max="9988" width="16.375" customWidth="1"/>
    <col min="9989" max="9989" width="15.625" customWidth="1"/>
    <col min="9990" max="9990" width="16.375" customWidth="1"/>
    <col min="9991" max="9991" width="17.375" customWidth="1"/>
    <col min="9992" max="9992" width="17.125" customWidth="1"/>
    <col min="10240" max="10240" width="10.625" customWidth="1"/>
    <col min="10241" max="10242" width="16.375" customWidth="1"/>
    <col min="10243" max="10243" width="14.75" customWidth="1"/>
    <col min="10244" max="10244" width="16.375" customWidth="1"/>
    <col min="10245" max="10245" width="15.625" customWidth="1"/>
    <col min="10246" max="10246" width="16.375" customWidth="1"/>
    <col min="10247" max="10247" width="17.375" customWidth="1"/>
    <col min="10248" max="10248" width="17.125" customWidth="1"/>
    <col min="10496" max="10496" width="10.625" customWidth="1"/>
    <col min="10497" max="10498" width="16.375" customWidth="1"/>
    <col min="10499" max="10499" width="14.75" customWidth="1"/>
    <col min="10500" max="10500" width="16.375" customWidth="1"/>
    <col min="10501" max="10501" width="15.625" customWidth="1"/>
    <col min="10502" max="10502" width="16.375" customWidth="1"/>
    <col min="10503" max="10503" width="17.375" customWidth="1"/>
    <col min="10504" max="10504" width="17.125" customWidth="1"/>
    <col min="10752" max="10752" width="10.625" customWidth="1"/>
    <col min="10753" max="10754" width="16.375" customWidth="1"/>
    <col min="10755" max="10755" width="14.75" customWidth="1"/>
    <col min="10756" max="10756" width="16.375" customWidth="1"/>
    <col min="10757" max="10757" width="15.625" customWidth="1"/>
    <col min="10758" max="10758" width="16.375" customWidth="1"/>
    <col min="10759" max="10759" width="17.375" customWidth="1"/>
    <col min="10760" max="10760" width="17.125" customWidth="1"/>
    <col min="11008" max="11008" width="10.625" customWidth="1"/>
    <col min="11009" max="11010" width="16.375" customWidth="1"/>
    <col min="11011" max="11011" width="14.75" customWidth="1"/>
    <col min="11012" max="11012" width="16.375" customWidth="1"/>
    <col min="11013" max="11013" width="15.625" customWidth="1"/>
    <col min="11014" max="11014" width="16.375" customWidth="1"/>
    <col min="11015" max="11015" width="17.375" customWidth="1"/>
    <col min="11016" max="11016" width="17.125" customWidth="1"/>
    <col min="11264" max="11264" width="10.625" customWidth="1"/>
    <col min="11265" max="11266" width="16.375" customWidth="1"/>
    <col min="11267" max="11267" width="14.75" customWidth="1"/>
    <col min="11268" max="11268" width="16.375" customWidth="1"/>
    <col min="11269" max="11269" width="15.625" customWidth="1"/>
    <col min="11270" max="11270" width="16.375" customWidth="1"/>
    <col min="11271" max="11271" width="17.375" customWidth="1"/>
    <col min="11272" max="11272" width="17.125" customWidth="1"/>
    <col min="11520" max="11520" width="10.625" customWidth="1"/>
    <col min="11521" max="11522" width="16.375" customWidth="1"/>
    <col min="11523" max="11523" width="14.75" customWidth="1"/>
    <col min="11524" max="11524" width="16.375" customWidth="1"/>
    <col min="11525" max="11525" width="15.625" customWidth="1"/>
    <col min="11526" max="11526" width="16.375" customWidth="1"/>
    <col min="11527" max="11527" width="17.375" customWidth="1"/>
    <col min="11528" max="11528" width="17.125" customWidth="1"/>
    <col min="11776" max="11776" width="10.625" customWidth="1"/>
    <col min="11777" max="11778" width="16.375" customWidth="1"/>
    <col min="11779" max="11779" width="14.75" customWidth="1"/>
    <col min="11780" max="11780" width="16.375" customWidth="1"/>
    <col min="11781" max="11781" width="15.625" customWidth="1"/>
    <col min="11782" max="11782" width="16.375" customWidth="1"/>
    <col min="11783" max="11783" width="17.375" customWidth="1"/>
    <col min="11784" max="11784" width="17.125" customWidth="1"/>
    <col min="12032" max="12032" width="10.625" customWidth="1"/>
    <col min="12033" max="12034" width="16.375" customWidth="1"/>
    <col min="12035" max="12035" width="14.75" customWidth="1"/>
    <col min="12036" max="12036" width="16.375" customWidth="1"/>
    <col min="12037" max="12037" width="15.625" customWidth="1"/>
    <col min="12038" max="12038" width="16.375" customWidth="1"/>
    <col min="12039" max="12039" width="17.375" customWidth="1"/>
    <col min="12040" max="12040" width="17.125" customWidth="1"/>
    <col min="12288" max="12288" width="10.625" customWidth="1"/>
    <col min="12289" max="12290" width="16.375" customWidth="1"/>
    <col min="12291" max="12291" width="14.75" customWidth="1"/>
    <col min="12292" max="12292" width="16.375" customWidth="1"/>
    <col min="12293" max="12293" width="15.625" customWidth="1"/>
    <col min="12294" max="12294" width="16.375" customWidth="1"/>
    <col min="12295" max="12295" width="17.375" customWidth="1"/>
    <col min="12296" max="12296" width="17.125" customWidth="1"/>
    <col min="12544" max="12544" width="10.625" customWidth="1"/>
    <col min="12545" max="12546" width="16.375" customWidth="1"/>
    <col min="12547" max="12547" width="14.75" customWidth="1"/>
    <col min="12548" max="12548" width="16.375" customWidth="1"/>
    <col min="12549" max="12549" width="15.625" customWidth="1"/>
    <col min="12550" max="12550" width="16.375" customWidth="1"/>
    <col min="12551" max="12551" width="17.375" customWidth="1"/>
    <col min="12552" max="12552" width="17.125" customWidth="1"/>
    <col min="12800" max="12800" width="10.625" customWidth="1"/>
    <col min="12801" max="12802" width="16.375" customWidth="1"/>
    <col min="12803" max="12803" width="14.75" customWidth="1"/>
    <col min="12804" max="12804" width="16.375" customWidth="1"/>
    <col min="12805" max="12805" width="15.625" customWidth="1"/>
    <col min="12806" max="12806" width="16.375" customWidth="1"/>
    <col min="12807" max="12807" width="17.375" customWidth="1"/>
    <col min="12808" max="12808" width="17.125" customWidth="1"/>
    <col min="13056" max="13056" width="10.625" customWidth="1"/>
    <col min="13057" max="13058" width="16.375" customWidth="1"/>
    <col min="13059" max="13059" width="14.75" customWidth="1"/>
    <col min="13060" max="13060" width="16.375" customWidth="1"/>
    <col min="13061" max="13061" width="15.625" customWidth="1"/>
    <col min="13062" max="13062" width="16.375" customWidth="1"/>
    <col min="13063" max="13063" width="17.375" customWidth="1"/>
    <col min="13064" max="13064" width="17.125" customWidth="1"/>
    <col min="13312" max="13312" width="10.625" customWidth="1"/>
    <col min="13313" max="13314" width="16.375" customWidth="1"/>
    <col min="13315" max="13315" width="14.75" customWidth="1"/>
    <col min="13316" max="13316" width="16.375" customWidth="1"/>
    <col min="13317" max="13317" width="15.625" customWidth="1"/>
    <col min="13318" max="13318" width="16.375" customWidth="1"/>
    <col min="13319" max="13319" width="17.375" customWidth="1"/>
    <col min="13320" max="13320" width="17.125" customWidth="1"/>
    <col min="13568" max="13568" width="10.625" customWidth="1"/>
    <col min="13569" max="13570" width="16.375" customWidth="1"/>
    <col min="13571" max="13571" width="14.75" customWidth="1"/>
    <col min="13572" max="13572" width="16.375" customWidth="1"/>
    <col min="13573" max="13573" width="15.625" customWidth="1"/>
    <col min="13574" max="13574" width="16.375" customWidth="1"/>
    <col min="13575" max="13575" width="17.375" customWidth="1"/>
    <col min="13576" max="13576" width="17.125" customWidth="1"/>
    <col min="13824" max="13824" width="10.625" customWidth="1"/>
    <col min="13825" max="13826" width="16.375" customWidth="1"/>
    <col min="13827" max="13827" width="14.75" customWidth="1"/>
    <col min="13828" max="13828" width="16.375" customWidth="1"/>
    <col min="13829" max="13829" width="15.625" customWidth="1"/>
    <col min="13830" max="13830" width="16.375" customWidth="1"/>
    <col min="13831" max="13831" width="17.375" customWidth="1"/>
    <col min="13832" max="13832" width="17.125" customWidth="1"/>
    <col min="14080" max="14080" width="10.625" customWidth="1"/>
    <col min="14081" max="14082" width="16.375" customWidth="1"/>
    <col min="14083" max="14083" width="14.75" customWidth="1"/>
    <col min="14084" max="14084" width="16.375" customWidth="1"/>
    <col min="14085" max="14085" width="15.625" customWidth="1"/>
    <col min="14086" max="14086" width="16.375" customWidth="1"/>
    <col min="14087" max="14087" width="17.375" customWidth="1"/>
    <col min="14088" max="14088" width="17.125" customWidth="1"/>
    <col min="14336" max="14336" width="10.625" customWidth="1"/>
    <col min="14337" max="14338" width="16.375" customWidth="1"/>
    <col min="14339" max="14339" width="14.75" customWidth="1"/>
    <col min="14340" max="14340" width="16.375" customWidth="1"/>
    <col min="14341" max="14341" width="15.625" customWidth="1"/>
    <col min="14342" max="14342" width="16.375" customWidth="1"/>
    <col min="14343" max="14343" width="17.375" customWidth="1"/>
    <col min="14344" max="14344" width="17.125" customWidth="1"/>
    <col min="14592" max="14592" width="10.625" customWidth="1"/>
    <col min="14593" max="14594" width="16.375" customWidth="1"/>
    <col min="14595" max="14595" width="14.75" customWidth="1"/>
    <col min="14596" max="14596" width="16.375" customWidth="1"/>
    <col min="14597" max="14597" width="15.625" customWidth="1"/>
    <col min="14598" max="14598" width="16.375" customWidth="1"/>
    <col min="14599" max="14599" width="17.375" customWidth="1"/>
    <col min="14600" max="14600" width="17.125" customWidth="1"/>
    <col min="14848" max="14848" width="10.625" customWidth="1"/>
    <col min="14849" max="14850" width="16.375" customWidth="1"/>
    <col min="14851" max="14851" width="14.75" customWidth="1"/>
    <col min="14852" max="14852" width="16.375" customWidth="1"/>
    <col min="14853" max="14853" width="15.625" customWidth="1"/>
    <col min="14854" max="14854" width="16.375" customWidth="1"/>
    <col min="14855" max="14855" width="17.375" customWidth="1"/>
    <col min="14856" max="14856" width="17.125" customWidth="1"/>
    <col min="15104" max="15104" width="10.625" customWidth="1"/>
    <col min="15105" max="15106" width="16.375" customWidth="1"/>
    <col min="15107" max="15107" width="14.75" customWidth="1"/>
    <col min="15108" max="15108" width="16.375" customWidth="1"/>
    <col min="15109" max="15109" width="15.625" customWidth="1"/>
    <col min="15110" max="15110" width="16.375" customWidth="1"/>
    <col min="15111" max="15111" width="17.375" customWidth="1"/>
    <col min="15112" max="15112" width="17.125" customWidth="1"/>
    <col min="15360" max="15360" width="10.625" customWidth="1"/>
    <col min="15361" max="15362" width="16.375" customWidth="1"/>
    <col min="15363" max="15363" width="14.75" customWidth="1"/>
    <col min="15364" max="15364" width="16.375" customWidth="1"/>
    <col min="15365" max="15365" width="15.625" customWidth="1"/>
    <col min="15366" max="15366" width="16.375" customWidth="1"/>
    <col min="15367" max="15367" width="17.375" customWidth="1"/>
    <col min="15368" max="15368" width="17.125" customWidth="1"/>
    <col min="15616" max="15616" width="10.625" customWidth="1"/>
    <col min="15617" max="15618" width="16.375" customWidth="1"/>
    <col min="15619" max="15619" width="14.75" customWidth="1"/>
    <col min="15620" max="15620" width="16.375" customWidth="1"/>
    <col min="15621" max="15621" width="15.625" customWidth="1"/>
    <col min="15622" max="15622" width="16.375" customWidth="1"/>
    <col min="15623" max="15623" width="17.375" customWidth="1"/>
    <col min="15624" max="15624" width="17.125" customWidth="1"/>
    <col min="15872" max="15872" width="10.625" customWidth="1"/>
    <col min="15873" max="15874" width="16.375" customWidth="1"/>
    <col min="15875" max="15875" width="14.75" customWidth="1"/>
    <col min="15876" max="15876" width="16.375" customWidth="1"/>
    <col min="15877" max="15877" width="15.625" customWidth="1"/>
    <col min="15878" max="15878" width="16.375" customWidth="1"/>
    <col min="15879" max="15879" width="17.375" customWidth="1"/>
    <col min="15880" max="15880" width="17.125" customWidth="1"/>
    <col min="16128" max="16128" width="10.625" customWidth="1"/>
    <col min="16129" max="16130" width="16.375" customWidth="1"/>
    <col min="16131" max="16131" width="14.75" customWidth="1"/>
    <col min="16132" max="16132" width="16.375" customWidth="1"/>
    <col min="16133" max="16133" width="15.625" customWidth="1"/>
    <col min="16134" max="16134" width="16.375" customWidth="1"/>
    <col min="16135" max="16135" width="17.375" customWidth="1"/>
    <col min="16136" max="16136" width="17.125" customWidth="1"/>
  </cols>
  <sheetData>
    <row r="1" spans="1:8">
      <c r="A1" t="s">
        <v>19</v>
      </c>
      <c r="B1" t="s">
        <v>20</v>
      </c>
      <c r="C1" s="5" t="s">
        <v>28</v>
      </c>
      <c r="D1" s="11" t="s">
        <v>32</v>
      </c>
      <c r="E1" t="s">
        <v>29</v>
      </c>
      <c r="F1" s="11" t="s">
        <v>33</v>
      </c>
      <c r="G1" t="s">
        <v>30</v>
      </c>
      <c r="H1" s="11" t="s">
        <v>34</v>
      </c>
    </row>
    <row r="2" spans="1:8">
      <c r="A2">
        <v>2006</v>
      </c>
      <c r="B2">
        <v>1</v>
      </c>
      <c r="C2" s="5">
        <v>-1.7105773925781</v>
      </c>
      <c r="D2" s="11">
        <f>C2*1.3127-5.512</f>
        <v>-7.7574749432372716</v>
      </c>
      <c r="E2" s="11">
        <v>-3.61408081054685</v>
      </c>
      <c r="F2" s="11">
        <f>E2*1.3734-1.4442</f>
        <v>-6.407778585205044</v>
      </c>
      <c r="G2">
        <v>-8.4285949707031005</v>
      </c>
      <c r="H2" s="11">
        <f>G2*1.0978+2.3467</f>
        <v>-6.9062115588378639</v>
      </c>
    </row>
    <row r="3" spans="1:8">
      <c r="A3">
        <v>2006</v>
      </c>
      <c r="B3">
        <v>2</v>
      </c>
      <c r="C3" s="5">
        <v>7.9755187988281504</v>
      </c>
      <c r="D3" s="11">
        <f t="shared" ref="D3:D66" si="0">C3*1.3127-5.512</f>
        <v>4.9574635272217131</v>
      </c>
      <c r="E3" s="11">
        <v>-1.1492065429687299</v>
      </c>
      <c r="F3" s="11">
        <f t="shared" ref="F3:F66" si="1">E3*1.3734-1.4442</f>
        <v>-3.0225202661132533</v>
      </c>
      <c r="G3">
        <v>-2.8443664550781</v>
      </c>
      <c r="H3" s="11">
        <f t="shared" ref="H3:H66" si="2">G3*1.0978+2.3467</f>
        <v>-0.77584549438473882</v>
      </c>
    </row>
    <row r="4" spans="1:8">
      <c r="A4">
        <v>2006</v>
      </c>
      <c r="B4">
        <v>3</v>
      </c>
      <c r="C4" s="5">
        <v>14.0497375488281</v>
      </c>
      <c r="D4" s="11">
        <f t="shared" si="0"/>
        <v>12.931090480346647</v>
      </c>
      <c r="E4" s="11">
        <v>8.0047241210937692</v>
      </c>
      <c r="F4" s="11">
        <f t="shared" si="1"/>
        <v>9.5494881079101823</v>
      </c>
      <c r="G4">
        <v>4.1184631347656504</v>
      </c>
      <c r="H4" s="11">
        <f t="shared" si="2"/>
        <v>6.8679488293457318</v>
      </c>
    </row>
    <row r="5" spans="1:8">
      <c r="A5">
        <v>2006</v>
      </c>
      <c r="B5">
        <v>4</v>
      </c>
      <c r="C5" s="5">
        <v>22.626550292968801</v>
      </c>
      <c r="D5" s="11">
        <f t="shared" si="0"/>
        <v>24.189872569580146</v>
      </c>
      <c r="E5" s="11">
        <v>11.955224609375</v>
      </c>
      <c r="F5" s="11">
        <f t="shared" si="1"/>
        <v>14.975105478515625</v>
      </c>
      <c r="G5">
        <v>14.5954528808594</v>
      </c>
      <c r="H5" s="11">
        <f t="shared" si="2"/>
        <v>18.36958817260745</v>
      </c>
    </row>
    <row r="6" spans="1:8">
      <c r="A6">
        <v>2006</v>
      </c>
      <c r="B6">
        <v>5</v>
      </c>
      <c r="C6" s="5">
        <v>24.792077636718801</v>
      </c>
      <c r="D6" s="11">
        <f t="shared" si="0"/>
        <v>27.032560313720772</v>
      </c>
      <c r="E6" s="11">
        <v>24.293450927734401</v>
      </c>
      <c r="F6" s="11">
        <f t="shared" si="1"/>
        <v>31.920425504150426</v>
      </c>
      <c r="G6">
        <v>21.957574462890602</v>
      </c>
      <c r="H6" s="11">
        <f t="shared" si="2"/>
        <v>26.451725245361303</v>
      </c>
    </row>
    <row r="7" spans="1:8">
      <c r="A7">
        <v>2006</v>
      </c>
      <c r="B7">
        <v>6</v>
      </c>
      <c r="C7" s="5">
        <v>31.731072998046901</v>
      </c>
      <c r="D7" s="11">
        <f t="shared" si="0"/>
        <v>36.141379524536163</v>
      </c>
      <c r="E7" s="11">
        <v>25.693261718750001</v>
      </c>
      <c r="F7" s="11">
        <f t="shared" si="1"/>
        <v>33.842925644531249</v>
      </c>
      <c r="G7">
        <v>30.805993652343801</v>
      </c>
      <c r="H7" s="11">
        <f t="shared" si="2"/>
        <v>36.16551983154303</v>
      </c>
    </row>
    <row r="8" spans="1:8">
      <c r="A8">
        <v>2006</v>
      </c>
      <c r="B8">
        <v>7</v>
      </c>
      <c r="C8" s="5">
        <v>31.360864257812501</v>
      </c>
      <c r="D8" s="11">
        <f t="shared" si="0"/>
        <v>35.655406511230467</v>
      </c>
      <c r="E8" s="11">
        <v>26.755212402343801</v>
      </c>
      <c r="F8" s="11">
        <f t="shared" si="1"/>
        <v>35.301408713378976</v>
      </c>
      <c r="G8">
        <v>33.918084716796898</v>
      </c>
      <c r="H8" s="11">
        <f t="shared" si="2"/>
        <v>39.581973402099635</v>
      </c>
    </row>
    <row r="9" spans="1:8">
      <c r="A9">
        <v>2006</v>
      </c>
      <c r="B9">
        <v>8</v>
      </c>
      <c r="C9" s="5">
        <v>29.444909667968801</v>
      </c>
      <c r="D9" s="11">
        <f t="shared" si="0"/>
        <v>33.140332921142644</v>
      </c>
      <c r="E9" s="11">
        <v>26.433038330078102</v>
      </c>
      <c r="F9" s="11">
        <f t="shared" si="1"/>
        <v>34.858934842529258</v>
      </c>
      <c r="G9">
        <v>29.999291992187501</v>
      </c>
      <c r="H9" s="11">
        <f t="shared" si="2"/>
        <v>35.279922749023441</v>
      </c>
    </row>
    <row r="10" spans="1:8">
      <c r="A10">
        <v>2006</v>
      </c>
      <c r="B10">
        <v>9</v>
      </c>
      <c r="C10" s="5">
        <v>23.912652587890602</v>
      </c>
      <c r="D10" s="11">
        <f t="shared" si="0"/>
        <v>25.878139052123991</v>
      </c>
      <c r="E10" s="11">
        <v>20.544824218750001</v>
      </c>
      <c r="F10" s="11">
        <f t="shared" si="1"/>
        <v>26.772061582031252</v>
      </c>
      <c r="G10">
        <v>20.246240234375001</v>
      </c>
      <c r="H10" s="11">
        <f t="shared" si="2"/>
        <v>24.573022529296878</v>
      </c>
    </row>
    <row r="11" spans="1:8">
      <c r="A11">
        <v>2006</v>
      </c>
      <c r="B11">
        <v>10</v>
      </c>
      <c r="C11" s="5">
        <v>13.2562805175781</v>
      </c>
      <c r="D11" s="11">
        <f t="shared" si="0"/>
        <v>11.88951943542477</v>
      </c>
      <c r="E11" s="11">
        <v>10.277062988281299</v>
      </c>
      <c r="F11" s="11">
        <f t="shared" si="1"/>
        <v>12.670318308105536</v>
      </c>
      <c r="G11">
        <v>11.694421386718799</v>
      </c>
      <c r="H11" s="11">
        <f t="shared" si="2"/>
        <v>15.184835798339899</v>
      </c>
    </row>
    <row r="12" spans="1:8">
      <c r="A12">
        <v>2006</v>
      </c>
      <c r="B12">
        <v>11</v>
      </c>
      <c r="C12" s="5">
        <v>5.9397216796875201</v>
      </c>
      <c r="D12" s="11">
        <f t="shared" si="0"/>
        <v>2.2850726489258077</v>
      </c>
      <c r="E12" s="11">
        <v>4.4641662597656504</v>
      </c>
      <c r="F12" s="11">
        <f t="shared" si="1"/>
        <v>4.686885941162144</v>
      </c>
      <c r="G12">
        <v>0.74929199218752296</v>
      </c>
      <c r="H12" s="11">
        <f t="shared" si="2"/>
        <v>3.1692727490234627</v>
      </c>
    </row>
    <row r="13" spans="1:8">
      <c r="A13">
        <v>2006</v>
      </c>
      <c r="B13">
        <v>12</v>
      </c>
      <c r="C13" s="5">
        <v>0.81908569335939796</v>
      </c>
      <c r="D13" s="11">
        <f t="shared" si="0"/>
        <v>-4.4367862103271181</v>
      </c>
      <c r="E13" s="11">
        <v>-4.3434814453124799</v>
      </c>
      <c r="F13" s="11">
        <f t="shared" si="1"/>
        <v>-7.4095374169921602</v>
      </c>
      <c r="G13">
        <v>-10.3179992675781</v>
      </c>
      <c r="H13" s="11">
        <f t="shared" si="2"/>
        <v>-8.9803995959472402</v>
      </c>
    </row>
    <row r="14" spans="1:8">
      <c r="A14">
        <v>2007</v>
      </c>
      <c r="B14">
        <v>1</v>
      </c>
      <c r="C14" s="5">
        <v>0.40468750000002301</v>
      </c>
      <c r="D14" s="11">
        <f t="shared" si="0"/>
        <v>-4.9807667187499689</v>
      </c>
      <c r="E14" s="11">
        <v>-4.8636230468749799</v>
      </c>
      <c r="F14" s="11">
        <f t="shared" si="1"/>
        <v>-8.1238998925780965</v>
      </c>
      <c r="G14">
        <v>-8.4617980957031005</v>
      </c>
      <c r="H14" s="11">
        <f t="shared" si="2"/>
        <v>-6.942661949462865</v>
      </c>
    </row>
    <row r="15" spans="1:8">
      <c r="A15">
        <v>2007</v>
      </c>
      <c r="B15">
        <v>2</v>
      </c>
      <c r="C15" s="5">
        <v>4.3230834960937701</v>
      </c>
      <c r="D15" s="11">
        <f t="shared" si="0"/>
        <v>0.16291170532229238</v>
      </c>
      <c r="E15" s="11">
        <v>-1.5439819335937299</v>
      </c>
      <c r="F15" s="11">
        <f t="shared" si="1"/>
        <v>-3.5647047875976283</v>
      </c>
      <c r="G15">
        <v>-2.8313964843749799</v>
      </c>
      <c r="H15" s="11">
        <f t="shared" si="2"/>
        <v>-0.76160706054685345</v>
      </c>
    </row>
    <row r="16" spans="1:8">
      <c r="A16">
        <v>2007</v>
      </c>
      <c r="B16">
        <v>3</v>
      </c>
      <c r="C16" s="5">
        <v>11.385827636718799</v>
      </c>
      <c r="D16" s="11">
        <f t="shared" si="0"/>
        <v>9.4341759387207667</v>
      </c>
      <c r="E16" s="11">
        <v>7.1219116210937701</v>
      </c>
      <c r="F16" s="11">
        <f t="shared" si="1"/>
        <v>8.337033420410183</v>
      </c>
      <c r="G16">
        <v>8.3725524902343995</v>
      </c>
      <c r="H16" s="11">
        <f t="shared" si="2"/>
        <v>11.538088123779325</v>
      </c>
    </row>
    <row r="17" spans="1:8">
      <c r="A17">
        <v>2007</v>
      </c>
      <c r="B17">
        <v>4</v>
      </c>
      <c r="C17" s="5">
        <v>22.280389404296901</v>
      </c>
      <c r="D17" s="11">
        <f t="shared" si="0"/>
        <v>23.735467171020542</v>
      </c>
      <c r="E17" s="11">
        <v>15.740075683593799</v>
      </c>
      <c r="F17" s="11">
        <f t="shared" si="1"/>
        <v>20.173219943847723</v>
      </c>
      <c r="G17">
        <v>17.910028076171901</v>
      </c>
      <c r="H17" s="11">
        <f t="shared" si="2"/>
        <v>22.008328822021515</v>
      </c>
    </row>
    <row r="18" spans="1:8">
      <c r="A18">
        <v>2007</v>
      </c>
      <c r="B18">
        <v>5</v>
      </c>
      <c r="C18" s="5">
        <v>25.162164306640602</v>
      </c>
      <c r="D18" s="11">
        <f t="shared" si="0"/>
        <v>27.51837308532712</v>
      </c>
      <c r="E18" s="11">
        <v>22.386224365234401</v>
      </c>
      <c r="F18" s="11">
        <f t="shared" si="1"/>
        <v>29.301040543212928</v>
      </c>
      <c r="G18">
        <v>24.721032714843801</v>
      </c>
      <c r="H18" s="11">
        <f t="shared" si="2"/>
        <v>29.485449714355525</v>
      </c>
    </row>
    <row r="19" spans="1:8">
      <c r="A19">
        <v>2007</v>
      </c>
      <c r="B19">
        <v>6</v>
      </c>
      <c r="C19" s="5">
        <v>30.387628173828102</v>
      </c>
      <c r="D19" s="11">
        <f t="shared" si="0"/>
        <v>34.377839503784145</v>
      </c>
      <c r="E19" s="11">
        <v>27.505517578125001</v>
      </c>
      <c r="F19" s="11">
        <f t="shared" si="1"/>
        <v>36.331877841796874</v>
      </c>
      <c r="G19">
        <v>29.725823974609401</v>
      </c>
      <c r="H19" s="11">
        <f t="shared" si="2"/>
        <v>34.979709559326203</v>
      </c>
    </row>
    <row r="20" spans="1:8">
      <c r="A20">
        <v>2007</v>
      </c>
      <c r="B20">
        <v>7</v>
      </c>
      <c r="C20" s="5">
        <v>33.553155517578197</v>
      </c>
      <c r="D20" s="11">
        <f t="shared" si="0"/>
        <v>38.533227247924899</v>
      </c>
      <c r="E20" s="11">
        <v>28.451470947265602</v>
      </c>
      <c r="F20" s="11">
        <f t="shared" si="1"/>
        <v>37.63105019897457</v>
      </c>
      <c r="G20">
        <v>33.244561767578197</v>
      </c>
      <c r="H20" s="11">
        <f t="shared" si="2"/>
        <v>38.842579908447348</v>
      </c>
    </row>
    <row r="21" spans="1:8">
      <c r="A21">
        <v>2007</v>
      </c>
      <c r="B21">
        <v>8</v>
      </c>
      <c r="C21" s="5">
        <v>29.317773437500001</v>
      </c>
      <c r="D21" s="11">
        <f t="shared" si="0"/>
        <v>32.973441191406252</v>
      </c>
      <c r="E21" s="11">
        <v>29.395227050781301</v>
      </c>
      <c r="F21" s="11">
        <f t="shared" si="1"/>
        <v>38.927204831543037</v>
      </c>
      <c r="G21">
        <v>30.188134765625001</v>
      </c>
      <c r="H21" s="11">
        <f t="shared" si="2"/>
        <v>35.487234345703129</v>
      </c>
    </row>
    <row r="22" spans="1:8">
      <c r="A22">
        <v>2007</v>
      </c>
      <c r="B22">
        <v>9</v>
      </c>
      <c r="C22" s="5">
        <v>24.408288574218801</v>
      </c>
      <c r="D22" s="11">
        <f t="shared" si="0"/>
        <v>26.528760411377021</v>
      </c>
      <c r="E22" s="11">
        <v>21.191613769531301</v>
      </c>
      <c r="F22" s="11">
        <f t="shared" si="1"/>
        <v>27.660362351074291</v>
      </c>
      <c r="G22">
        <v>20.906335449218801</v>
      </c>
      <c r="H22" s="11">
        <f t="shared" si="2"/>
        <v>25.2976750561524</v>
      </c>
    </row>
    <row r="23" spans="1:8">
      <c r="A23">
        <v>2007</v>
      </c>
      <c r="B23">
        <v>10</v>
      </c>
      <c r="C23" s="5">
        <v>14.8239990234375</v>
      </c>
      <c r="D23" s="11">
        <f t="shared" si="0"/>
        <v>13.947463518066407</v>
      </c>
      <c r="E23" s="11">
        <v>12.0716796875</v>
      </c>
      <c r="F23" s="11">
        <f t="shared" si="1"/>
        <v>15.135044882812499</v>
      </c>
      <c r="G23">
        <v>12.1757141113281</v>
      </c>
      <c r="H23" s="11">
        <f t="shared" si="2"/>
        <v>15.71319895141599</v>
      </c>
    </row>
    <row r="24" spans="1:8">
      <c r="A24">
        <v>2007</v>
      </c>
      <c r="B24">
        <v>11</v>
      </c>
      <c r="C24" s="5">
        <v>8.4390197753906495</v>
      </c>
      <c r="D24" s="11">
        <f t="shared" si="0"/>
        <v>5.5659012591553063</v>
      </c>
      <c r="E24" s="11">
        <v>2.33770141601565</v>
      </c>
      <c r="F24" s="11">
        <f t="shared" si="1"/>
        <v>1.7663991247558934</v>
      </c>
      <c r="G24">
        <v>3.7274414062500201</v>
      </c>
      <c r="H24" s="11">
        <f t="shared" si="2"/>
        <v>6.4386851757812718</v>
      </c>
    </row>
    <row r="25" spans="1:8">
      <c r="A25">
        <v>2007</v>
      </c>
      <c r="B25">
        <v>12</v>
      </c>
      <c r="C25" s="5">
        <v>1.9758544921875201</v>
      </c>
      <c r="D25" s="11">
        <f t="shared" si="0"/>
        <v>-2.9182958081054422</v>
      </c>
      <c r="E25" s="11">
        <v>-2.6279052734374799</v>
      </c>
      <c r="F25" s="11">
        <f t="shared" si="1"/>
        <v>-5.0533651025390345</v>
      </c>
      <c r="G25">
        <v>-8.4736083984374808</v>
      </c>
      <c r="H25" s="11">
        <f t="shared" si="2"/>
        <v>-6.955627299804668</v>
      </c>
    </row>
    <row r="26" spans="1:8">
      <c r="A26">
        <v>2008</v>
      </c>
      <c r="B26">
        <v>1</v>
      </c>
      <c r="C26" s="5">
        <v>2.6063476562500201</v>
      </c>
      <c r="D26" s="11">
        <f t="shared" si="0"/>
        <v>-2.0906474316405981</v>
      </c>
      <c r="E26" s="11">
        <v>-3.2455200195312299</v>
      </c>
      <c r="F26" s="11">
        <f t="shared" si="1"/>
        <v>-5.9015971948241912</v>
      </c>
      <c r="G26">
        <v>-6.0220703124999799</v>
      </c>
      <c r="H26" s="11">
        <f t="shared" si="2"/>
        <v>-4.2643287890624784</v>
      </c>
    </row>
    <row r="27" spans="1:8">
      <c r="A27">
        <v>2008</v>
      </c>
      <c r="B27">
        <v>2</v>
      </c>
      <c r="C27" s="5">
        <v>6.5144897460937701</v>
      </c>
      <c r="D27" s="11">
        <f t="shared" si="0"/>
        <v>3.0395706896972916</v>
      </c>
      <c r="E27" s="11">
        <v>-0.26056518554685199</v>
      </c>
      <c r="F27" s="11">
        <f t="shared" si="1"/>
        <v>-1.8020602258300464</v>
      </c>
      <c r="G27">
        <v>-2.40253295898435</v>
      </c>
      <c r="H27" s="11">
        <f t="shared" si="2"/>
        <v>-0.29080068237301981</v>
      </c>
    </row>
    <row r="28" spans="1:8">
      <c r="A28">
        <v>2008</v>
      </c>
      <c r="B28">
        <v>3</v>
      </c>
      <c r="C28" s="5">
        <v>13.762780761718799</v>
      </c>
      <c r="D28" s="11">
        <f t="shared" si="0"/>
        <v>12.554402305908265</v>
      </c>
      <c r="E28" s="11">
        <v>7.8012329101562701</v>
      </c>
      <c r="F28" s="11">
        <f t="shared" si="1"/>
        <v>9.2700132788086211</v>
      </c>
      <c r="G28">
        <v>4.5869689941406504</v>
      </c>
      <c r="H28" s="11">
        <f t="shared" si="2"/>
        <v>7.3822745617676055</v>
      </c>
    </row>
    <row r="29" spans="1:8">
      <c r="A29">
        <v>2008</v>
      </c>
      <c r="B29">
        <v>4</v>
      </c>
      <c r="C29" s="5">
        <v>20.577844238281301</v>
      </c>
      <c r="D29" s="11">
        <f t="shared" si="0"/>
        <v>21.500536131591865</v>
      </c>
      <c r="E29" s="11">
        <v>16.576623535156301</v>
      </c>
      <c r="F29" s="11">
        <f t="shared" si="1"/>
        <v>21.322134763183666</v>
      </c>
      <c r="G29">
        <v>14.5056396484375</v>
      </c>
      <c r="H29" s="11">
        <f t="shared" si="2"/>
        <v>18.270991206054688</v>
      </c>
    </row>
    <row r="30" spans="1:8">
      <c r="A30">
        <v>2008</v>
      </c>
      <c r="B30">
        <v>5</v>
      </c>
      <c r="C30" s="5">
        <v>28.195306396484401</v>
      </c>
      <c r="D30" s="11">
        <f t="shared" si="0"/>
        <v>31.499978706665075</v>
      </c>
      <c r="E30" s="11">
        <v>23.466210937500001</v>
      </c>
      <c r="F30" s="11">
        <f t="shared" si="1"/>
        <v>30.784294101562505</v>
      </c>
      <c r="G30">
        <v>23.004235839843801</v>
      </c>
      <c r="H30" s="11">
        <f t="shared" si="2"/>
        <v>27.600750104980527</v>
      </c>
    </row>
    <row r="31" spans="1:8">
      <c r="A31">
        <v>2008</v>
      </c>
      <c r="B31">
        <v>6</v>
      </c>
      <c r="C31" s="5">
        <v>30.119409179687501</v>
      </c>
      <c r="D31" s="11">
        <f t="shared" si="0"/>
        <v>34.025748430175781</v>
      </c>
      <c r="E31" s="11">
        <v>26.964501953125001</v>
      </c>
      <c r="F31" s="11">
        <f t="shared" si="1"/>
        <v>35.58884698242187</v>
      </c>
      <c r="G31">
        <v>29.510827636718801</v>
      </c>
      <c r="H31" s="11">
        <f t="shared" si="2"/>
        <v>34.743686579589898</v>
      </c>
    </row>
    <row r="32" spans="1:8">
      <c r="A32">
        <v>2008</v>
      </c>
      <c r="B32">
        <v>7</v>
      </c>
      <c r="C32" s="5">
        <v>30.377099609375001</v>
      </c>
      <c r="D32" s="11">
        <f t="shared" si="0"/>
        <v>34.364018657226566</v>
      </c>
      <c r="E32" s="11">
        <v>29.978295898437501</v>
      </c>
      <c r="F32" s="11">
        <f t="shared" si="1"/>
        <v>39.727991586914058</v>
      </c>
      <c r="G32">
        <v>33.495233154296898</v>
      </c>
      <c r="H32" s="11">
        <f t="shared" si="2"/>
        <v>39.117766956787136</v>
      </c>
    </row>
    <row r="33" spans="1:8">
      <c r="A33">
        <v>2008</v>
      </c>
      <c r="B33">
        <v>8</v>
      </c>
      <c r="C33" s="5">
        <v>28.729180908203102</v>
      </c>
      <c r="D33" s="11">
        <f t="shared" si="0"/>
        <v>32.200795778198213</v>
      </c>
      <c r="E33" s="11">
        <v>27.639855957031301</v>
      </c>
      <c r="F33" s="11">
        <f t="shared" si="1"/>
        <v>36.516378171386783</v>
      </c>
      <c r="G33">
        <v>30.328118896484401</v>
      </c>
      <c r="H33" s="11">
        <f t="shared" si="2"/>
        <v>35.640908924560577</v>
      </c>
    </row>
    <row r="34" spans="1:8">
      <c r="A34">
        <v>2008</v>
      </c>
      <c r="B34">
        <v>9</v>
      </c>
      <c r="C34" s="5">
        <v>22.070642089843801</v>
      </c>
      <c r="D34" s="11">
        <f t="shared" si="0"/>
        <v>23.460131871337957</v>
      </c>
      <c r="E34" s="11">
        <v>21.559289550781301</v>
      </c>
      <c r="F34" s="11">
        <f t="shared" si="1"/>
        <v>28.165328269043041</v>
      </c>
      <c r="G34">
        <v>20.277673339843801</v>
      </c>
      <c r="H34" s="11">
        <f t="shared" si="2"/>
        <v>24.607529792480527</v>
      </c>
    </row>
    <row r="35" spans="1:8">
      <c r="A35">
        <v>2008</v>
      </c>
      <c r="B35">
        <v>10</v>
      </c>
      <c r="C35" s="5">
        <v>13.9773193359375</v>
      </c>
      <c r="D35" s="11">
        <f t="shared" si="0"/>
        <v>12.836027092285153</v>
      </c>
      <c r="E35" s="11">
        <v>12.8549133300781</v>
      </c>
      <c r="F35" s="11">
        <f t="shared" si="1"/>
        <v>16.210737967529262</v>
      </c>
      <c r="G35">
        <v>11.73671875</v>
      </c>
      <c r="H35" s="11">
        <f t="shared" si="2"/>
        <v>15.231269843750001</v>
      </c>
    </row>
    <row r="36" spans="1:8">
      <c r="A36">
        <v>2008</v>
      </c>
      <c r="B36">
        <v>11</v>
      </c>
      <c r="C36" s="5">
        <v>5.5444274902344004</v>
      </c>
      <c r="D36" s="11">
        <f t="shared" si="0"/>
        <v>1.7661699664306978</v>
      </c>
      <c r="E36" s="11">
        <v>5.1787658691406504</v>
      </c>
      <c r="F36" s="11">
        <f t="shared" si="1"/>
        <v>5.6683170446777691</v>
      </c>
      <c r="G36">
        <v>0.71755371093752296</v>
      </c>
      <c r="H36" s="11">
        <f t="shared" si="2"/>
        <v>3.1344304638672127</v>
      </c>
    </row>
    <row r="37" spans="1:8">
      <c r="A37">
        <v>2008</v>
      </c>
      <c r="B37">
        <v>12</v>
      </c>
      <c r="C37" s="5">
        <v>2.6095214843750201</v>
      </c>
      <c r="D37" s="11">
        <f t="shared" si="0"/>
        <v>-2.0864811474609106</v>
      </c>
      <c r="E37" s="11">
        <v>-2.4089721679687299</v>
      </c>
      <c r="F37" s="11">
        <f t="shared" si="1"/>
        <v>-4.7526823754882539</v>
      </c>
      <c r="G37">
        <v>-4.0600646972655996</v>
      </c>
      <c r="H37" s="11">
        <f t="shared" si="2"/>
        <v>-2.1104390246581759</v>
      </c>
    </row>
    <row r="38" spans="1:8">
      <c r="A38">
        <v>2009</v>
      </c>
      <c r="B38">
        <v>1</v>
      </c>
      <c r="C38" s="5">
        <v>-3.0513061523437299</v>
      </c>
      <c r="D38" s="11">
        <f t="shared" si="0"/>
        <v>-9.5174495861816126</v>
      </c>
      <c r="E38" s="11">
        <v>-1.4590820312499799</v>
      </c>
      <c r="F38" s="11">
        <f t="shared" si="1"/>
        <v>-3.4481032617187224</v>
      </c>
      <c r="G38">
        <v>-6.1407836914062299</v>
      </c>
      <c r="H38" s="11">
        <f t="shared" si="2"/>
        <v>-4.3946523364257608</v>
      </c>
    </row>
    <row r="39" spans="1:8">
      <c r="A39">
        <v>2009</v>
      </c>
      <c r="B39">
        <v>2</v>
      </c>
      <c r="C39" s="5">
        <v>1.6881042480469</v>
      </c>
      <c r="D39" s="11">
        <f t="shared" si="0"/>
        <v>-3.2960255535888341</v>
      </c>
      <c r="E39" s="11">
        <v>1.9842468261719</v>
      </c>
      <c r="F39" s="11">
        <f t="shared" si="1"/>
        <v>1.2809645910644876</v>
      </c>
      <c r="G39">
        <v>-1.6346191406249799</v>
      </c>
      <c r="H39" s="11">
        <f t="shared" si="2"/>
        <v>0.55221510742189661</v>
      </c>
    </row>
    <row r="40" spans="1:8">
      <c r="A40">
        <v>2009</v>
      </c>
      <c r="B40">
        <v>3</v>
      </c>
      <c r="C40" s="5">
        <v>7.8744750976562701</v>
      </c>
      <c r="D40" s="11">
        <f t="shared" si="0"/>
        <v>4.8248234606933869</v>
      </c>
      <c r="E40" s="11">
        <v>7.8661132812500201</v>
      </c>
      <c r="F40" s="11">
        <f t="shared" si="1"/>
        <v>9.3591199804687761</v>
      </c>
      <c r="G40">
        <v>5.9676452636719004</v>
      </c>
      <c r="H40" s="11">
        <f t="shared" si="2"/>
        <v>8.8979809704590132</v>
      </c>
    </row>
    <row r="41" spans="1:8">
      <c r="A41">
        <v>2009</v>
      </c>
      <c r="B41">
        <v>4</v>
      </c>
      <c r="C41" s="5">
        <v>16.831658935546901</v>
      </c>
      <c r="D41" s="11">
        <f t="shared" si="0"/>
        <v>16.582918684692416</v>
      </c>
      <c r="E41" s="11">
        <v>12.252526855468799</v>
      </c>
      <c r="F41" s="11">
        <f t="shared" si="1"/>
        <v>15.38342038330085</v>
      </c>
      <c r="G41">
        <v>15.4625183105469</v>
      </c>
      <c r="H41" s="11">
        <f t="shared" si="2"/>
        <v>19.321452601318388</v>
      </c>
    </row>
    <row r="42" spans="1:8">
      <c r="A42">
        <v>2009</v>
      </c>
      <c r="B42">
        <v>5</v>
      </c>
      <c r="C42" s="5">
        <v>27.764031982421901</v>
      </c>
      <c r="D42" s="11">
        <f t="shared" si="0"/>
        <v>30.933844783325227</v>
      </c>
      <c r="E42" s="11">
        <v>21.946374511718801</v>
      </c>
      <c r="F42" s="11">
        <f t="shared" si="1"/>
        <v>28.696950754394603</v>
      </c>
      <c r="G42">
        <v>24.479150390625001</v>
      </c>
      <c r="H42" s="11">
        <f t="shared" si="2"/>
        <v>29.219911298828126</v>
      </c>
    </row>
    <row r="43" spans="1:8">
      <c r="A43">
        <v>2009</v>
      </c>
      <c r="B43">
        <v>6</v>
      </c>
      <c r="C43" s="5">
        <v>30.640191650390602</v>
      </c>
      <c r="D43" s="11">
        <f t="shared" si="0"/>
        <v>34.709379579467743</v>
      </c>
      <c r="E43" s="11">
        <v>23.259667968750001</v>
      </c>
      <c r="F43" s="11">
        <f t="shared" si="1"/>
        <v>30.500627988281252</v>
      </c>
      <c r="G43">
        <v>31.501824951171901</v>
      </c>
      <c r="H43" s="11">
        <f t="shared" si="2"/>
        <v>36.929403431396516</v>
      </c>
    </row>
    <row r="44" spans="1:8">
      <c r="A44">
        <v>2009</v>
      </c>
      <c r="B44">
        <v>7</v>
      </c>
      <c r="C44" s="5">
        <v>33.493981933593801</v>
      </c>
      <c r="D44" s="11">
        <f t="shared" si="0"/>
        <v>38.455550084228584</v>
      </c>
      <c r="E44" s="11">
        <v>28.483056640625001</v>
      </c>
      <c r="F44" s="11">
        <f t="shared" si="1"/>
        <v>37.674429990234373</v>
      </c>
      <c r="G44">
        <v>33.163476562500001</v>
      </c>
      <c r="H44" s="11">
        <f t="shared" si="2"/>
        <v>38.753564570312506</v>
      </c>
    </row>
    <row r="45" spans="1:8">
      <c r="A45">
        <v>2009</v>
      </c>
      <c r="B45">
        <v>8</v>
      </c>
      <c r="C45" s="5">
        <v>31.160760498046901</v>
      </c>
      <c r="D45" s="11">
        <f t="shared" si="0"/>
        <v>35.392730305786166</v>
      </c>
      <c r="E45" s="11">
        <v>27.183221435546901</v>
      </c>
      <c r="F45" s="11">
        <f t="shared" si="1"/>
        <v>35.889236319580114</v>
      </c>
      <c r="G45">
        <v>30.246331787109401</v>
      </c>
      <c r="H45" s="11">
        <f t="shared" si="2"/>
        <v>35.5511230358887</v>
      </c>
    </row>
    <row r="46" spans="1:8">
      <c r="A46">
        <v>2009</v>
      </c>
      <c r="B46">
        <v>9</v>
      </c>
      <c r="C46" s="5">
        <v>22.686608886718801</v>
      </c>
      <c r="D46" s="11">
        <f t="shared" si="0"/>
        <v>24.26871148559577</v>
      </c>
      <c r="E46" s="11">
        <v>19.998254394531301</v>
      </c>
      <c r="F46" s="11">
        <f t="shared" si="1"/>
        <v>26.021402585449291</v>
      </c>
      <c r="G46">
        <v>21.610101318359401</v>
      </c>
      <c r="H46" s="11">
        <f t="shared" si="2"/>
        <v>26.070269227294951</v>
      </c>
    </row>
    <row r="47" spans="1:8">
      <c r="A47">
        <v>2009</v>
      </c>
      <c r="B47">
        <v>10</v>
      </c>
      <c r="C47" s="5">
        <v>12.9809814453125</v>
      </c>
      <c r="D47" s="11">
        <f t="shared" si="0"/>
        <v>11.528134343261719</v>
      </c>
      <c r="E47" s="11">
        <v>10.4581237792969</v>
      </c>
      <c r="F47" s="11">
        <f t="shared" si="1"/>
        <v>12.918987198486361</v>
      </c>
      <c r="G47">
        <v>10.5345703125</v>
      </c>
      <c r="H47" s="11">
        <f t="shared" si="2"/>
        <v>13.911551289062501</v>
      </c>
    </row>
    <row r="48" spans="1:8">
      <c r="A48">
        <v>2009</v>
      </c>
      <c r="B48">
        <v>11</v>
      </c>
      <c r="C48" s="5">
        <v>5.0197387695312701</v>
      </c>
      <c r="D48" s="11">
        <f t="shared" si="0"/>
        <v>1.0774110827636987</v>
      </c>
      <c r="E48" s="11">
        <v>5.7796264648437701</v>
      </c>
      <c r="F48" s="11">
        <f t="shared" si="1"/>
        <v>6.4935389868164339</v>
      </c>
      <c r="G48">
        <v>1.7376342773437701</v>
      </c>
      <c r="H48" s="11">
        <f t="shared" si="2"/>
        <v>4.2542749096679913</v>
      </c>
    </row>
    <row r="49" spans="1:8">
      <c r="A49">
        <v>2009</v>
      </c>
      <c r="B49">
        <v>12</v>
      </c>
      <c r="C49" s="5">
        <v>-0.80753173828122704</v>
      </c>
      <c r="D49" s="11">
        <f t="shared" si="0"/>
        <v>-6.572046912841766</v>
      </c>
      <c r="E49" s="11">
        <v>-2.1331542968749799</v>
      </c>
      <c r="F49" s="11">
        <f t="shared" si="1"/>
        <v>-4.3738741113280977</v>
      </c>
      <c r="G49">
        <v>-3.8438781738281</v>
      </c>
      <c r="H49" s="11">
        <f t="shared" si="2"/>
        <v>-1.8731094592284889</v>
      </c>
    </row>
    <row r="50" spans="1:8">
      <c r="A50">
        <v>2010</v>
      </c>
      <c r="B50">
        <v>1</v>
      </c>
      <c r="C50" s="5">
        <v>0.65139160156252296</v>
      </c>
      <c r="D50" s="11">
        <f t="shared" si="0"/>
        <v>-4.6569182446288755</v>
      </c>
      <c r="E50" s="11">
        <v>-3.7633422851562299</v>
      </c>
      <c r="F50" s="11">
        <f t="shared" si="1"/>
        <v>-6.6127742944335655</v>
      </c>
      <c r="G50">
        <v>-5.2346557617187299</v>
      </c>
      <c r="H50" s="11">
        <f t="shared" si="2"/>
        <v>-3.3999050952148226</v>
      </c>
    </row>
    <row r="51" spans="1:8">
      <c r="A51">
        <v>2010</v>
      </c>
      <c r="B51">
        <v>2</v>
      </c>
      <c r="C51" s="5">
        <v>7.3889404296875201</v>
      </c>
      <c r="D51" s="11">
        <f t="shared" si="0"/>
        <v>4.1874621020508078</v>
      </c>
      <c r="E51" s="11">
        <v>1.3993164062500201</v>
      </c>
      <c r="F51" s="11">
        <f t="shared" si="1"/>
        <v>0.47762115234377767</v>
      </c>
      <c r="G51">
        <v>-3.2484191894531</v>
      </c>
      <c r="H51" s="11">
        <f t="shared" si="2"/>
        <v>-1.2194145861816139</v>
      </c>
    </row>
    <row r="52" spans="1:8">
      <c r="A52">
        <v>2010</v>
      </c>
      <c r="B52">
        <v>3</v>
      </c>
      <c r="C52" s="5">
        <v>15.26796875</v>
      </c>
      <c r="D52" s="11">
        <f t="shared" si="0"/>
        <v>14.530262578124997</v>
      </c>
      <c r="E52" s="11">
        <v>10.293054199218799</v>
      </c>
      <c r="F52" s="11">
        <f t="shared" si="1"/>
        <v>12.692280637207098</v>
      </c>
      <c r="G52">
        <v>5.6776672363281504</v>
      </c>
      <c r="H52" s="11">
        <f t="shared" si="2"/>
        <v>8.579643092041044</v>
      </c>
    </row>
    <row r="53" spans="1:8">
      <c r="A53">
        <v>2010</v>
      </c>
      <c r="B53">
        <v>4</v>
      </c>
      <c r="C53" s="5">
        <v>21.246026611328102</v>
      </c>
      <c r="D53" s="11">
        <f t="shared" si="0"/>
        <v>22.377659132690397</v>
      </c>
      <c r="E53" s="11">
        <v>13.7632080078125</v>
      </c>
      <c r="F53" s="11">
        <f t="shared" si="1"/>
        <v>17.458189877929687</v>
      </c>
      <c r="G53">
        <v>14.6517578125</v>
      </c>
      <c r="H53" s="11">
        <f t="shared" si="2"/>
        <v>18.4313997265625</v>
      </c>
    </row>
    <row r="54" spans="1:8">
      <c r="A54">
        <v>2010</v>
      </c>
      <c r="B54">
        <v>5</v>
      </c>
      <c r="C54" s="5">
        <v>26.254602050781301</v>
      </c>
      <c r="D54" s="11">
        <f t="shared" si="0"/>
        <v>28.952416112060611</v>
      </c>
      <c r="E54" s="11">
        <v>21.942285156250001</v>
      </c>
      <c r="F54" s="11">
        <f t="shared" si="1"/>
        <v>28.691334433593752</v>
      </c>
      <c r="G54">
        <v>26.889764404296901</v>
      </c>
      <c r="H54" s="11">
        <f t="shared" si="2"/>
        <v>31.866283363037141</v>
      </c>
    </row>
    <row r="55" spans="1:8">
      <c r="A55">
        <v>2010</v>
      </c>
      <c r="B55">
        <v>6</v>
      </c>
      <c r="C55" s="5">
        <v>30.799340820312501</v>
      </c>
      <c r="D55" s="11">
        <f t="shared" si="0"/>
        <v>34.918294694824219</v>
      </c>
      <c r="E55" s="11">
        <v>28.391687011718801</v>
      </c>
      <c r="F55" s="11">
        <f t="shared" si="1"/>
        <v>37.548942941894595</v>
      </c>
      <c r="G55">
        <v>30.702722167968801</v>
      </c>
      <c r="H55" s="11">
        <f t="shared" si="2"/>
        <v>36.052148395996149</v>
      </c>
    </row>
    <row r="56" spans="1:8">
      <c r="A56">
        <v>2010</v>
      </c>
      <c r="B56">
        <v>7</v>
      </c>
      <c r="C56" s="5">
        <v>32.126245117187501</v>
      </c>
      <c r="D56" s="11">
        <f t="shared" si="0"/>
        <v>36.660121965332031</v>
      </c>
      <c r="E56" s="11">
        <v>30.102014160156301</v>
      </c>
      <c r="F56" s="11">
        <f t="shared" si="1"/>
        <v>39.897906247558659</v>
      </c>
      <c r="G56">
        <v>33.562707519531301</v>
      </c>
      <c r="H56" s="11">
        <f t="shared" si="2"/>
        <v>39.191840314941466</v>
      </c>
    </row>
    <row r="57" spans="1:8">
      <c r="A57">
        <v>2010</v>
      </c>
      <c r="B57">
        <v>8</v>
      </c>
      <c r="C57" s="5">
        <v>29.700402832031301</v>
      </c>
      <c r="D57" s="11">
        <f t="shared" si="0"/>
        <v>33.475718797607485</v>
      </c>
      <c r="E57" s="11">
        <v>27.494836425781301</v>
      </c>
      <c r="F57" s="11">
        <f t="shared" si="1"/>
        <v>36.317208347168034</v>
      </c>
      <c r="G57">
        <v>28.002648925781301</v>
      </c>
      <c r="H57" s="11">
        <f t="shared" si="2"/>
        <v>33.088007990722716</v>
      </c>
    </row>
    <row r="58" spans="1:8">
      <c r="A58">
        <v>2010</v>
      </c>
      <c r="B58">
        <v>9</v>
      </c>
      <c r="C58" s="5">
        <v>23.953210449218801</v>
      </c>
      <c r="D58" s="11">
        <f t="shared" si="0"/>
        <v>25.931379356689519</v>
      </c>
      <c r="E58" s="11">
        <v>19.087976074218801</v>
      </c>
      <c r="F58" s="11">
        <f t="shared" si="1"/>
        <v>24.771226340332102</v>
      </c>
      <c r="G58">
        <v>21.603814697265602</v>
      </c>
      <c r="H58" s="11">
        <f t="shared" si="2"/>
        <v>26.063367774658179</v>
      </c>
    </row>
    <row r="59" spans="1:8">
      <c r="A59">
        <v>2010</v>
      </c>
      <c r="B59">
        <v>10</v>
      </c>
      <c r="C59" s="5">
        <v>12.026940917968799</v>
      </c>
      <c r="D59" s="11">
        <f t="shared" si="0"/>
        <v>10.275765343017643</v>
      </c>
      <c r="E59" s="11">
        <v>10.9585205078125</v>
      </c>
      <c r="F59" s="11">
        <f t="shared" si="1"/>
        <v>13.606232065429687</v>
      </c>
      <c r="G59">
        <v>10.5776611328125</v>
      </c>
      <c r="H59" s="11">
        <f t="shared" si="2"/>
        <v>13.958856391601563</v>
      </c>
    </row>
    <row r="60" spans="1:8">
      <c r="A60">
        <v>2010</v>
      </c>
      <c r="B60">
        <v>11</v>
      </c>
      <c r="C60" s="5">
        <v>5.5450988769531504</v>
      </c>
      <c r="D60" s="11">
        <f t="shared" si="0"/>
        <v>1.7670512957764011</v>
      </c>
      <c r="E60" s="11">
        <v>2.9978271484375201</v>
      </c>
      <c r="F60" s="11">
        <f t="shared" si="1"/>
        <v>2.67301580566409</v>
      </c>
      <c r="G60">
        <v>1.58696899414065</v>
      </c>
      <c r="H60" s="11">
        <f t="shared" si="2"/>
        <v>4.0888745617676054</v>
      </c>
    </row>
    <row r="61" spans="1:8">
      <c r="A61">
        <v>2010</v>
      </c>
      <c r="B61">
        <v>12</v>
      </c>
      <c r="C61" s="5">
        <v>-2.3424133300781</v>
      </c>
      <c r="D61" s="11">
        <f t="shared" si="0"/>
        <v>-8.5868859783935214</v>
      </c>
      <c r="E61" s="11">
        <v>-0.36209716796872699</v>
      </c>
      <c r="F61" s="11">
        <f t="shared" si="1"/>
        <v>-1.9415042504882496</v>
      </c>
      <c r="G61">
        <v>-7.0273803710937299</v>
      </c>
      <c r="H61" s="11">
        <f t="shared" si="2"/>
        <v>-5.3679581713866984</v>
      </c>
    </row>
    <row r="62" spans="1:8">
      <c r="A62">
        <v>2011</v>
      </c>
      <c r="B62">
        <v>1</v>
      </c>
      <c r="C62" s="5">
        <v>-2.0009521484374799</v>
      </c>
      <c r="D62" s="11">
        <f t="shared" si="0"/>
        <v>-8.13864988525388</v>
      </c>
      <c r="E62" s="11">
        <v>-2.3434814453124799</v>
      </c>
      <c r="F62" s="11">
        <f t="shared" si="1"/>
        <v>-4.6627374169921598</v>
      </c>
      <c r="G62">
        <v>-7.4553283691405996</v>
      </c>
      <c r="H62" s="11">
        <f t="shared" si="2"/>
        <v>-5.8377594836425502</v>
      </c>
    </row>
    <row r="63" spans="1:8">
      <c r="A63">
        <v>2011</v>
      </c>
      <c r="B63">
        <v>2</v>
      </c>
      <c r="C63" s="5">
        <v>3.7174316406250201</v>
      </c>
      <c r="D63" s="11">
        <f t="shared" si="0"/>
        <v>-0.63212748535153551</v>
      </c>
      <c r="E63" s="11">
        <v>3.8431640625000201</v>
      </c>
      <c r="F63" s="11">
        <f t="shared" si="1"/>
        <v>3.8340015234375273</v>
      </c>
      <c r="G63">
        <v>-5.5988220214843496</v>
      </c>
      <c r="H63" s="11">
        <f t="shared" si="2"/>
        <v>-3.7996868151855199</v>
      </c>
    </row>
    <row r="64" spans="1:8">
      <c r="A64">
        <v>2011</v>
      </c>
      <c r="B64">
        <v>3</v>
      </c>
      <c r="C64" s="5">
        <v>14.9782043457031</v>
      </c>
      <c r="D64" s="11">
        <f t="shared" si="0"/>
        <v>14.149888844604458</v>
      </c>
      <c r="E64" s="11">
        <v>6.4142089843750201</v>
      </c>
      <c r="F64" s="11">
        <f t="shared" si="1"/>
        <v>7.3650746191406515</v>
      </c>
      <c r="G64">
        <v>1.8325439453125201</v>
      </c>
      <c r="H64" s="11">
        <f t="shared" si="2"/>
        <v>4.3584667431640849</v>
      </c>
    </row>
    <row r="65" spans="1:8">
      <c r="A65">
        <v>2011</v>
      </c>
      <c r="B65">
        <v>4</v>
      </c>
      <c r="C65" s="5">
        <v>22.379113769531301</v>
      </c>
      <c r="D65" s="11">
        <f t="shared" si="0"/>
        <v>23.865062645263738</v>
      </c>
      <c r="E65" s="11">
        <v>15.542321777343799</v>
      </c>
      <c r="F65" s="11">
        <f t="shared" si="1"/>
        <v>19.901624729003974</v>
      </c>
      <c r="G65">
        <v>16.879876708984401</v>
      </c>
      <c r="H65" s="11">
        <f t="shared" si="2"/>
        <v>20.877428651123076</v>
      </c>
    </row>
    <row r="66" spans="1:8">
      <c r="A66">
        <v>2011</v>
      </c>
      <c r="B66">
        <v>5</v>
      </c>
      <c r="C66" s="5">
        <v>26.401879882812501</v>
      </c>
      <c r="D66" s="11">
        <f t="shared" si="0"/>
        <v>29.145747722167968</v>
      </c>
      <c r="E66" s="11">
        <v>24.024774169921901</v>
      </c>
      <c r="F66" s="11">
        <f t="shared" si="1"/>
        <v>31.551424844970743</v>
      </c>
      <c r="G66">
        <v>23.155267333984401</v>
      </c>
      <c r="H66" s="11">
        <f t="shared" si="2"/>
        <v>27.766552479248077</v>
      </c>
    </row>
    <row r="67" spans="1:8">
      <c r="A67">
        <v>2011</v>
      </c>
      <c r="B67">
        <v>6</v>
      </c>
      <c r="C67" s="5">
        <v>31.820306396484401</v>
      </c>
      <c r="D67" s="11">
        <f t="shared" ref="D67:D130" si="3">C67*1.3127-5.512</f>
        <v>36.258516206665071</v>
      </c>
      <c r="E67" s="11">
        <v>25.791314697265602</v>
      </c>
      <c r="F67" s="11">
        <f t="shared" ref="F67:F130" si="4">E67*1.3734-1.4442</f>
        <v>33.977591605224575</v>
      </c>
      <c r="G67">
        <v>29.944390869140602</v>
      </c>
      <c r="H67" s="11">
        <f t="shared" ref="H67:H130" si="5">G67*1.0978+2.3467</f>
        <v>35.219652296142556</v>
      </c>
    </row>
    <row r="68" spans="1:8">
      <c r="A68">
        <v>2011</v>
      </c>
      <c r="B68">
        <v>7</v>
      </c>
      <c r="C68" s="5">
        <v>34.023675537109398</v>
      </c>
      <c r="D68" s="11">
        <f t="shared" si="3"/>
        <v>39.150878877563507</v>
      </c>
      <c r="E68" s="11">
        <v>29.541864013671901</v>
      </c>
      <c r="F68" s="11">
        <f t="shared" si="4"/>
        <v>39.128596036376983</v>
      </c>
      <c r="G68">
        <v>32.061578369140697</v>
      </c>
      <c r="H68" s="11">
        <f t="shared" si="5"/>
        <v>37.543900733642658</v>
      </c>
    </row>
    <row r="69" spans="1:8">
      <c r="A69">
        <v>2011</v>
      </c>
      <c r="B69">
        <v>8</v>
      </c>
      <c r="C69" s="5">
        <v>28.832604980468801</v>
      </c>
      <c r="D69" s="11">
        <f t="shared" si="3"/>
        <v>32.336560557861397</v>
      </c>
      <c r="E69" s="11">
        <v>26.557366943359401</v>
      </c>
      <c r="F69" s="11">
        <f t="shared" si="4"/>
        <v>35.0296877600098</v>
      </c>
      <c r="G69">
        <v>29.774560546875001</v>
      </c>
      <c r="H69" s="11">
        <f t="shared" si="5"/>
        <v>35.033212568359382</v>
      </c>
    </row>
    <row r="70" spans="1:8">
      <c r="A70">
        <v>2011</v>
      </c>
      <c r="B70">
        <v>9</v>
      </c>
      <c r="C70" s="5">
        <v>24.610620117187501</v>
      </c>
      <c r="D70" s="11">
        <f t="shared" si="3"/>
        <v>26.794361027832032</v>
      </c>
      <c r="E70" s="11">
        <v>21.670617675781301</v>
      </c>
      <c r="F70" s="11">
        <f t="shared" si="4"/>
        <v>28.318226315918039</v>
      </c>
      <c r="G70">
        <v>19.836236572265602</v>
      </c>
      <c r="H70" s="11">
        <f t="shared" si="5"/>
        <v>24.122920509033179</v>
      </c>
    </row>
    <row r="71" spans="1:8">
      <c r="A71">
        <v>2011</v>
      </c>
      <c r="B71">
        <v>10</v>
      </c>
      <c r="C71" s="5">
        <v>15.211083984375</v>
      </c>
      <c r="D71" s="11">
        <f t="shared" si="3"/>
        <v>14.455589946289063</v>
      </c>
      <c r="E71" s="11">
        <v>11.6897216796875</v>
      </c>
      <c r="F71" s="11">
        <f t="shared" si="4"/>
        <v>14.61046375488281</v>
      </c>
      <c r="G71">
        <v>11.3211608886719</v>
      </c>
      <c r="H71" s="11">
        <f t="shared" si="5"/>
        <v>14.775070423584014</v>
      </c>
    </row>
    <row r="72" spans="1:8">
      <c r="A72">
        <v>2011</v>
      </c>
      <c r="B72">
        <v>11</v>
      </c>
      <c r="C72" s="5">
        <v>6.5745178222656504</v>
      </c>
      <c r="D72" s="11">
        <f t="shared" si="3"/>
        <v>3.118369545288119</v>
      </c>
      <c r="E72" s="11">
        <v>4.4268432617187701</v>
      </c>
      <c r="F72" s="11">
        <f t="shared" si="4"/>
        <v>4.6356265356445583</v>
      </c>
      <c r="G72">
        <v>-0.59006347656247704</v>
      </c>
      <c r="H72" s="11">
        <f t="shared" si="5"/>
        <v>1.6989283154297126</v>
      </c>
    </row>
    <row r="73" spans="1:8">
      <c r="A73">
        <v>2011</v>
      </c>
      <c r="B73">
        <v>12</v>
      </c>
      <c r="C73" s="5">
        <v>-0.37671508789060199</v>
      </c>
      <c r="D73" s="11">
        <f t="shared" si="3"/>
        <v>-6.0065138958739928</v>
      </c>
      <c r="E73" s="11">
        <v>-1.3323730468749799</v>
      </c>
      <c r="F73" s="11">
        <f t="shared" si="4"/>
        <v>-3.2740811425780976</v>
      </c>
      <c r="G73">
        <v>-6.5538085937499799</v>
      </c>
      <c r="H73" s="11">
        <f t="shared" si="5"/>
        <v>-4.8480710742187281</v>
      </c>
    </row>
    <row r="74" spans="1:8">
      <c r="A74">
        <v>2012</v>
      </c>
      <c r="B74">
        <v>1</v>
      </c>
      <c r="C74" s="5">
        <v>-3.5804809570312299</v>
      </c>
      <c r="D74" s="11">
        <f t="shared" si="3"/>
        <v>-10.212097352294894</v>
      </c>
      <c r="E74" s="11">
        <v>-7.5163330078124799</v>
      </c>
      <c r="F74" s="11">
        <f t="shared" si="4"/>
        <v>-11.767131752929659</v>
      </c>
      <c r="G74">
        <v>-7.4757141113280996</v>
      </c>
      <c r="H74" s="11">
        <f t="shared" si="5"/>
        <v>-5.8601389514159887</v>
      </c>
    </row>
    <row r="75" spans="1:8">
      <c r="A75">
        <v>2012</v>
      </c>
      <c r="B75">
        <v>2</v>
      </c>
      <c r="C75" s="5">
        <v>2.8971191406250201</v>
      </c>
      <c r="D75" s="11">
        <f t="shared" si="3"/>
        <v>-1.7089517041015356</v>
      </c>
      <c r="E75" s="11">
        <v>1.2221618652344</v>
      </c>
      <c r="F75" s="11">
        <f t="shared" si="4"/>
        <v>0.23431710571292497</v>
      </c>
      <c r="G75">
        <v>-4.3657287597655996</v>
      </c>
      <c r="H75" s="11">
        <f t="shared" si="5"/>
        <v>-2.4459970324706757</v>
      </c>
    </row>
    <row r="76" spans="1:8">
      <c r="A76">
        <v>2012</v>
      </c>
      <c r="B76">
        <v>3</v>
      </c>
      <c r="C76" s="5">
        <v>13.736474609375</v>
      </c>
      <c r="D76" s="11">
        <f t="shared" si="3"/>
        <v>12.51987021972656</v>
      </c>
      <c r="E76" s="11">
        <v>7.8137451171875201</v>
      </c>
      <c r="F76" s="11">
        <f t="shared" si="4"/>
        <v>9.2871975439453394</v>
      </c>
      <c r="G76">
        <v>6.8784423828125201</v>
      </c>
      <c r="H76" s="11">
        <f t="shared" si="5"/>
        <v>9.8978540478515846</v>
      </c>
    </row>
    <row r="77" spans="1:8">
      <c r="A77">
        <v>2012</v>
      </c>
      <c r="B77">
        <v>4</v>
      </c>
      <c r="C77" s="5">
        <v>22.720361328125001</v>
      </c>
      <c r="D77" s="11">
        <f t="shared" si="3"/>
        <v>24.313018315429687</v>
      </c>
      <c r="E77" s="11">
        <v>13.872216796875</v>
      </c>
      <c r="F77" s="11">
        <f t="shared" si="4"/>
        <v>17.607902548828125</v>
      </c>
      <c r="G77">
        <v>17.158807373046901</v>
      </c>
      <c r="H77" s="11">
        <f t="shared" si="5"/>
        <v>21.183638734130888</v>
      </c>
    </row>
    <row r="78" spans="1:8">
      <c r="A78">
        <v>2012</v>
      </c>
      <c r="B78">
        <v>5</v>
      </c>
      <c r="C78" s="5">
        <v>28.777886962890602</v>
      </c>
      <c r="D78" s="11">
        <f t="shared" si="3"/>
        <v>32.264732216186495</v>
      </c>
      <c r="E78" s="11">
        <v>20.303857421875001</v>
      </c>
      <c r="F78" s="11">
        <f t="shared" si="4"/>
        <v>26.441117783203126</v>
      </c>
      <c r="G78">
        <v>26.326562500000001</v>
      </c>
      <c r="H78" s="11">
        <f t="shared" si="5"/>
        <v>31.248000312500004</v>
      </c>
    </row>
    <row r="79" spans="1:8">
      <c r="A79">
        <v>2012</v>
      </c>
      <c r="B79">
        <v>6</v>
      </c>
      <c r="C79" s="5">
        <v>31.318597412109401</v>
      </c>
      <c r="D79" s="11">
        <f t="shared" si="3"/>
        <v>35.59992282287601</v>
      </c>
      <c r="E79" s="11">
        <v>26.609277343750001</v>
      </c>
      <c r="F79" s="11">
        <f t="shared" si="4"/>
        <v>35.100981503906247</v>
      </c>
      <c r="G79">
        <v>29.202508544921901</v>
      </c>
      <c r="H79" s="11">
        <f t="shared" si="5"/>
        <v>34.405213880615264</v>
      </c>
    </row>
    <row r="80" spans="1:8">
      <c r="A80">
        <v>2012</v>
      </c>
      <c r="B80">
        <v>7</v>
      </c>
      <c r="C80" s="5">
        <v>32.055902099609398</v>
      </c>
      <c r="D80" s="11">
        <f t="shared" si="3"/>
        <v>36.567782686157258</v>
      </c>
      <c r="E80" s="11">
        <v>28.200219726562501</v>
      </c>
      <c r="F80" s="11">
        <f t="shared" si="4"/>
        <v>37.285981772460936</v>
      </c>
      <c r="G80">
        <v>33.316552734375001</v>
      </c>
      <c r="H80" s="11">
        <f t="shared" si="5"/>
        <v>38.921611591796882</v>
      </c>
    </row>
    <row r="81" spans="1:8">
      <c r="A81">
        <v>2012</v>
      </c>
      <c r="B81">
        <v>8</v>
      </c>
      <c r="C81" s="5">
        <v>30.444482421875001</v>
      </c>
      <c r="D81" s="11">
        <f t="shared" si="3"/>
        <v>34.45247207519531</v>
      </c>
      <c r="E81" s="11">
        <v>24.382043457031301</v>
      </c>
      <c r="F81" s="11">
        <f t="shared" si="4"/>
        <v>32.042098483886782</v>
      </c>
      <c r="G81">
        <v>27.933923339843801</v>
      </c>
      <c r="H81" s="11">
        <f t="shared" si="5"/>
        <v>33.012561042480527</v>
      </c>
    </row>
    <row r="82" spans="1:8">
      <c r="A82">
        <v>2012</v>
      </c>
      <c r="B82">
        <v>9</v>
      </c>
      <c r="C82" s="5">
        <v>23.265527343750001</v>
      </c>
      <c r="D82" s="11">
        <f t="shared" si="3"/>
        <v>25.028657744140627</v>
      </c>
      <c r="E82" s="11">
        <v>19.977502441406301</v>
      </c>
      <c r="F82" s="11">
        <f t="shared" si="4"/>
        <v>25.992901853027416</v>
      </c>
      <c r="G82">
        <v>21.802850341796901</v>
      </c>
      <c r="H82" s="11">
        <f t="shared" si="5"/>
        <v>26.28186910522464</v>
      </c>
    </row>
    <row r="83" spans="1:8">
      <c r="A83">
        <v>2012</v>
      </c>
      <c r="B83">
        <v>10</v>
      </c>
      <c r="C83" s="5">
        <v>16.549523925781301</v>
      </c>
      <c r="D83" s="11">
        <f t="shared" si="3"/>
        <v>16.212560057373114</v>
      </c>
      <c r="E83" s="11">
        <v>12.421594238281299</v>
      </c>
      <c r="F83" s="11">
        <f t="shared" si="4"/>
        <v>15.615617526855536</v>
      </c>
      <c r="G83">
        <v>12.38955078125</v>
      </c>
      <c r="H83" s="11">
        <f t="shared" si="5"/>
        <v>15.947948847656251</v>
      </c>
    </row>
    <row r="84" spans="1:8">
      <c r="A84">
        <v>2012</v>
      </c>
      <c r="B84">
        <v>11</v>
      </c>
      <c r="C84" s="5">
        <v>5.4336486816406504</v>
      </c>
      <c r="D84" s="11">
        <f t="shared" si="3"/>
        <v>1.6207506243896823</v>
      </c>
      <c r="E84" s="11">
        <v>4.4163452148437701</v>
      </c>
      <c r="F84" s="11">
        <f t="shared" si="4"/>
        <v>4.6212085180664335</v>
      </c>
      <c r="G84">
        <v>0.38356933593752301</v>
      </c>
      <c r="H84" s="11">
        <f t="shared" si="5"/>
        <v>2.7677824169922127</v>
      </c>
    </row>
    <row r="85" spans="1:8">
      <c r="A85">
        <v>2012</v>
      </c>
      <c r="B85">
        <v>12</v>
      </c>
      <c r="C85" s="5">
        <v>1.33196411132815</v>
      </c>
      <c r="D85" s="11">
        <f t="shared" si="3"/>
        <v>-3.7635307110595368</v>
      </c>
      <c r="E85" s="11">
        <v>0.48671875000002301</v>
      </c>
      <c r="F85" s="11">
        <f t="shared" si="4"/>
        <v>-0.77574046874996838</v>
      </c>
      <c r="G85">
        <v>-4.0802368164062299</v>
      </c>
      <c r="H85" s="11">
        <f t="shared" si="5"/>
        <v>-2.1325839770507602</v>
      </c>
    </row>
    <row r="86" spans="1:8">
      <c r="A86">
        <v>2013</v>
      </c>
      <c r="B86">
        <v>1</v>
      </c>
      <c r="C86" s="5">
        <v>-4.1397155761718496</v>
      </c>
      <c r="D86" s="11">
        <f t="shared" si="3"/>
        <v>-10.946204636840786</v>
      </c>
      <c r="E86" s="11">
        <v>-3.7884277343749799</v>
      </c>
      <c r="F86" s="11">
        <f t="shared" si="4"/>
        <v>-6.6472266503905963</v>
      </c>
      <c r="G86">
        <v>-6.3707031249999799</v>
      </c>
      <c r="H86" s="11">
        <f t="shared" si="5"/>
        <v>-4.6470578906249784</v>
      </c>
    </row>
    <row r="87" spans="1:8">
      <c r="A87">
        <v>2013</v>
      </c>
      <c r="B87">
        <v>2</v>
      </c>
      <c r="C87" s="5">
        <v>4.4026123046875201</v>
      </c>
      <c r="D87" s="11">
        <f t="shared" si="3"/>
        <v>0.26730917236330765</v>
      </c>
      <c r="E87" s="11">
        <v>-0.35257568359372699</v>
      </c>
      <c r="F87" s="11">
        <f t="shared" si="4"/>
        <v>-1.9284274438476245</v>
      </c>
      <c r="G87">
        <v>-3.6108764648437299</v>
      </c>
      <c r="H87" s="11">
        <f t="shared" si="5"/>
        <v>-1.6173201831054471</v>
      </c>
    </row>
    <row r="88" spans="1:8">
      <c r="A88">
        <v>2013</v>
      </c>
      <c r="B88">
        <v>3</v>
      </c>
      <c r="C88" s="5">
        <v>11.851647949218799</v>
      </c>
      <c r="D88" s="11">
        <f t="shared" si="3"/>
        <v>10.045658262939519</v>
      </c>
      <c r="E88" s="11">
        <v>5.7854248046875201</v>
      </c>
      <c r="F88" s="11">
        <f t="shared" si="4"/>
        <v>6.5015024267578401</v>
      </c>
      <c r="G88">
        <v>6.8115173339844004</v>
      </c>
      <c r="H88" s="11">
        <f t="shared" si="5"/>
        <v>9.8243837292480745</v>
      </c>
    </row>
    <row r="89" spans="1:8">
      <c r="A89">
        <v>2013</v>
      </c>
      <c r="B89">
        <v>4</v>
      </c>
      <c r="C89" s="5">
        <v>21.003472900390602</v>
      </c>
      <c r="D89" s="11">
        <f t="shared" si="3"/>
        <v>22.059258876342742</v>
      </c>
      <c r="E89" s="11">
        <v>15.201318359375</v>
      </c>
      <c r="F89" s="11">
        <f t="shared" si="4"/>
        <v>19.433290634765626</v>
      </c>
      <c r="G89">
        <v>17.562280273437501</v>
      </c>
      <c r="H89" s="11">
        <f t="shared" si="5"/>
        <v>21.62657128417969</v>
      </c>
    </row>
    <row r="90" spans="1:8">
      <c r="A90">
        <v>2013</v>
      </c>
      <c r="B90">
        <v>5</v>
      </c>
      <c r="C90" s="5">
        <v>27.484582519531301</v>
      </c>
      <c r="D90" s="11">
        <f t="shared" si="3"/>
        <v>30.567011473388739</v>
      </c>
      <c r="E90" s="11">
        <v>23.185845947265602</v>
      </c>
      <c r="F90" s="11">
        <f t="shared" si="4"/>
        <v>30.399240823974576</v>
      </c>
      <c r="G90">
        <v>23.827752685546901</v>
      </c>
      <c r="H90" s="11">
        <f t="shared" si="5"/>
        <v>28.50480689819339</v>
      </c>
    </row>
    <row r="91" spans="1:8">
      <c r="A91">
        <v>2013</v>
      </c>
      <c r="B91">
        <v>6</v>
      </c>
      <c r="C91" s="5">
        <v>33.285211181640697</v>
      </c>
      <c r="D91" s="11">
        <f t="shared" si="3"/>
        <v>38.181496718139741</v>
      </c>
      <c r="E91" s="11">
        <v>28.075921630859401</v>
      </c>
      <c r="F91" s="11">
        <f t="shared" si="4"/>
        <v>37.115270767822295</v>
      </c>
      <c r="G91">
        <v>30.379815673828102</v>
      </c>
      <c r="H91" s="11">
        <f t="shared" si="5"/>
        <v>35.697661646728491</v>
      </c>
    </row>
    <row r="92" spans="1:8">
      <c r="A92">
        <v>2013</v>
      </c>
      <c r="B92">
        <v>7</v>
      </c>
      <c r="C92" s="5">
        <v>33.323327636718801</v>
      </c>
      <c r="D92" s="11">
        <f t="shared" si="3"/>
        <v>38.23153218872077</v>
      </c>
      <c r="E92" s="11">
        <v>28.087182617187501</v>
      </c>
      <c r="F92" s="11">
        <f t="shared" si="4"/>
        <v>37.130736606445311</v>
      </c>
      <c r="G92">
        <v>32.915582275390697</v>
      </c>
      <c r="H92" s="11">
        <f t="shared" si="5"/>
        <v>38.481426221923911</v>
      </c>
    </row>
    <row r="93" spans="1:8">
      <c r="A93">
        <v>2013</v>
      </c>
      <c r="B93">
        <v>8</v>
      </c>
      <c r="C93" s="5">
        <v>29.506036376953102</v>
      </c>
      <c r="D93" s="11">
        <f t="shared" si="3"/>
        <v>33.220573952026335</v>
      </c>
      <c r="E93" s="11">
        <v>25.678430175781301</v>
      </c>
      <c r="F93" s="11">
        <f t="shared" si="4"/>
        <v>33.822556003418036</v>
      </c>
      <c r="G93">
        <v>28.020684814453102</v>
      </c>
      <c r="H93" s="11">
        <f t="shared" si="5"/>
        <v>33.107807789306619</v>
      </c>
    </row>
    <row r="94" spans="1:8">
      <c r="A94">
        <v>2013</v>
      </c>
      <c r="B94">
        <v>9</v>
      </c>
      <c r="C94" s="5">
        <v>21.817803955078102</v>
      </c>
      <c r="D94" s="11">
        <f t="shared" si="3"/>
        <v>23.128231251831021</v>
      </c>
      <c r="E94" s="11">
        <v>19.367944335937501</v>
      </c>
      <c r="F94" s="11">
        <f t="shared" si="4"/>
        <v>25.155734750976563</v>
      </c>
      <c r="G94">
        <v>20.218865966796901</v>
      </c>
      <c r="H94" s="11">
        <f t="shared" si="5"/>
        <v>24.542971058349639</v>
      </c>
    </row>
    <row r="95" spans="1:8">
      <c r="A95">
        <v>2013</v>
      </c>
      <c r="B95">
        <v>10</v>
      </c>
      <c r="C95" s="5">
        <v>14.8493896484375</v>
      </c>
      <c r="D95" s="11">
        <f t="shared" si="3"/>
        <v>13.980793791503906</v>
      </c>
      <c r="E95" s="11">
        <v>11.5333190917969</v>
      </c>
      <c r="F95" s="11">
        <f t="shared" si="4"/>
        <v>14.395660440673861</v>
      </c>
      <c r="G95">
        <v>10.9671875</v>
      </c>
      <c r="H95" s="11">
        <f t="shared" si="5"/>
        <v>14.386478437500001</v>
      </c>
    </row>
    <row r="96" spans="1:8">
      <c r="A96">
        <v>2013</v>
      </c>
      <c r="B96">
        <v>11</v>
      </c>
      <c r="C96" s="5">
        <v>5.6573425292969004</v>
      </c>
      <c r="D96" s="11">
        <f t="shared" si="3"/>
        <v>1.9143935382080413</v>
      </c>
      <c r="E96" s="11">
        <v>1.9041381835937701</v>
      </c>
      <c r="F96" s="11">
        <f t="shared" si="4"/>
        <v>1.1709433813476839</v>
      </c>
      <c r="G96">
        <v>-0.33197631835935199</v>
      </c>
      <c r="H96" s="11">
        <f t="shared" si="5"/>
        <v>1.9822563977051031</v>
      </c>
    </row>
    <row r="97" spans="1:8">
      <c r="A97">
        <v>2013</v>
      </c>
      <c r="B97">
        <v>12</v>
      </c>
      <c r="C97" s="5">
        <v>-0.48880615234372699</v>
      </c>
      <c r="D97" s="11">
        <f t="shared" si="3"/>
        <v>-6.1536558361816098</v>
      </c>
      <c r="E97" s="11">
        <v>-5.7945617675780996</v>
      </c>
      <c r="F97" s="11">
        <f t="shared" si="4"/>
        <v>-9.4024511315917625</v>
      </c>
      <c r="G97">
        <v>-8.2114013671874808</v>
      </c>
      <c r="H97" s="11">
        <f t="shared" si="5"/>
        <v>-6.6677764208984165</v>
      </c>
    </row>
    <row r="98" spans="1:8">
      <c r="A98">
        <v>2014</v>
      </c>
      <c r="B98">
        <v>1</v>
      </c>
      <c r="C98" s="5">
        <v>-0.58646240234372704</v>
      </c>
      <c r="D98" s="11">
        <f t="shared" si="3"/>
        <v>-6.2818491955566103</v>
      </c>
      <c r="E98" s="11">
        <v>-4.3533996582030996</v>
      </c>
      <c r="F98" s="11">
        <f t="shared" si="4"/>
        <v>-7.4231590905761369</v>
      </c>
      <c r="G98">
        <v>-6.9581359863280996</v>
      </c>
      <c r="H98" s="11">
        <f t="shared" si="5"/>
        <v>-5.291941685790988</v>
      </c>
    </row>
    <row r="99" spans="1:8">
      <c r="A99">
        <v>2014</v>
      </c>
      <c r="B99">
        <v>2</v>
      </c>
      <c r="C99" s="5">
        <v>5.2934509277344004</v>
      </c>
      <c r="D99" s="11">
        <f t="shared" si="3"/>
        <v>1.4367130328369475</v>
      </c>
      <c r="E99" s="11">
        <v>0.54894409179689796</v>
      </c>
      <c r="F99" s="11">
        <f t="shared" si="4"/>
        <v>-0.69028018432614024</v>
      </c>
      <c r="G99">
        <v>0.38585815429689801</v>
      </c>
      <c r="H99" s="11">
        <f t="shared" si="5"/>
        <v>2.7702950817871344</v>
      </c>
    </row>
    <row r="100" spans="1:8">
      <c r="A100">
        <v>2014</v>
      </c>
      <c r="B100">
        <v>3</v>
      </c>
      <c r="C100" s="5">
        <v>13.81875</v>
      </c>
      <c r="D100" s="11">
        <f t="shared" si="3"/>
        <v>12.627873124999997</v>
      </c>
      <c r="E100" s="11">
        <v>7.3170104980469004</v>
      </c>
      <c r="F100" s="11">
        <f t="shared" si="4"/>
        <v>8.6049822180176125</v>
      </c>
      <c r="G100">
        <v>5.0087219238281504</v>
      </c>
      <c r="H100" s="11">
        <f t="shared" si="5"/>
        <v>7.8452749279785436</v>
      </c>
    </row>
    <row r="101" spans="1:8">
      <c r="A101">
        <v>2014</v>
      </c>
      <c r="B101">
        <v>4</v>
      </c>
      <c r="C101" s="5">
        <v>20.739892578125001</v>
      </c>
      <c r="D101" s="11">
        <f t="shared" si="3"/>
        <v>21.713256987304689</v>
      </c>
      <c r="E101" s="11">
        <v>15.8367248535156</v>
      </c>
      <c r="F101" s="11">
        <f t="shared" si="4"/>
        <v>20.305957913818325</v>
      </c>
      <c r="G101">
        <v>15.423486328125</v>
      </c>
      <c r="H101" s="11">
        <f t="shared" si="5"/>
        <v>19.278603291015624</v>
      </c>
    </row>
    <row r="102" spans="1:8">
      <c r="A102">
        <v>2014</v>
      </c>
      <c r="B102">
        <v>5</v>
      </c>
      <c r="C102" s="5">
        <v>27.621331787109401</v>
      </c>
      <c r="D102" s="11">
        <f t="shared" si="3"/>
        <v>30.74652223693851</v>
      </c>
      <c r="E102" s="11">
        <v>22.239862060546901</v>
      </c>
      <c r="F102" s="11">
        <f t="shared" si="4"/>
        <v>29.100026553955114</v>
      </c>
      <c r="G102">
        <v>24.525659179687501</v>
      </c>
      <c r="H102" s="11">
        <f t="shared" si="5"/>
        <v>29.27096864746094</v>
      </c>
    </row>
    <row r="103" spans="1:8">
      <c r="A103">
        <v>2014</v>
      </c>
      <c r="B103">
        <v>6</v>
      </c>
      <c r="C103" s="5">
        <v>32.331323242187501</v>
      </c>
      <c r="D103" s="11">
        <f t="shared" si="3"/>
        <v>36.929328020019533</v>
      </c>
      <c r="E103" s="11">
        <v>25.784936523437501</v>
      </c>
      <c r="F103" s="11">
        <f t="shared" si="4"/>
        <v>33.968831821289058</v>
      </c>
      <c r="G103">
        <v>30.151025390625001</v>
      </c>
      <c r="H103" s="11">
        <f t="shared" si="5"/>
        <v>35.446495673828132</v>
      </c>
    </row>
    <row r="104" spans="1:8">
      <c r="A104">
        <v>2014</v>
      </c>
      <c r="B104">
        <v>7</v>
      </c>
      <c r="C104" s="5">
        <v>33.463708496093801</v>
      </c>
      <c r="D104" s="11">
        <f t="shared" si="3"/>
        <v>38.41581014282233</v>
      </c>
      <c r="E104" s="11">
        <v>27.130059814453102</v>
      </c>
      <c r="F104" s="11">
        <f t="shared" si="4"/>
        <v>35.816224149169884</v>
      </c>
      <c r="G104">
        <v>33.570306396484398</v>
      </c>
      <c r="H104" s="11">
        <f t="shared" si="5"/>
        <v>39.200182362060573</v>
      </c>
    </row>
    <row r="105" spans="1:8">
      <c r="A105">
        <v>2014</v>
      </c>
      <c r="B105">
        <v>8</v>
      </c>
      <c r="C105" s="5">
        <v>29.630944824218801</v>
      </c>
      <c r="D105" s="11">
        <f t="shared" si="3"/>
        <v>33.384541270752017</v>
      </c>
      <c r="E105" s="11">
        <v>26.143975830078102</v>
      </c>
      <c r="F105" s="11">
        <f t="shared" si="4"/>
        <v>34.461936405029263</v>
      </c>
      <c r="G105">
        <v>30.420770263671901</v>
      </c>
      <c r="H105" s="11">
        <f t="shared" si="5"/>
        <v>35.742621595459013</v>
      </c>
    </row>
    <row r="106" spans="1:8">
      <c r="A106">
        <v>2014</v>
      </c>
      <c r="B106">
        <v>9</v>
      </c>
      <c r="C106" s="5">
        <v>23.432550048828102</v>
      </c>
      <c r="D106" s="11">
        <f t="shared" si="3"/>
        <v>25.247908449096649</v>
      </c>
      <c r="E106" s="11">
        <v>19.413842773437501</v>
      </c>
      <c r="F106" s="11">
        <f t="shared" si="4"/>
        <v>25.218771665039064</v>
      </c>
      <c r="G106">
        <v>22.255639648437501</v>
      </c>
      <c r="H106" s="11">
        <f t="shared" si="5"/>
        <v>26.778941206054689</v>
      </c>
    </row>
    <row r="107" spans="1:8">
      <c r="A107">
        <v>2014</v>
      </c>
      <c r="B107">
        <v>10</v>
      </c>
      <c r="C107" s="5">
        <v>14.0796142578125</v>
      </c>
      <c r="D107" s="11">
        <f t="shared" si="3"/>
        <v>12.970309636230468</v>
      </c>
      <c r="E107" s="11">
        <v>11.8103271484375</v>
      </c>
      <c r="F107" s="11">
        <f t="shared" si="4"/>
        <v>14.77610330566406</v>
      </c>
      <c r="G107">
        <v>10.146447753906299</v>
      </c>
      <c r="H107" s="11">
        <f t="shared" si="5"/>
        <v>13.485470344238337</v>
      </c>
    </row>
    <row r="108" spans="1:8">
      <c r="A108">
        <v>2014</v>
      </c>
      <c r="B108">
        <v>11</v>
      </c>
      <c r="C108" s="5">
        <v>6.4146667480469004</v>
      </c>
      <c r="D108" s="11">
        <f t="shared" si="3"/>
        <v>2.9085330401611662</v>
      </c>
      <c r="E108" s="11">
        <v>4.1361938476562701</v>
      </c>
      <c r="F108" s="11">
        <f t="shared" si="4"/>
        <v>4.2364486303711217</v>
      </c>
      <c r="G108">
        <v>0.14144287109377299</v>
      </c>
      <c r="H108" s="11">
        <f t="shared" si="5"/>
        <v>2.5019759838867439</v>
      </c>
    </row>
    <row r="109" spans="1:8">
      <c r="A109">
        <v>2014</v>
      </c>
      <c r="B109">
        <v>12</v>
      </c>
      <c r="C109" s="5">
        <v>-2.7131713867187299</v>
      </c>
      <c r="D109" s="11">
        <f t="shared" si="3"/>
        <v>-9.0735800793456765</v>
      </c>
      <c r="E109" s="11">
        <v>-2.4281372070312299</v>
      </c>
      <c r="F109" s="11">
        <f t="shared" si="4"/>
        <v>-4.7790036401366915</v>
      </c>
      <c r="G109">
        <v>-3.1527465820312299</v>
      </c>
      <c r="H109" s="11">
        <f t="shared" si="5"/>
        <v>-1.1143851977538848</v>
      </c>
    </row>
    <row r="110" spans="1:8">
      <c r="A110">
        <v>2015</v>
      </c>
      <c r="B110">
        <v>1</v>
      </c>
      <c r="C110" s="5">
        <v>-1.1499084472656</v>
      </c>
      <c r="D110" s="11">
        <f t="shared" si="3"/>
        <v>-7.0214848187255523</v>
      </c>
      <c r="E110" s="11">
        <v>-5.3115600585937299</v>
      </c>
      <c r="F110" s="11">
        <f t="shared" si="4"/>
        <v>-8.7390965844726285</v>
      </c>
      <c r="G110">
        <v>-6.8471130371093496</v>
      </c>
      <c r="H110" s="11">
        <f t="shared" si="5"/>
        <v>-5.1700606921386445</v>
      </c>
    </row>
    <row r="111" spans="1:8">
      <c r="A111">
        <v>2015</v>
      </c>
      <c r="B111">
        <v>2</v>
      </c>
      <c r="C111" s="5">
        <v>4.1223083496094004</v>
      </c>
      <c r="D111" s="11">
        <f t="shared" si="3"/>
        <v>-0.10064582946773992</v>
      </c>
      <c r="E111" s="11">
        <v>3.5885864257812701</v>
      </c>
      <c r="F111" s="11">
        <f t="shared" si="4"/>
        <v>3.4843645971679966</v>
      </c>
      <c r="G111">
        <v>-2.61310424804685</v>
      </c>
      <c r="H111" s="11">
        <f t="shared" si="5"/>
        <v>-0.52196584350583253</v>
      </c>
    </row>
    <row r="112" spans="1:8">
      <c r="A112">
        <v>2015</v>
      </c>
      <c r="B112">
        <v>3</v>
      </c>
      <c r="C112" s="5">
        <v>10.4463134765625</v>
      </c>
      <c r="D112" s="11">
        <f t="shared" si="3"/>
        <v>8.2008757006835928</v>
      </c>
      <c r="E112" s="11">
        <v>8.4991394042968995</v>
      </c>
      <c r="F112" s="11">
        <f t="shared" si="4"/>
        <v>10.228518057861361</v>
      </c>
      <c r="G112">
        <v>2.7106872558594</v>
      </c>
      <c r="H112" s="11">
        <f t="shared" si="5"/>
        <v>5.3224924694824498</v>
      </c>
    </row>
    <row r="113" spans="1:8">
      <c r="A113">
        <v>2015</v>
      </c>
      <c r="B113">
        <v>4</v>
      </c>
      <c r="C113" s="5">
        <v>21.052728271484401</v>
      </c>
      <c r="D113" s="11">
        <f t="shared" si="3"/>
        <v>22.123916401977574</v>
      </c>
      <c r="E113" s="11">
        <v>14.5827880859375</v>
      </c>
      <c r="F113" s="11">
        <f t="shared" si="4"/>
        <v>18.583801157226564</v>
      </c>
      <c r="G113">
        <v>16.515557861328102</v>
      </c>
      <c r="H113" s="11">
        <f t="shared" si="5"/>
        <v>20.477479420165992</v>
      </c>
    </row>
    <row r="114" spans="1:8">
      <c r="A114">
        <v>2015</v>
      </c>
      <c r="B114">
        <v>5</v>
      </c>
      <c r="C114" s="5">
        <v>25.832147216796901</v>
      </c>
      <c r="D114" s="11">
        <f t="shared" si="3"/>
        <v>28.397859651489291</v>
      </c>
      <c r="E114" s="11">
        <v>19.257653808593801</v>
      </c>
      <c r="F114" s="11">
        <f t="shared" si="4"/>
        <v>25.004261740722725</v>
      </c>
      <c r="G114">
        <v>23.050134277343801</v>
      </c>
      <c r="H114" s="11">
        <f t="shared" si="5"/>
        <v>27.651137409668024</v>
      </c>
    </row>
    <row r="115" spans="1:8">
      <c r="A115">
        <v>2015</v>
      </c>
      <c r="B115">
        <v>6</v>
      </c>
      <c r="C115" s="5">
        <v>32.271508789062501</v>
      </c>
      <c r="D115" s="11">
        <f t="shared" si="3"/>
        <v>36.850809587402345</v>
      </c>
      <c r="E115" s="11">
        <v>27.736535644531301</v>
      </c>
      <c r="F115" s="11">
        <f t="shared" si="4"/>
        <v>36.649158054199283</v>
      </c>
      <c r="G115">
        <v>31.254815673828102</v>
      </c>
      <c r="H115" s="11">
        <f t="shared" si="5"/>
        <v>36.65823664672849</v>
      </c>
    </row>
    <row r="116" spans="1:8">
      <c r="A116">
        <v>2015</v>
      </c>
      <c r="B116">
        <v>7</v>
      </c>
      <c r="C116" s="5">
        <v>33.361047363281301</v>
      </c>
      <c r="D116" s="11">
        <f t="shared" si="3"/>
        <v>38.28104687377936</v>
      </c>
      <c r="E116" s="11">
        <v>29.396203613281301</v>
      </c>
      <c r="F116" s="11">
        <f t="shared" si="4"/>
        <v>38.928546042480534</v>
      </c>
      <c r="G116">
        <v>32.532556152343801</v>
      </c>
      <c r="H116" s="11">
        <f t="shared" si="5"/>
        <v>38.06094014404303</v>
      </c>
    </row>
    <row r="117" spans="1:8">
      <c r="A117">
        <v>2015</v>
      </c>
      <c r="B117">
        <v>8</v>
      </c>
      <c r="C117" s="5">
        <v>29.561303710937501</v>
      </c>
      <c r="D117" s="11">
        <f t="shared" si="3"/>
        <v>33.293123381347655</v>
      </c>
      <c r="E117" s="11">
        <v>26.602136230468801</v>
      </c>
      <c r="F117" s="11">
        <f t="shared" si="4"/>
        <v>35.091173898925845</v>
      </c>
      <c r="G117">
        <v>30.454492187500001</v>
      </c>
      <c r="H117" s="11">
        <f t="shared" si="5"/>
        <v>35.779641523437505</v>
      </c>
    </row>
    <row r="118" spans="1:8">
      <c r="A118">
        <v>2015</v>
      </c>
      <c r="B118">
        <v>9</v>
      </c>
      <c r="C118" s="5">
        <v>23.339685058593801</v>
      </c>
      <c r="D118" s="11">
        <f t="shared" si="3"/>
        <v>25.126004576416083</v>
      </c>
      <c r="E118" s="11">
        <v>21.436059570312501</v>
      </c>
      <c r="F118" s="11">
        <f t="shared" si="4"/>
        <v>27.996084213867189</v>
      </c>
      <c r="G118">
        <v>19.970086669921901</v>
      </c>
      <c r="H118" s="11">
        <f t="shared" si="5"/>
        <v>24.269861146240263</v>
      </c>
    </row>
    <row r="119" spans="1:8">
      <c r="A119">
        <v>2015</v>
      </c>
      <c r="B119">
        <v>10</v>
      </c>
      <c r="C119" s="5">
        <v>12.9742980957031</v>
      </c>
      <c r="D119" s="11">
        <f t="shared" si="3"/>
        <v>11.519361110229458</v>
      </c>
      <c r="E119" s="11">
        <v>11.373132324218799</v>
      </c>
      <c r="F119" s="11">
        <f t="shared" si="4"/>
        <v>14.175659934082098</v>
      </c>
      <c r="G119">
        <v>12.908776855468799</v>
      </c>
      <c r="H119" s="11">
        <f t="shared" si="5"/>
        <v>16.517955231933648</v>
      </c>
    </row>
    <row r="120" spans="1:8">
      <c r="A120">
        <v>2015</v>
      </c>
      <c r="B120">
        <v>11</v>
      </c>
      <c r="C120" s="5">
        <v>5.2902160644531504</v>
      </c>
      <c r="D120" s="11">
        <f t="shared" si="3"/>
        <v>1.432466627807651</v>
      </c>
      <c r="E120" s="11">
        <v>3.6624389648437701</v>
      </c>
      <c r="F120" s="11">
        <f t="shared" si="4"/>
        <v>3.585793674316434</v>
      </c>
      <c r="G120">
        <v>1.68035278320315</v>
      </c>
      <c r="H120" s="11">
        <f t="shared" si="5"/>
        <v>4.1913912854004183</v>
      </c>
    </row>
    <row r="121" spans="1:8">
      <c r="A121">
        <v>2015</v>
      </c>
      <c r="B121">
        <v>12</v>
      </c>
      <c r="C121" s="5">
        <v>-1.97431030273435</v>
      </c>
      <c r="D121" s="11">
        <f t="shared" si="3"/>
        <v>-8.1036771343993799</v>
      </c>
      <c r="E121" s="11">
        <v>2.7612304687522699E-2</v>
      </c>
      <c r="F121" s="11">
        <f t="shared" si="4"/>
        <v>-1.4062772607421563</v>
      </c>
      <c r="G121">
        <v>-5.6845764160155996</v>
      </c>
      <c r="H121" s="11">
        <f t="shared" si="5"/>
        <v>-3.8938279895019261</v>
      </c>
    </row>
    <row r="122" spans="1:8">
      <c r="A122">
        <v>2016</v>
      </c>
      <c r="B122">
        <v>1</v>
      </c>
      <c r="C122" s="5">
        <v>-2.32941284179685</v>
      </c>
      <c r="D122" s="11">
        <f t="shared" si="3"/>
        <v>-8.5698202374267254</v>
      </c>
      <c r="E122" s="11">
        <v>-5.0203613281249799</v>
      </c>
      <c r="F122" s="11">
        <f t="shared" si="4"/>
        <v>-8.3391642480468473</v>
      </c>
      <c r="G122">
        <v>-10.1629699707031</v>
      </c>
      <c r="H122" s="11">
        <f t="shared" si="5"/>
        <v>-8.8102084338378646</v>
      </c>
    </row>
    <row r="123" spans="1:8">
      <c r="A123">
        <v>2016</v>
      </c>
      <c r="B123">
        <v>2</v>
      </c>
      <c r="C123" s="5">
        <v>1.5594421386719</v>
      </c>
      <c r="D123" s="11">
        <f t="shared" si="3"/>
        <v>-3.4649203045653967</v>
      </c>
      <c r="E123" s="11">
        <v>0.39559326171877301</v>
      </c>
      <c r="F123" s="11">
        <f t="shared" si="4"/>
        <v>-0.90089221435543709</v>
      </c>
      <c r="G123">
        <v>-5.1507629394530996</v>
      </c>
      <c r="H123" s="11">
        <f t="shared" si="5"/>
        <v>-3.3078075549316135</v>
      </c>
    </row>
    <row r="124" spans="1:8">
      <c r="A124">
        <v>2016</v>
      </c>
      <c r="B124">
        <v>3</v>
      </c>
      <c r="C124" s="5">
        <v>13.5284362792969</v>
      </c>
      <c r="D124" s="11">
        <f t="shared" si="3"/>
        <v>12.24677830383304</v>
      </c>
      <c r="E124" s="11">
        <v>11.1220947265625</v>
      </c>
      <c r="F124" s="11">
        <f t="shared" si="4"/>
        <v>13.830884897460937</v>
      </c>
      <c r="G124">
        <v>3.8929077148437701</v>
      </c>
      <c r="H124" s="11">
        <f t="shared" si="5"/>
        <v>6.6203340893554916</v>
      </c>
    </row>
    <row r="125" spans="1:8">
      <c r="A125">
        <v>2016</v>
      </c>
      <c r="B125">
        <v>4</v>
      </c>
      <c r="C125" s="5">
        <v>19.520562744140602</v>
      </c>
      <c r="D125" s="11">
        <f t="shared" si="3"/>
        <v>20.112642714233367</v>
      </c>
      <c r="E125" s="11">
        <v>15.556848144531299</v>
      </c>
      <c r="F125" s="11">
        <f t="shared" si="4"/>
        <v>19.921575241699287</v>
      </c>
      <c r="G125">
        <v>16.958428955078102</v>
      </c>
      <c r="H125" s="11">
        <f t="shared" si="5"/>
        <v>20.96366330688474</v>
      </c>
    </row>
    <row r="126" spans="1:8">
      <c r="A126">
        <v>2016</v>
      </c>
      <c r="B126">
        <v>5</v>
      </c>
      <c r="C126" s="5">
        <v>26.890802001953102</v>
      </c>
      <c r="D126" s="11">
        <f t="shared" si="3"/>
        <v>29.787555787963832</v>
      </c>
      <c r="E126" s="11">
        <v>24.169213867187501</v>
      </c>
      <c r="F126" s="11">
        <f t="shared" si="4"/>
        <v>31.749798325195318</v>
      </c>
      <c r="G126">
        <v>23.208398437500001</v>
      </c>
      <c r="H126" s="11">
        <f t="shared" si="5"/>
        <v>27.824879804687502</v>
      </c>
    </row>
    <row r="127" spans="1:8">
      <c r="A127">
        <v>2016</v>
      </c>
      <c r="B127">
        <v>6</v>
      </c>
      <c r="C127" s="5">
        <v>30.794488525390602</v>
      </c>
      <c r="D127" s="11">
        <f t="shared" si="3"/>
        <v>34.911925087280238</v>
      </c>
      <c r="E127" s="11">
        <v>26.040734863281301</v>
      </c>
      <c r="F127" s="11">
        <f t="shared" si="4"/>
        <v>34.320145261230536</v>
      </c>
      <c r="G127">
        <v>31.037622070312501</v>
      </c>
      <c r="H127" s="11">
        <f t="shared" si="5"/>
        <v>36.419801508789064</v>
      </c>
    </row>
    <row r="128" spans="1:8">
      <c r="A128">
        <v>2016</v>
      </c>
      <c r="B128">
        <v>7</v>
      </c>
      <c r="C128" s="5">
        <v>31.004693603515602</v>
      </c>
      <c r="D128" s="11">
        <f t="shared" si="3"/>
        <v>35.187861293334926</v>
      </c>
      <c r="E128" s="11">
        <v>28.659875488281301</v>
      </c>
      <c r="F128" s="11">
        <f t="shared" si="4"/>
        <v>37.917272995605536</v>
      </c>
      <c r="G128">
        <v>32.407464599609398</v>
      </c>
      <c r="H128" s="11">
        <f t="shared" si="5"/>
        <v>37.923614637451202</v>
      </c>
    </row>
    <row r="129" spans="1:8">
      <c r="A129">
        <v>2016</v>
      </c>
      <c r="B129">
        <v>8</v>
      </c>
      <c r="C129" s="5">
        <v>31.746087646484401</v>
      </c>
      <c r="D129" s="11">
        <f t="shared" si="3"/>
        <v>36.161089253540069</v>
      </c>
      <c r="E129" s="11">
        <v>27.277124023437501</v>
      </c>
      <c r="F129" s="11">
        <f t="shared" si="4"/>
        <v>36.01820213378906</v>
      </c>
      <c r="G129">
        <v>31.083459472656301</v>
      </c>
      <c r="H129" s="11">
        <f t="shared" si="5"/>
        <v>36.470121809082087</v>
      </c>
    </row>
    <row r="130" spans="1:8">
      <c r="A130">
        <v>2016</v>
      </c>
      <c r="B130">
        <v>9</v>
      </c>
      <c r="C130" s="5">
        <v>25.465051269531301</v>
      </c>
      <c r="D130" s="11">
        <f t="shared" si="3"/>
        <v>27.915972801513739</v>
      </c>
      <c r="E130" s="11">
        <v>21.454766845703102</v>
      </c>
      <c r="F130" s="11">
        <f t="shared" si="4"/>
        <v>28.02177678588864</v>
      </c>
      <c r="G130">
        <v>19.918786621093801</v>
      </c>
      <c r="H130" s="11">
        <f t="shared" si="5"/>
        <v>24.213543952636776</v>
      </c>
    </row>
    <row r="131" spans="1:8">
      <c r="A131">
        <v>2016</v>
      </c>
      <c r="B131">
        <v>10</v>
      </c>
      <c r="C131" s="5">
        <v>12.369226074218799</v>
      </c>
      <c r="D131" s="11">
        <f t="shared" ref="D131:D194" si="6">C131*1.3127-5.512</f>
        <v>10.725083067627018</v>
      </c>
      <c r="E131" s="11">
        <v>11.7591796875</v>
      </c>
      <c r="F131" s="11">
        <f t="shared" ref="F131:F194" si="7">E131*1.3734-1.4442</f>
        <v>14.705857382812498</v>
      </c>
      <c r="G131">
        <v>11.415673828125</v>
      </c>
      <c r="H131" s="11">
        <f t="shared" ref="H131:H194" si="8">G131*1.0978+2.3467</f>
        <v>14.878826728515627</v>
      </c>
    </row>
    <row r="132" spans="1:8">
      <c r="A132">
        <v>2016</v>
      </c>
      <c r="B132">
        <v>11</v>
      </c>
      <c r="C132" s="5">
        <v>5.1755615234375201</v>
      </c>
      <c r="D132" s="11">
        <f t="shared" si="6"/>
        <v>1.2819596118164327</v>
      </c>
      <c r="E132" s="11">
        <v>3.7910400390625201</v>
      </c>
      <c r="F132" s="11">
        <f t="shared" si="7"/>
        <v>3.7624143896484648</v>
      </c>
      <c r="G132">
        <v>3.7975097656250201</v>
      </c>
      <c r="H132" s="11">
        <f t="shared" si="8"/>
        <v>6.5156062207031464</v>
      </c>
    </row>
    <row r="133" spans="1:8">
      <c r="A133">
        <v>2016</v>
      </c>
      <c r="B133">
        <v>12</v>
      </c>
      <c r="C133" s="5">
        <v>1.8316894531250201</v>
      </c>
      <c r="D133" s="11">
        <f t="shared" si="6"/>
        <v>-3.1075412548827859</v>
      </c>
      <c r="E133" s="11">
        <v>-3.5096191406249799</v>
      </c>
      <c r="F133" s="11">
        <f t="shared" si="7"/>
        <v>-6.2643109277343481</v>
      </c>
      <c r="G133">
        <v>-8.8668273925781005</v>
      </c>
      <c r="H133" s="11">
        <f t="shared" si="8"/>
        <v>-7.3873031115722387</v>
      </c>
    </row>
    <row r="134" spans="1:8">
      <c r="A134">
        <v>2017</v>
      </c>
      <c r="B134">
        <v>1</v>
      </c>
      <c r="C134" s="5">
        <v>1.41130981445315</v>
      </c>
      <c r="D134" s="11">
        <f t="shared" si="6"/>
        <v>-3.6593736065673497</v>
      </c>
      <c r="E134" s="11">
        <v>-1.09796752929685</v>
      </c>
      <c r="F134" s="11">
        <f t="shared" si="7"/>
        <v>-2.9521486047362937</v>
      </c>
      <c r="G134">
        <v>-7.6731018066405996</v>
      </c>
      <c r="H134" s="11">
        <f t="shared" si="8"/>
        <v>-6.0768311633300502</v>
      </c>
    </row>
    <row r="135" spans="1:8">
      <c r="A135">
        <v>2017</v>
      </c>
      <c r="B135">
        <v>2</v>
      </c>
      <c r="C135" s="5">
        <v>5.5655761718750201</v>
      </c>
      <c r="D135" s="11">
        <f t="shared" si="6"/>
        <v>1.7939318408203393</v>
      </c>
      <c r="E135" s="11">
        <v>-3.6882385253906</v>
      </c>
      <c r="F135" s="11">
        <f t="shared" si="7"/>
        <v>-6.5096267907714491</v>
      </c>
      <c r="G135">
        <v>-0.76080932617185204</v>
      </c>
      <c r="H135" s="11">
        <f t="shared" si="8"/>
        <v>1.5114835217285405</v>
      </c>
    </row>
    <row r="136" spans="1:8">
      <c r="A136">
        <v>2017</v>
      </c>
      <c r="B136">
        <v>3</v>
      </c>
      <c r="C136" s="5">
        <v>13.328820800781299</v>
      </c>
      <c r="D136" s="11">
        <f t="shared" si="6"/>
        <v>11.984743065185611</v>
      </c>
      <c r="E136" s="11">
        <v>8.8726440429687692</v>
      </c>
      <c r="F136" s="11">
        <f t="shared" si="7"/>
        <v>10.741489328613307</v>
      </c>
      <c r="G136">
        <v>9.7773071289062692</v>
      </c>
      <c r="H136" s="11">
        <f t="shared" si="8"/>
        <v>13.080227766113303</v>
      </c>
    </row>
    <row r="137" spans="1:8">
      <c r="A137">
        <v>2017</v>
      </c>
      <c r="B137">
        <v>4</v>
      </c>
      <c r="C137" s="5">
        <v>22.350854492187501</v>
      </c>
      <c r="D137" s="11">
        <f t="shared" si="6"/>
        <v>23.827966691894531</v>
      </c>
      <c r="E137" s="11">
        <v>15.761193847656299</v>
      </c>
      <c r="F137" s="11">
        <f t="shared" si="7"/>
        <v>20.202223630371162</v>
      </c>
      <c r="G137">
        <v>13.1074157714844</v>
      </c>
      <c r="H137" s="11">
        <f t="shared" si="8"/>
        <v>16.736021033935575</v>
      </c>
    </row>
    <row r="138" spans="1:8">
      <c r="A138">
        <v>2017</v>
      </c>
      <c r="B138">
        <v>5</v>
      </c>
      <c r="C138" s="5">
        <v>30.730554199218801</v>
      </c>
      <c r="D138" s="11">
        <f t="shared" si="6"/>
        <v>34.827998497314518</v>
      </c>
      <c r="E138" s="11">
        <v>23.325341796875001</v>
      </c>
      <c r="F138" s="11">
        <f t="shared" si="7"/>
        <v>30.590824423828128</v>
      </c>
      <c r="G138">
        <v>22.554833984375001</v>
      </c>
      <c r="H138" s="11">
        <f t="shared" si="8"/>
        <v>27.107396748046877</v>
      </c>
    </row>
    <row r="139" spans="1:8">
      <c r="A139">
        <v>2017</v>
      </c>
      <c r="B139">
        <v>6</v>
      </c>
      <c r="C139" s="5">
        <v>30.529107666015602</v>
      </c>
      <c r="D139" s="11">
        <f t="shared" si="6"/>
        <v>34.563559633178677</v>
      </c>
      <c r="E139" s="11">
        <v>21.817681884765602</v>
      </c>
      <c r="F139" s="11">
        <f t="shared" si="7"/>
        <v>28.520204300537078</v>
      </c>
      <c r="G139">
        <v>29.860681152343801</v>
      </c>
      <c r="H139" s="11">
        <f t="shared" si="8"/>
        <v>35.127755769043027</v>
      </c>
    </row>
    <row r="140" spans="1:8">
      <c r="A140">
        <v>2017</v>
      </c>
      <c r="B140">
        <v>7</v>
      </c>
      <c r="C140" s="5">
        <v>32.280053710937501</v>
      </c>
      <c r="D140" s="11">
        <f t="shared" si="6"/>
        <v>36.862026506347654</v>
      </c>
      <c r="E140" s="11">
        <v>28.366296386718801</v>
      </c>
      <c r="F140" s="11">
        <f t="shared" si="7"/>
        <v>37.514071457519599</v>
      </c>
      <c r="G140">
        <v>33.227899169921898</v>
      </c>
      <c r="H140" s="11">
        <f t="shared" si="8"/>
        <v>38.824287708740265</v>
      </c>
    </row>
    <row r="141" spans="1:8">
      <c r="A141">
        <v>2017</v>
      </c>
      <c r="B141">
        <v>8</v>
      </c>
      <c r="C141" s="5">
        <v>30.539788818359401</v>
      </c>
      <c r="D141" s="11">
        <f t="shared" si="6"/>
        <v>34.577580781860384</v>
      </c>
      <c r="E141" s="11">
        <v>25.507104492187501</v>
      </c>
      <c r="F141" s="11">
        <f t="shared" si="7"/>
        <v>33.587257309570312</v>
      </c>
      <c r="G141">
        <v>31.668969726562501</v>
      </c>
      <c r="H141" s="11">
        <f t="shared" si="8"/>
        <v>37.112894965820317</v>
      </c>
    </row>
    <row r="142" spans="1:8">
      <c r="A142">
        <v>2017</v>
      </c>
      <c r="B142">
        <v>9</v>
      </c>
      <c r="C142" s="5">
        <v>23.228479003906301</v>
      </c>
      <c r="D142" s="11">
        <f t="shared" si="6"/>
        <v>24.9800243884278</v>
      </c>
      <c r="E142" s="11">
        <v>20.224389648437501</v>
      </c>
      <c r="F142" s="11">
        <f t="shared" si="7"/>
        <v>26.331976743164066</v>
      </c>
      <c r="G142">
        <v>21.169000244140602</v>
      </c>
      <c r="H142" s="11">
        <f t="shared" si="8"/>
        <v>25.586028468017552</v>
      </c>
    </row>
    <row r="143" spans="1:8">
      <c r="A143">
        <v>2017</v>
      </c>
      <c r="B143">
        <v>10</v>
      </c>
      <c r="C143" s="5">
        <v>13.9765563964844</v>
      </c>
      <c r="D143" s="11">
        <f t="shared" si="6"/>
        <v>12.835025581665072</v>
      </c>
      <c r="E143" s="11">
        <v>13.399072265625</v>
      </c>
      <c r="F143" s="11">
        <f t="shared" si="7"/>
        <v>16.958085849609375</v>
      </c>
      <c r="G143">
        <v>13.2185302734375</v>
      </c>
      <c r="H143" s="11">
        <f t="shared" si="8"/>
        <v>16.858002534179686</v>
      </c>
    </row>
    <row r="144" spans="1:8">
      <c r="A144">
        <v>2017</v>
      </c>
      <c r="B144">
        <v>11</v>
      </c>
      <c r="C144" s="5">
        <v>9.2183471679687692</v>
      </c>
      <c r="D144" s="11">
        <f t="shared" si="6"/>
        <v>6.5889243273926033</v>
      </c>
      <c r="E144" s="11">
        <v>5.3550048828125201</v>
      </c>
      <c r="F144" s="11">
        <f t="shared" si="7"/>
        <v>5.9103637060547154</v>
      </c>
      <c r="G144">
        <v>0.46676025390627301</v>
      </c>
      <c r="H144" s="11">
        <f t="shared" si="8"/>
        <v>2.8591094067383063</v>
      </c>
    </row>
    <row r="145" spans="1:8">
      <c r="A145">
        <v>2017</v>
      </c>
      <c r="B145">
        <v>12</v>
      </c>
      <c r="C145" s="5">
        <v>3.31377563476565</v>
      </c>
      <c r="D145" s="11">
        <f t="shared" si="6"/>
        <v>-1.1620067242431311</v>
      </c>
      <c r="E145" s="11">
        <v>1.85137329101565</v>
      </c>
      <c r="F145" s="11">
        <f t="shared" si="7"/>
        <v>1.0984760778808935</v>
      </c>
      <c r="G145">
        <v>-3.1304687499999799</v>
      </c>
      <c r="H145" s="11">
        <f t="shared" si="8"/>
        <v>-1.0899285937499785</v>
      </c>
    </row>
    <row r="146" spans="1:8">
      <c r="A146">
        <v>2018</v>
      </c>
      <c r="B146">
        <v>1</v>
      </c>
      <c r="C146" s="5">
        <v>1.3272644042969</v>
      </c>
      <c r="D146" s="11">
        <f t="shared" si="6"/>
        <v>-3.769700016479459</v>
      </c>
      <c r="E146" s="11">
        <v>-2.5890258789062299</v>
      </c>
      <c r="F146" s="11">
        <f t="shared" si="7"/>
        <v>-4.9999681420898163</v>
      </c>
      <c r="G146">
        <v>-6.2688659667968496</v>
      </c>
      <c r="H146" s="11">
        <f t="shared" si="8"/>
        <v>-4.5352610583495832</v>
      </c>
    </row>
    <row r="147" spans="1:8">
      <c r="A147">
        <v>2018</v>
      </c>
      <c r="B147">
        <v>2</v>
      </c>
      <c r="C147" s="5">
        <v>3.1238647460937701</v>
      </c>
      <c r="D147" s="11">
        <f t="shared" si="6"/>
        <v>-1.4113027478027078</v>
      </c>
      <c r="E147" s="11">
        <v>-0.34149780273435199</v>
      </c>
      <c r="F147" s="11">
        <f t="shared" si="7"/>
        <v>-1.9132130822753588</v>
      </c>
      <c r="G147">
        <v>0.81060180664064796</v>
      </c>
      <c r="H147" s="11">
        <f t="shared" si="8"/>
        <v>3.2365786633301035</v>
      </c>
    </row>
    <row r="148" spans="1:8">
      <c r="A148">
        <v>2018</v>
      </c>
      <c r="B148">
        <v>3</v>
      </c>
      <c r="C148" s="5">
        <v>10.377160644531299</v>
      </c>
      <c r="D148" s="11">
        <f t="shared" si="6"/>
        <v>8.1100987780762352</v>
      </c>
      <c r="E148" s="11">
        <v>5.6288085937500201</v>
      </c>
      <c r="F148" s="11">
        <f t="shared" si="7"/>
        <v>6.2864057226562782</v>
      </c>
      <c r="G148">
        <v>7.7360778808594004</v>
      </c>
      <c r="H148" s="11">
        <f t="shared" si="8"/>
        <v>10.839366297607452</v>
      </c>
    </row>
    <row r="149" spans="1:8">
      <c r="A149">
        <v>2018</v>
      </c>
      <c r="B149">
        <v>4</v>
      </c>
      <c r="C149" s="5">
        <v>22.130883789062501</v>
      </c>
      <c r="D149" s="11">
        <f t="shared" si="6"/>
        <v>23.539211149902346</v>
      </c>
      <c r="E149" s="11">
        <v>12.553674316406299</v>
      </c>
      <c r="F149" s="11">
        <f t="shared" si="7"/>
        <v>15.797016306152409</v>
      </c>
      <c r="G149">
        <v>14.6249328613281</v>
      </c>
      <c r="H149" s="11">
        <f t="shared" si="8"/>
        <v>18.401951295165986</v>
      </c>
    </row>
    <row r="150" spans="1:8">
      <c r="A150">
        <v>2018</v>
      </c>
      <c r="B150">
        <v>5</v>
      </c>
      <c r="C150" s="5">
        <v>27.861627197265602</v>
      </c>
      <c r="D150" s="11">
        <f t="shared" si="6"/>
        <v>31.061958021850558</v>
      </c>
      <c r="E150" s="11">
        <v>21.023278808593801</v>
      </c>
      <c r="F150" s="11">
        <f t="shared" si="7"/>
        <v>27.429171115722728</v>
      </c>
      <c r="G150">
        <v>24.403985595703102</v>
      </c>
      <c r="H150" s="11">
        <f t="shared" si="8"/>
        <v>29.137395386962865</v>
      </c>
    </row>
    <row r="151" spans="1:8">
      <c r="A151">
        <v>2018</v>
      </c>
      <c r="B151">
        <v>6</v>
      </c>
      <c r="C151" s="5">
        <v>32.964349365234398</v>
      </c>
      <c r="D151" s="11">
        <f t="shared" si="6"/>
        <v>37.760301411743193</v>
      </c>
      <c r="E151" s="11">
        <v>23.349389648437501</v>
      </c>
      <c r="F151" s="11">
        <f t="shared" si="7"/>
        <v>30.623851743164064</v>
      </c>
      <c r="G151">
        <v>30.578973388671901</v>
      </c>
      <c r="H151" s="11">
        <f t="shared" si="8"/>
        <v>35.916296986084014</v>
      </c>
    </row>
    <row r="152" spans="1:8">
      <c r="A152">
        <v>2018</v>
      </c>
      <c r="B152">
        <v>7</v>
      </c>
      <c r="C152" s="5">
        <v>33.731805419921898</v>
      </c>
      <c r="D152" s="11">
        <f t="shared" si="6"/>
        <v>38.767740974731474</v>
      </c>
      <c r="E152" s="11">
        <v>30.423791503906301</v>
      </c>
      <c r="F152" s="11">
        <f t="shared" si="7"/>
        <v>40.339835251464912</v>
      </c>
      <c r="G152">
        <v>34.702600097656301</v>
      </c>
      <c r="H152" s="11">
        <f t="shared" si="8"/>
        <v>40.443214387207092</v>
      </c>
    </row>
    <row r="153" spans="1:8">
      <c r="A153">
        <v>2018</v>
      </c>
      <c r="B153">
        <v>8</v>
      </c>
      <c r="C153" s="5">
        <v>31.537622070312501</v>
      </c>
      <c r="D153" s="11">
        <f t="shared" si="6"/>
        <v>35.887436491699219</v>
      </c>
      <c r="E153" s="11">
        <v>28.441369628906301</v>
      </c>
      <c r="F153" s="11">
        <f t="shared" si="7"/>
        <v>37.617177048339911</v>
      </c>
      <c r="G153">
        <v>28.615014648437501</v>
      </c>
      <c r="H153" s="11">
        <f t="shared" si="8"/>
        <v>33.760263081054696</v>
      </c>
    </row>
    <row r="154" spans="1:8">
      <c r="A154">
        <v>2018</v>
      </c>
      <c r="B154">
        <v>9</v>
      </c>
      <c r="C154" s="5">
        <v>22.004357910156301</v>
      </c>
      <c r="D154" s="11">
        <f t="shared" si="6"/>
        <v>23.373120628662175</v>
      </c>
      <c r="E154" s="11">
        <v>20.411401367187501</v>
      </c>
      <c r="F154" s="11">
        <f t="shared" si="7"/>
        <v>26.588818637695315</v>
      </c>
      <c r="G154">
        <v>21.614099121093801</v>
      </c>
      <c r="H154" s="11">
        <f t="shared" si="8"/>
        <v>26.074658015136777</v>
      </c>
    </row>
    <row r="155" spans="1:8">
      <c r="A155">
        <v>2018</v>
      </c>
      <c r="B155">
        <v>10</v>
      </c>
      <c r="C155" s="5">
        <v>13.853356933593799</v>
      </c>
      <c r="D155" s="11">
        <f t="shared" si="6"/>
        <v>12.673301646728579</v>
      </c>
      <c r="E155" s="11">
        <v>12.61025390625</v>
      </c>
      <c r="F155" s="11">
        <f t="shared" si="7"/>
        <v>15.874722714843747</v>
      </c>
      <c r="G155">
        <v>11.143640136718799</v>
      </c>
      <c r="H155" s="11">
        <f t="shared" si="8"/>
        <v>14.580188142089899</v>
      </c>
    </row>
    <row r="156" spans="1:8">
      <c r="A156">
        <v>2018</v>
      </c>
      <c r="B156">
        <v>11</v>
      </c>
      <c r="C156" s="5">
        <v>6.1285949707031504</v>
      </c>
      <c r="D156" s="11">
        <f t="shared" si="6"/>
        <v>2.5330066180420259</v>
      </c>
      <c r="E156" s="11">
        <v>2.1670166015625201</v>
      </c>
      <c r="F156" s="11">
        <f t="shared" si="7"/>
        <v>1.5319806005859649</v>
      </c>
      <c r="G156">
        <v>2.83635864257815</v>
      </c>
      <c r="H156" s="11">
        <f t="shared" si="8"/>
        <v>5.460454517822293</v>
      </c>
    </row>
    <row r="157" spans="1:8">
      <c r="A157">
        <v>2018</v>
      </c>
      <c r="B157">
        <v>12</v>
      </c>
      <c r="C157" s="5">
        <v>-0.17859497070310201</v>
      </c>
      <c r="D157" s="11">
        <f t="shared" si="6"/>
        <v>-5.7464416180419615</v>
      </c>
      <c r="E157" s="11">
        <v>-2.1745361328124799</v>
      </c>
      <c r="F157" s="11">
        <f t="shared" si="7"/>
        <v>-4.4307079248046595</v>
      </c>
      <c r="G157">
        <v>-4.5362304687499799</v>
      </c>
      <c r="H157" s="11">
        <f t="shared" si="8"/>
        <v>-2.6331738085937286</v>
      </c>
    </row>
    <row r="158" spans="1:8">
      <c r="A158">
        <v>2019</v>
      </c>
      <c r="B158">
        <v>1</v>
      </c>
      <c r="C158" s="5">
        <v>-0.66675415039060204</v>
      </c>
      <c r="D158" s="11">
        <f t="shared" si="6"/>
        <v>-6.3872481732177429</v>
      </c>
      <c r="E158" s="11">
        <v>-2.5296386718749799</v>
      </c>
      <c r="F158" s="11">
        <f t="shared" si="7"/>
        <v>-4.918405751953097</v>
      </c>
      <c r="G158">
        <v>-6.7739929199218496</v>
      </c>
      <c r="H158" s="11">
        <f t="shared" si="8"/>
        <v>-5.0897894274902082</v>
      </c>
    </row>
    <row r="159" spans="1:8">
      <c r="A159">
        <v>2019</v>
      </c>
      <c r="B159">
        <v>2</v>
      </c>
      <c r="C159" s="5">
        <v>3.0403686523437701</v>
      </c>
      <c r="D159" s="11">
        <f t="shared" si="6"/>
        <v>-1.5209080700683328</v>
      </c>
      <c r="E159" s="11">
        <v>-0.62317504882810204</v>
      </c>
      <c r="F159" s="11">
        <f t="shared" si="7"/>
        <v>-2.3000686120605152</v>
      </c>
      <c r="G159">
        <v>-2.2841552734374799</v>
      </c>
      <c r="H159" s="11">
        <f t="shared" si="8"/>
        <v>-0.16084565917966609</v>
      </c>
    </row>
    <row r="160" spans="1:8">
      <c r="A160">
        <v>2019</v>
      </c>
      <c r="B160">
        <v>3</v>
      </c>
      <c r="C160" s="5">
        <v>13.217919921875</v>
      </c>
      <c r="D160" s="11">
        <f t="shared" si="6"/>
        <v>11.839163481445311</v>
      </c>
      <c r="E160" s="11">
        <v>7.0615173339844004</v>
      </c>
      <c r="F160" s="11">
        <f t="shared" si="7"/>
        <v>8.2540879064941741</v>
      </c>
      <c r="G160">
        <v>6.1079650878906504</v>
      </c>
      <c r="H160" s="11">
        <f t="shared" si="8"/>
        <v>9.052024073486356</v>
      </c>
    </row>
    <row r="161" spans="1:8">
      <c r="A161">
        <v>2019</v>
      </c>
      <c r="B161">
        <v>4</v>
      </c>
      <c r="C161" s="5">
        <v>20.001733398437501</v>
      </c>
      <c r="D161" s="11">
        <f t="shared" si="6"/>
        <v>20.744275432128909</v>
      </c>
      <c r="E161" s="11">
        <v>16.069116210937501</v>
      </c>
      <c r="F161" s="11">
        <f t="shared" si="7"/>
        <v>20.625124204101564</v>
      </c>
      <c r="G161">
        <v>15.4760681152344</v>
      </c>
      <c r="H161" s="11">
        <f t="shared" si="8"/>
        <v>19.336327576904324</v>
      </c>
    </row>
    <row r="162" spans="1:8">
      <c r="A162">
        <v>2019</v>
      </c>
      <c r="B162">
        <v>5</v>
      </c>
      <c r="C162" s="5">
        <v>25.195520019531301</v>
      </c>
      <c r="D162" s="11">
        <f t="shared" si="6"/>
        <v>27.562159129638736</v>
      </c>
      <c r="E162" s="11">
        <v>21.205957031250001</v>
      </c>
      <c r="F162" s="11">
        <f t="shared" si="7"/>
        <v>27.680061386718751</v>
      </c>
      <c r="G162">
        <v>21.487451171875001</v>
      </c>
      <c r="H162" s="11">
        <f t="shared" si="8"/>
        <v>25.935623896484376</v>
      </c>
    </row>
    <row r="163" spans="1:8">
      <c r="A163">
        <v>2019</v>
      </c>
      <c r="B163">
        <v>6</v>
      </c>
      <c r="C163" s="5">
        <v>32.401971435546898</v>
      </c>
      <c r="D163" s="11">
        <f t="shared" si="6"/>
        <v>37.022067903442412</v>
      </c>
      <c r="E163" s="11">
        <v>28.427148437500001</v>
      </c>
      <c r="F163" s="11">
        <f t="shared" si="7"/>
        <v>37.597645664062497</v>
      </c>
      <c r="G163">
        <v>31.557427978515602</v>
      </c>
      <c r="H163" s="11">
        <f t="shared" si="8"/>
        <v>36.990444434814428</v>
      </c>
    </row>
    <row r="164" spans="1:8">
      <c r="A164">
        <v>2019</v>
      </c>
      <c r="B164">
        <v>7</v>
      </c>
      <c r="C164" s="5">
        <v>34.577386474609398</v>
      </c>
      <c r="D164" s="11">
        <f t="shared" si="6"/>
        <v>39.877735225219752</v>
      </c>
      <c r="E164" s="11">
        <v>31.380548095703102</v>
      </c>
      <c r="F164" s="11">
        <f t="shared" si="7"/>
        <v>41.653844754638634</v>
      </c>
      <c r="G164">
        <v>35.248040771484398</v>
      </c>
      <c r="H164" s="11">
        <f t="shared" si="8"/>
        <v>41.041999158935575</v>
      </c>
    </row>
    <row r="165" spans="1:8">
      <c r="A165">
        <v>2019</v>
      </c>
      <c r="B165">
        <v>8</v>
      </c>
      <c r="C165" s="5">
        <v>29.262719726562501</v>
      </c>
      <c r="D165" s="11">
        <f t="shared" si="6"/>
        <v>32.901172185058591</v>
      </c>
      <c r="E165" s="11">
        <v>26.648522949218801</v>
      </c>
      <c r="F165" s="11">
        <f t="shared" si="7"/>
        <v>35.154881418457101</v>
      </c>
      <c r="G165">
        <v>31.707330322265602</v>
      </c>
      <c r="H165" s="11">
        <f t="shared" si="8"/>
        <v>37.15500722778318</v>
      </c>
    </row>
    <row r="166" spans="1:8">
      <c r="A166">
        <v>2019</v>
      </c>
      <c r="B166">
        <v>9</v>
      </c>
      <c r="C166" s="5">
        <v>23.446313476562501</v>
      </c>
      <c r="D166" s="11">
        <f t="shared" si="6"/>
        <v>25.265975700683594</v>
      </c>
      <c r="E166" s="11">
        <v>18.726708984375001</v>
      </c>
      <c r="F166" s="11">
        <f t="shared" si="7"/>
        <v>24.275062119140628</v>
      </c>
      <c r="G166">
        <v>20.272485351562501</v>
      </c>
      <c r="H166" s="11">
        <f t="shared" si="8"/>
        <v>24.601834418945316</v>
      </c>
    </row>
    <row r="167" spans="1:8">
      <c r="A167">
        <v>2019</v>
      </c>
      <c r="B167">
        <v>10</v>
      </c>
      <c r="C167" s="5">
        <v>15.2971740722656</v>
      </c>
      <c r="D167" s="11">
        <f t="shared" si="6"/>
        <v>14.568600404663052</v>
      </c>
      <c r="E167" s="11">
        <v>14.142297363281299</v>
      </c>
      <c r="F167" s="11">
        <f t="shared" si="7"/>
        <v>17.978831198730536</v>
      </c>
      <c r="G167">
        <v>9.0911193847656495</v>
      </c>
      <c r="H167" s="11">
        <f t="shared" si="8"/>
        <v>12.326930860595731</v>
      </c>
    </row>
    <row r="168" spans="1:8">
      <c r="A168">
        <v>2019</v>
      </c>
      <c r="B168">
        <v>11</v>
      </c>
      <c r="C168" s="5">
        <v>7.5263610839844004</v>
      </c>
      <c r="D168" s="11">
        <f t="shared" si="6"/>
        <v>4.3678541949463225</v>
      </c>
      <c r="E168" s="11">
        <v>4.0298095703125201</v>
      </c>
      <c r="F168" s="11">
        <f t="shared" si="7"/>
        <v>4.0903404638672143</v>
      </c>
      <c r="G168">
        <v>-0.23798217773435201</v>
      </c>
      <c r="H168" s="11">
        <f t="shared" si="8"/>
        <v>2.0854431652832282</v>
      </c>
    </row>
    <row r="169" spans="1:8">
      <c r="A169">
        <v>2019</v>
      </c>
      <c r="B169">
        <v>12</v>
      </c>
      <c r="C169" s="5">
        <v>3.5440307617187701</v>
      </c>
      <c r="D169" s="11">
        <f t="shared" si="6"/>
        <v>-0.85975081909177042</v>
      </c>
      <c r="E169" s="11">
        <v>-3.2352050781249799</v>
      </c>
      <c r="F169" s="11">
        <f t="shared" si="7"/>
        <v>-5.887430654296848</v>
      </c>
      <c r="G169">
        <v>-5.7869628906249799</v>
      </c>
      <c r="H169" s="11">
        <f t="shared" si="8"/>
        <v>-4.006227861328103</v>
      </c>
    </row>
    <row r="170" spans="1:8">
      <c r="A170">
        <v>2020</v>
      </c>
      <c r="B170">
        <v>1</v>
      </c>
      <c r="C170" s="5">
        <v>-0.92633666992185204</v>
      </c>
      <c r="D170" s="11">
        <f t="shared" si="6"/>
        <v>-6.728002146606415</v>
      </c>
      <c r="E170" s="11">
        <v>-4.6352905273437299</v>
      </c>
      <c r="F170" s="11">
        <f t="shared" si="7"/>
        <v>-7.8103080102538787</v>
      </c>
      <c r="G170">
        <v>-7.3334106445312299</v>
      </c>
      <c r="H170" s="11">
        <f t="shared" si="8"/>
        <v>-5.7039182055663851</v>
      </c>
    </row>
    <row r="171" spans="1:8">
      <c r="A171">
        <v>2020</v>
      </c>
      <c r="B171">
        <v>2</v>
      </c>
      <c r="C171" s="5">
        <v>4.9014526367187701</v>
      </c>
      <c r="D171" s="11">
        <f t="shared" si="6"/>
        <v>0.92213687622072982</v>
      </c>
      <c r="E171" s="11">
        <v>2.2723327636719</v>
      </c>
      <c r="F171" s="11">
        <f t="shared" si="7"/>
        <v>1.6766218176269874</v>
      </c>
      <c r="G171">
        <v>-4.5795043945312299</v>
      </c>
      <c r="H171" s="11">
        <f t="shared" si="8"/>
        <v>-2.6806799243163852</v>
      </c>
    </row>
    <row r="172" spans="1:8">
      <c r="A172">
        <v>2020</v>
      </c>
      <c r="B172">
        <v>3</v>
      </c>
      <c r="C172" s="5">
        <v>10.3810363769531</v>
      </c>
      <c r="D172" s="11">
        <f t="shared" si="6"/>
        <v>8.1151864520263359</v>
      </c>
      <c r="E172" s="11">
        <v>7.6762329101562701</v>
      </c>
      <c r="F172" s="11">
        <f t="shared" si="7"/>
        <v>9.0983382788086207</v>
      </c>
      <c r="G172">
        <v>5.9789367675781504</v>
      </c>
      <c r="H172" s="11">
        <f t="shared" si="8"/>
        <v>8.910376783447294</v>
      </c>
    </row>
    <row r="173" spans="1:8">
      <c r="A173">
        <v>2020</v>
      </c>
      <c r="B173">
        <v>4</v>
      </c>
      <c r="C173" s="5">
        <v>21.150201416015602</v>
      </c>
      <c r="D173" s="11">
        <f t="shared" si="6"/>
        <v>22.251869398803681</v>
      </c>
      <c r="E173" s="11">
        <v>17.603784179687501</v>
      </c>
      <c r="F173" s="11">
        <f t="shared" si="7"/>
        <v>22.732837192382814</v>
      </c>
      <c r="G173">
        <v>16.553857421875001</v>
      </c>
      <c r="H173" s="11">
        <f t="shared" si="8"/>
        <v>20.519524677734378</v>
      </c>
    </row>
    <row r="174" spans="1:8">
      <c r="A174">
        <v>2020</v>
      </c>
      <c r="B174">
        <v>5</v>
      </c>
      <c r="C174" s="5">
        <v>27.259027099609401</v>
      </c>
      <c r="D174" s="11">
        <f t="shared" si="6"/>
        <v>30.270924873657258</v>
      </c>
      <c r="E174" s="11">
        <v>24.687585449218801</v>
      </c>
      <c r="F174" s="11">
        <f t="shared" si="7"/>
        <v>32.461729855957095</v>
      </c>
      <c r="G174">
        <v>23.144494628906301</v>
      </c>
      <c r="H174" s="11">
        <f t="shared" si="8"/>
        <v>27.754726203613338</v>
      </c>
    </row>
    <row r="175" spans="1:8">
      <c r="A175">
        <v>2020</v>
      </c>
      <c r="B175">
        <v>6</v>
      </c>
      <c r="C175" s="5">
        <v>31.763482666015602</v>
      </c>
      <c r="D175" s="11">
        <f t="shared" si="6"/>
        <v>36.183923695678679</v>
      </c>
      <c r="E175" s="11">
        <v>28.601892089843801</v>
      </c>
      <c r="F175" s="11">
        <f t="shared" si="7"/>
        <v>37.837638596191475</v>
      </c>
      <c r="G175">
        <v>32.997308349609398</v>
      </c>
      <c r="H175" s="11">
        <f t="shared" si="8"/>
        <v>38.5711451062012</v>
      </c>
    </row>
    <row r="176" spans="1:8">
      <c r="A176">
        <v>2020</v>
      </c>
      <c r="B176">
        <v>7</v>
      </c>
      <c r="C176" s="5">
        <v>32.104150390625001</v>
      </c>
      <c r="D176" s="11">
        <f t="shared" si="6"/>
        <v>36.631118217773441</v>
      </c>
      <c r="E176" s="11">
        <v>29.836755371093801</v>
      </c>
      <c r="F176" s="11">
        <f t="shared" si="7"/>
        <v>39.533599826660222</v>
      </c>
      <c r="G176">
        <v>34.490197753906301</v>
      </c>
      <c r="H176" s="11">
        <f t="shared" si="8"/>
        <v>40.21003909423834</v>
      </c>
    </row>
    <row r="177" spans="1:8">
      <c r="A177">
        <v>2020</v>
      </c>
      <c r="B177">
        <v>8</v>
      </c>
      <c r="C177" s="5">
        <v>29.125726318359401</v>
      </c>
      <c r="D177" s="11">
        <f t="shared" si="6"/>
        <v>32.721340938110387</v>
      </c>
      <c r="E177" s="11">
        <v>26.757623291015602</v>
      </c>
      <c r="F177" s="11">
        <f t="shared" si="7"/>
        <v>35.304719827880824</v>
      </c>
      <c r="G177">
        <v>29.167108154296901</v>
      </c>
      <c r="H177" s="11">
        <f t="shared" si="8"/>
        <v>34.366351331787143</v>
      </c>
    </row>
    <row r="178" spans="1:8">
      <c r="A178">
        <v>2020</v>
      </c>
      <c r="B178">
        <v>9</v>
      </c>
      <c r="C178" s="5">
        <v>26.455957031250001</v>
      </c>
      <c r="D178" s="11">
        <f t="shared" si="6"/>
        <v>29.216734794921877</v>
      </c>
      <c r="E178" s="11">
        <v>20.075708007812501</v>
      </c>
      <c r="F178" s="11">
        <f t="shared" si="7"/>
        <v>26.127777377929689</v>
      </c>
      <c r="G178">
        <v>21.358300781250001</v>
      </c>
      <c r="H178" s="11">
        <f t="shared" si="8"/>
        <v>25.793842597656251</v>
      </c>
    </row>
    <row r="179" spans="1:8">
      <c r="A179">
        <v>2020</v>
      </c>
      <c r="B179">
        <v>10</v>
      </c>
      <c r="C179" s="5">
        <v>13.331750488281299</v>
      </c>
      <c r="D179" s="11">
        <f t="shared" si="6"/>
        <v>11.988588865966861</v>
      </c>
      <c r="E179" s="11">
        <v>12.27529296875</v>
      </c>
      <c r="F179" s="11">
        <f t="shared" si="7"/>
        <v>15.414687363281248</v>
      </c>
      <c r="G179">
        <v>11.7398620605469</v>
      </c>
      <c r="H179" s="11">
        <f t="shared" si="8"/>
        <v>15.234720570068388</v>
      </c>
    </row>
    <row r="180" spans="1:8">
      <c r="A180">
        <v>2020</v>
      </c>
      <c r="B180">
        <v>11</v>
      </c>
      <c r="C180" s="5">
        <v>5.9311157226562701</v>
      </c>
      <c r="D180" s="11">
        <f t="shared" si="6"/>
        <v>2.2737756091308858</v>
      </c>
      <c r="E180" s="11">
        <v>3.2217041015625201</v>
      </c>
      <c r="F180" s="11">
        <f t="shared" si="7"/>
        <v>2.9804884130859652</v>
      </c>
      <c r="G180">
        <v>0.49346313476564801</v>
      </c>
      <c r="H180" s="11">
        <f t="shared" si="8"/>
        <v>2.8884238293457285</v>
      </c>
    </row>
    <row r="181" spans="1:8">
      <c r="A181">
        <v>2020</v>
      </c>
      <c r="B181">
        <v>12</v>
      </c>
      <c r="C181" s="5">
        <v>-2.7713989257812299</v>
      </c>
      <c r="D181" s="11">
        <f t="shared" si="6"/>
        <v>-9.1500153698730209</v>
      </c>
      <c r="E181" s="11">
        <v>0.91546020507814796</v>
      </c>
      <c r="F181" s="11">
        <f t="shared" si="7"/>
        <v>-0.18690695434567162</v>
      </c>
      <c r="G181">
        <v>-5.7117675781249799</v>
      </c>
      <c r="H181" s="11">
        <f t="shared" si="8"/>
        <v>-3.9236784472656034</v>
      </c>
    </row>
    <row r="182" spans="1:8">
      <c r="A182">
        <v>2021</v>
      </c>
      <c r="B182">
        <v>1</v>
      </c>
      <c r="C182" s="5">
        <v>2.5881591796875201</v>
      </c>
      <c r="D182" s="11">
        <f t="shared" si="6"/>
        <v>-2.1145234448241919</v>
      </c>
      <c r="E182" s="11">
        <v>-2.3867553710937299</v>
      </c>
      <c r="F182" s="11">
        <f t="shared" si="7"/>
        <v>-4.722169826660128</v>
      </c>
      <c r="G182">
        <v>-6.0963806152343496</v>
      </c>
      <c r="H182" s="11">
        <f t="shared" si="8"/>
        <v>-4.3459066394042694</v>
      </c>
    </row>
    <row r="183" spans="1:8">
      <c r="A183">
        <v>2021</v>
      </c>
      <c r="B183">
        <v>2</v>
      </c>
      <c r="C183" s="5">
        <v>5.1261535644531504</v>
      </c>
      <c r="D183" s="11">
        <f t="shared" si="6"/>
        <v>1.2171017840576512</v>
      </c>
      <c r="E183" s="11">
        <v>2.5034423828125201</v>
      </c>
      <c r="F183" s="11">
        <f t="shared" si="7"/>
        <v>1.994027768554715</v>
      </c>
      <c r="G183">
        <v>9.9731445312727408E-3</v>
      </c>
      <c r="H183" s="11">
        <f t="shared" si="8"/>
        <v>2.3576485180664308</v>
      </c>
    </row>
    <row r="184" spans="1:8">
      <c r="A184">
        <v>2021</v>
      </c>
      <c r="B184">
        <v>3</v>
      </c>
      <c r="C184" s="5">
        <v>12.5755554199219</v>
      </c>
      <c r="D184" s="11">
        <f t="shared" si="6"/>
        <v>10.995931599731477</v>
      </c>
      <c r="E184" s="11">
        <v>10.264001464843799</v>
      </c>
      <c r="F184" s="11">
        <f t="shared" si="7"/>
        <v>12.652379611816473</v>
      </c>
      <c r="G184">
        <v>7.9957519531250201</v>
      </c>
      <c r="H184" s="11">
        <f t="shared" si="8"/>
        <v>11.124436494140648</v>
      </c>
    </row>
    <row r="185" spans="1:8">
      <c r="A185">
        <v>2021</v>
      </c>
      <c r="B185">
        <v>4</v>
      </c>
      <c r="C185" s="5">
        <v>19.776513671875001</v>
      </c>
      <c r="D185" s="11">
        <f t="shared" si="6"/>
        <v>20.448629497070314</v>
      </c>
      <c r="E185" s="11">
        <v>14.9459777832031</v>
      </c>
      <c r="F185" s="11">
        <f t="shared" si="7"/>
        <v>19.082605887451138</v>
      </c>
      <c r="G185">
        <v>16.386407470703102</v>
      </c>
      <c r="H185" s="11">
        <f t="shared" si="8"/>
        <v>20.335698121337867</v>
      </c>
    </row>
    <row r="186" spans="1:8">
      <c r="A186">
        <v>2021</v>
      </c>
      <c r="B186">
        <v>5</v>
      </c>
      <c r="C186" s="5">
        <v>27.719140625000001</v>
      </c>
      <c r="D186" s="11">
        <f t="shared" si="6"/>
        <v>30.8749158984375</v>
      </c>
      <c r="E186" s="11">
        <v>16.877648925781301</v>
      </c>
      <c r="F186" s="11">
        <f t="shared" si="7"/>
        <v>21.73556303466804</v>
      </c>
      <c r="G186">
        <v>25.056268310546901</v>
      </c>
      <c r="H186" s="11">
        <f t="shared" si="8"/>
        <v>29.85347135131839</v>
      </c>
    </row>
    <row r="187" spans="1:8">
      <c r="A187">
        <v>2021</v>
      </c>
      <c r="B187">
        <v>6</v>
      </c>
      <c r="C187" s="5">
        <v>32.550866699218801</v>
      </c>
      <c r="D187" s="11">
        <f t="shared" si="6"/>
        <v>37.217522716064522</v>
      </c>
      <c r="E187" s="11">
        <v>22.986474609375001</v>
      </c>
      <c r="F187" s="11">
        <f t="shared" si="7"/>
        <v>30.125424228515627</v>
      </c>
      <c r="G187">
        <v>30.871270751953102</v>
      </c>
      <c r="H187" s="11">
        <f t="shared" si="8"/>
        <v>36.237181031494117</v>
      </c>
    </row>
    <row r="188" spans="1:8">
      <c r="A188">
        <v>2021</v>
      </c>
      <c r="B188">
        <v>7</v>
      </c>
      <c r="C188" s="5">
        <v>31.095239257812501</v>
      </c>
      <c r="D188" s="11">
        <f t="shared" si="6"/>
        <v>35.306720573730466</v>
      </c>
      <c r="E188" s="11">
        <v>28.289636230468801</v>
      </c>
      <c r="F188" s="11">
        <f t="shared" si="7"/>
        <v>37.408786398925848</v>
      </c>
      <c r="G188">
        <v>34.236901855468801</v>
      </c>
      <c r="H188" s="11">
        <f t="shared" si="8"/>
        <v>39.931970856933653</v>
      </c>
    </row>
    <row r="189" spans="1:8">
      <c r="A189">
        <v>2021</v>
      </c>
      <c r="B189">
        <v>8</v>
      </c>
      <c r="C189" s="5">
        <v>28.806604003906301</v>
      </c>
      <c r="D189" s="11">
        <f t="shared" si="6"/>
        <v>32.302429075927797</v>
      </c>
      <c r="E189" s="11">
        <v>26.421044921875001</v>
      </c>
      <c r="F189" s="11">
        <f t="shared" si="7"/>
        <v>34.842463095703124</v>
      </c>
      <c r="G189">
        <v>31.436181640625001</v>
      </c>
      <c r="H189" s="11">
        <f t="shared" si="8"/>
        <v>36.857340205078131</v>
      </c>
    </row>
    <row r="190" spans="1:8">
      <c r="A190">
        <v>2021</v>
      </c>
      <c r="B190">
        <v>9</v>
      </c>
      <c r="C190" s="5">
        <v>23.568963623046901</v>
      </c>
      <c r="D190" s="11">
        <f t="shared" si="6"/>
        <v>25.426978547973665</v>
      </c>
      <c r="E190" s="11">
        <v>19.073205566406301</v>
      </c>
      <c r="F190" s="11">
        <f t="shared" si="7"/>
        <v>24.750940524902415</v>
      </c>
      <c r="G190">
        <v>21.657373046875001</v>
      </c>
      <c r="H190" s="11">
        <f t="shared" si="8"/>
        <v>26.122164130859378</v>
      </c>
    </row>
    <row r="191" spans="1:8">
      <c r="A191">
        <v>2021</v>
      </c>
      <c r="B191">
        <v>10</v>
      </c>
      <c r="C191" s="5">
        <v>13.543359375</v>
      </c>
      <c r="D191" s="11">
        <f t="shared" si="6"/>
        <v>12.266367851562499</v>
      </c>
      <c r="E191" s="11">
        <v>13.2537780761719</v>
      </c>
      <c r="F191" s="11">
        <f t="shared" si="7"/>
        <v>16.758538809814489</v>
      </c>
      <c r="G191">
        <v>10.25478515625</v>
      </c>
      <c r="H191" s="11">
        <f t="shared" si="8"/>
        <v>13.604403144531251</v>
      </c>
    </row>
    <row r="192" spans="1:8">
      <c r="A192">
        <v>2021</v>
      </c>
      <c r="B192">
        <v>11</v>
      </c>
      <c r="C192" s="5">
        <v>7.9433837890625201</v>
      </c>
      <c r="D192" s="11">
        <f t="shared" si="6"/>
        <v>4.9152798999023704</v>
      </c>
      <c r="E192" s="11">
        <v>3.57671508789065</v>
      </c>
      <c r="F192" s="11">
        <f t="shared" si="7"/>
        <v>3.4680605017090183</v>
      </c>
      <c r="G192">
        <v>-1.37555541992185</v>
      </c>
      <c r="H192" s="11">
        <f t="shared" si="8"/>
        <v>0.83661526000979269</v>
      </c>
    </row>
    <row r="193" spans="1:8">
      <c r="A193">
        <v>2021</v>
      </c>
      <c r="B193">
        <v>12</v>
      </c>
      <c r="C193" s="5">
        <v>2.9529968261719</v>
      </c>
      <c r="D193" s="11">
        <f t="shared" si="6"/>
        <v>-1.6356010662841465</v>
      </c>
      <c r="E193" s="11">
        <v>-0.97305908203122704</v>
      </c>
      <c r="F193" s="11">
        <f t="shared" si="7"/>
        <v>-2.7805993432616871</v>
      </c>
      <c r="G193">
        <v>-5.6946166992187299</v>
      </c>
      <c r="H193" s="11">
        <f t="shared" si="8"/>
        <v>-3.9048502124023226</v>
      </c>
    </row>
    <row r="194" spans="1:8">
      <c r="A194">
        <v>2022</v>
      </c>
      <c r="B194">
        <v>1</v>
      </c>
      <c r="C194" s="5">
        <v>2.1067138671875201</v>
      </c>
      <c r="D194" s="11">
        <f t="shared" si="6"/>
        <v>-2.7465167065429421</v>
      </c>
      <c r="E194" s="11">
        <v>-2.2840332031249799</v>
      </c>
      <c r="F194" s="11">
        <f t="shared" si="7"/>
        <v>-4.5810912011718479</v>
      </c>
      <c r="G194">
        <v>-7.4488891601562299</v>
      </c>
      <c r="H194" s="11">
        <f t="shared" si="8"/>
        <v>-5.8306905200195089</v>
      </c>
    </row>
    <row r="195" spans="1:8">
      <c r="A195">
        <v>2022</v>
      </c>
      <c r="B195">
        <v>2</v>
      </c>
      <c r="C195" s="5">
        <v>5.3680358886719004</v>
      </c>
      <c r="D195" s="11">
        <f t="shared" ref="D195:D258" si="9">C195*1.3127-5.512</f>
        <v>1.5346207110596044</v>
      </c>
      <c r="E195" s="11">
        <v>1.1810546875000201</v>
      </c>
      <c r="F195" s="11">
        <f t="shared" ref="F195:F258" si="10">E195*1.3734-1.4442</f>
        <v>0.17786050781252749</v>
      </c>
      <c r="G195">
        <v>-3.2005371093749799</v>
      </c>
      <c r="H195" s="11">
        <f t="shared" ref="H195:H258" si="11">G195*1.0978+2.3467</f>
        <v>-1.1668496386718537</v>
      </c>
    </row>
    <row r="196" spans="1:8">
      <c r="A196">
        <v>2022</v>
      </c>
      <c r="B196">
        <v>3</v>
      </c>
      <c r="C196" s="5">
        <v>13.209191894531299</v>
      </c>
      <c r="D196" s="11">
        <f t="shared" si="9"/>
        <v>11.827706199951237</v>
      </c>
      <c r="E196" s="11">
        <v>7.7912841796875201</v>
      </c>
      <c r="F196" s="11">
        <f t="shared" si="10"/>
        <v>9.2563496923828392</v>
      </c>
      <c r="G196">
        <v>6.8311096191406504</v>
      </c>
      <c r="H196" s="11">
        <f t="shared" si="11"/>
        <v>9.8458921398926069</v>
      </c>
    </row>
    <row r="197" spans="1:8">
      <c r="A197">
        <v>2022</v>
      </c>
      <c r="B197">
        <v>4</v>
      </c>
      <c r="C197" s="5">
        <v>21.494470214843801</v>
      </c>
      <c r="D197" s="11">
        <f t="shared" si="9"/>
        <v>22.703791051025458</v>
      </c>
      <c r="E197" s="11">
        <v>15.3418212890625</v>
      </c>
      <c r="F197" s="11">
        <f t="shared" si="10"/>
        <v>19.626257358398437</v>
      </c>
      <c r="G197">
        <v>15.828454589843799</v>
      </c>
      <c r="H197" s="11">
        <f t="shared" si="11"/>
        <v>19.723177448730524</v>
      </c>
    </row>
    <row r="198" spans="1:8">
      <c r="A198">
        <v>2022</v>
      </c>
      <c r="B198">
        <v>5</v>
      </c>
      <c r="C198" s="5">
        <v>27.050500488281301</v>
      </c>
      <c r="D198" s="11">
        <f t="shared" si="9"/>
        <v>29.997191990966861</v>
      </c>
      <c r="E198" s="11">
        <v>19.825280761718801</v>
      </c>
      <c r="F198" s="11">
        <f t="shared" si="10"/>
        <v>25.783840598144604</v>
      </c>
      <c r="G198">
        <v>24.953149414062501</v>
      </c>
      <c r="H198" s="11">
        <f t="shared" si="11"/>
        <v>29.740267426757814</v>
      </c>
    </row>
    <row r="199" spans="1:8">
      <c r="A199">
        <v>2022</v>
      </c>
      <c r="B199">
        <v>6</v>
      </c>
      <c r="C199" s="5">
        <v>32.224542236328197</v>
      </c>
      <c r="D199" s="11">
        <f t="shared" si="9"/>
        <v>36.789156593628022</v>
      </c>
      <c r="E199" s="11">
        <v>27.511621093750001</v>
      </c>
      <c r="F199" s="11">
        <f t="shared" si="10"/>
        <v>36.340260410156247</v>
      </c>
      <c r="G199">
        <v>31.005548095703102</v>
      </c>
      <c r="H199" s="11">
        <f t="shared" si="11"/>
        <v>36.384590699462869</v>
      </c>
    </row>
    <row r="200" spans="1:8">
      <c r="A200">
        <v>2022</v>
      </c>
      <c r="B200">
        <v>7</v>
      </c>
      <c r="C200" s="5">
        <v>32.945153808593801</v>
      </c>
      <c r="D200" s="11">
        <f t="shared" si="9"/>
        <v>37.735103404541078</v>
      </c>
      <c r="E200" s="11">
        <v>30.636651611328102</v>
      </c>
      <c r="F200" s="11">
        <f t="shared" si="10"/>
        <v>40.632177322998011</v>
      </c>
      <c r="G200">
        <v>33.318383789062501</v>
      </c>
      <c r="H200" s="11">
        <f t="shared" si="11"/>
        <v>38.923621723632813</v>
      </c>
    </row>
    <row r="201" spans="1:8">
      <c r="A201">
        <v>2022</v>
      </c>
      <c r="B201">
        <v>8</v>
      </c>
      <c r="C201" s="5">
        <v>32.027795410156301</v>
      </c>
      <c r="D201" s="11">
        <f t="shared" si="9"/>
        <v>36.530887034912176</v>
      </c>
      <c r="E201" s="11">
        <v>26.891992187500001</v>
      </c>
      <c r="F201" s="11">
        <f t="shared" si="10"/>
        <v>35.489262070312499</v>
      </c>
      <c r="G201">
        <v>29.125146484375001</v>
      </c>
      <c r="H201" s="11">
        <f t="shared" si="11"/>
        <v>34.320285810546878</v>
      </c>
    </row>
    <row r="202" spans="1:8">
      <c r="A202">
        <v>2022</v>
      </c>
      <c r="B202">
        <v>9</v>
      </c>
      <c r="C202" s="5">
        <v>22.720788574218801</v>
      </c>
      <c r="D202" s="11">
        <f t="shared" si="9"/>
        <v>24.313579161377021</v>
      </c>
      <c r="E202" s="11">
        <v>20.100518798828102</v>
      </c>
      <c r="F202" s="11">
        <f t="shared" si="10"/>
        <v>26.161852518310514</v>
      </c>
      <c r="G202">
        <v>21.112817382812501</v>
      </c>
      <c r="H202" s="11">
        <f t="shared" si="11"/>
        <v>25.524350922851564</v>
      </c>
    </row>
    <row r="203" spans="1:8">
      <c r="A203">
        <v>2022</v>
      </c>
      <c r="B203">
        <v>10</v>
      </c>
      <c r="C203" s="5">
        <v>15.6694885253906</v>
      </c>
      <c r="D203" s="11">
        <f t="shared" si="9"/>
        <v>15.057337587280241</v>
      </c>
      <c r="E203" s="11">
        <v>12.113488769531299</v>
      </c>
      <c r="F203" s="11">
        <f t="shared" si="10"/>
        <v>15.192465476074284</v>
      </c>
      <c r="G203">
        <v>10.6516357421875</v>
      </c>
      <c r="H203" s="11">
        <f t="shared" si="11"/>
        <v>14.040065717773439</v>
      </c>
    </row>
    <row r="204" spans="1:8">
      <c r="A204">
        <v>2022</v>
      </c>
      <c r="B204">
        <v>11</v>
      </c>
      <c r="C204" s="5">
        <v>8.5186401367187692</v>
      </c>
      <c r="D204" s="11">
        <f t="shared" si="9"/>
        <v>5.6704189074707285</v>
      </c>
      <c r="E204" s="11">
        <v>4.8239074707031504</v>
      </c>
      <c r="F204" s="11">
        <f t="shared" si="10"/>
        <v>5.1809545202637057</v>
      </c>
      <c r="G204">
        <v>-2.6836303710937299</v>
      </c>
      <c r="H204" s="11">
        <f t="shared" si="11"/>
        <v>-0.59938942138669704</v>
      </c>
    </row>
    <row r="205" spans="1:8">
      <c r="A205">
        <v>2022</v>
      </c>
      <c r="B205">
        <v>12</v>
      </c>
      <c r="C205" s="5">
        <v>1.3495117187500201</v>
      </c>
      <c r="D205" s="11">
        <f t="shared" si="9"/>
        <v>-3.740495966796848</v>
      </c>
      <c r="E205" s="11">
        <v>-3.8054260253906</v>
      </c>
      <c r="F205" s="11">
        <f t="shared" si="10"/>
        <v>-6.67057210327145</v>
      </c>
      <c r="G205">
        <v>-9.7161926269531005</v>
      </c>
      <c r="H205" s="11">
        <f t="shared" si="11"/>
        <v>-8.3197362658691141</v>
      </c>
    </row>
    <row r="206" spans="1:8">
      <c r="A206">
        <v>2023</v>
      </c>
      <c r="B206">
        <v>1</v>
      </c>
      <c r="C206" s="5">
        <v>-0.73828735351560204</v>
      </c>
      <c r="D206" s="11">
        <f t="shared" si="9"/>
        <v>-6.4811498089599304</v>
      </c>
      <c r="E206" s="11">
        <v>-2.22894897460935</v>
      </c>
      <c r="F206" s="11">
        <f t="shared" si="10"/>
        <v>-4.5054385217284807</v>
      </c>
      <c r="G206">
        <v>-10.1265625</v>
      </c>
      <c r="H206" s="11">
        <f t="shared" si="11"/>
        <v>-8.7702403125000021</v>
      </c>
    </row>
    <row r="207" spans="1:8">
      <c r="A207">
        <v>2023</v>
      </c>
      <c r="B207">
        <v>2</v>
      </c>
      <c r="C207" s="5">
        <v>6.0738159179687701</v>
      </c>
      <c r="D207" s="11">
        <f t="shared" si="9"/>
        <v>2.4610981555176048</v>
      </c>
      <c r="E207" s="11">
        <v>-0.75848999023435204</v>
      </c>
      <c r="F207" s="11">
        <f t="shared" si="10"/>
        <v>-2.4859101525878593</v>
      </c>
      <c r="G207">
        <v>-0.86163940429685204</v>
      </c>
      <c r="H207" s="11">
        <f t="shared" si="11"/>
        <v>1.4007922619629154</v>
      </c>
    </row>
    <row r="208" spans="1:8">
      <c r="A208">
        <v>2023</v>
      </c>
      <c r="B208">
        <v>3</v>
      </c>
      <c r="C208" s="5">
        <v>11.8415466308594</v>
      </c>
      <c r="D208" s="11">
        <f t="shared" si="9"/>
        <v>10.032398262329135</v>
      </c>
      <c r="E208" s="11">
        <v>8.5691772460937692</v>
      </c>
      <c r="F208" s="11">
        <f t="shared" si="10"/>
        <v>10.324708029785182</v>
      </c>
      <c r="G208">
        <v>6.1017089843750201</v>
      </c>
      <c r="H208" s="11">
        <f t="shared" si="11"/>
        <v>9.0451561230468975</v>
      </c>
    </row>
    <row r="209" spans="1:8">
      <c r="A209">
        <v>2023</v>
      </c>
      <c r="B209">
        <v>4</v>
      </c>
      <c r="C209" s="5">
        <v>20.313592529296901</v>
      </c>
      <c r="D209" s="11">
        <f t="shared" si="9"/>
        <v>21.153652913208042</v>
      </c>
      <c r="E209" s="11">
        <v>17.030480957031301</v>
      </c>
      <c r="F209" s="11">
        <f t="shared" si="10"/>
        <v>21.945462546386789</v>
      </c>
      <c r="G209">
        <v>17.273797607421901</v>
      </c>
      <c r="H209" s="11">
        <f t="shared" si="11"/>
        <v>21.309875013427764</v>
      </c>
    </row>
    <row r="210" spans="1:8">
      <c r="A210">
        <v>2023</v>
      </c>
      <c r="B210">
        <v>5</v>
      </c>
      <c r="C210" s="5">
        <v>28.044946289062501</v>
      </c>
      <c r="D210" s="11">
        <f t="shared" si="9"/>
        <v>31.302600993652348</v>
      </c>
      <c r="E210" s="11">
        <v>21.456872558593801</v>
      </c>
      <c r="F210" s="11">
        <f t="shared" si="10"/>
        <v>28.024668771972728</v>
      </c>
      <c r="G210">
        <v>26.022546386718801</v>
      </c>
      <c r="H210" s="11">
        <f t="shared" si="11"/>
        <v>30.914251423339902</v>
      </c>
    </row>
    <row r="211" spans="1:8">
      <c r="A211">
        <v>2023</v>
      </c>
      <c r="B211">
        <v>6</v>
      </c>
      <c r="C211" s="5">
        <v>31.038171386718801</v>
      </c>
      <c r="D211" s="11">
        <f t="shared" si="9"/>
        <v>35.231807579345769</v>
      </c>
      <c r="E211" s="11">
        <v>25.943627929687501</v>
      </c>
      <c r="F211" s="11">
        <f t="shared" si="10"/>
        <v>34.186778598632813</v>
      </c>
      <c r="G211">
        <v>30.488824462890602</v>
      </c>
      <c r="H211" s="11">
        <f t="shared" si="11"/>
        <v>35.817331495361302</v>
      </c>
    </row>
    <row r="212" spans="1:8">
      <c r="A212">
        <v>2023</v>
      </c>
      <c r="B212">
        <v>7</v>
      </c>
      <c r="C212" s="5">
        <v>31.533441162109401</v>
      </c>
      <c r="D212" s="11">
        <f t="shared" si="9"/>
        <v>35.881948213501012</v>
      </c>
      <c r="E212" s="11">
        <v>28.492883300781301</v>
      </c>
      <c r="F212" s="11">
        <f t="shared" si="10"/>
        <v>37.687925925293037</v>
      </c>
      <c r="G212">
        <v>34.418664550781301</v>
      </c>
      <c r="H212" s="11">
        <f t="shared" si="11"/>
        <v>40.131509943847718</v>
      </c>
    </row>
    <row r="213" spans="1:8">
      <c r="A213">
        <v>2023</v>
      </c>
      <c r="B213">
        <v>8</v>
      </c>
      <c r="C213" s="5">
        <v>30.264978027343801</v>
      </c>
      <c r="D213" s="11">
        <f t="shared" si="9"/>
        <v>34.216836656494209</v>
      </c>
      <c r="E213" s="11">
        <v>27.583886718750001</v>
      </c>
      <c r="F213" s="11">
        <f t="shared" si="10"/>
        <v>36.439510019531248</v>
      </c>
      <c r="G213">
        <v>31.771081542968801</v>
      </c>
      <c r="H213" s="11">
        <f t="shared" si="11"/>
        <v>37.224993317871153</v>
      </c>
    </row>
    <row r="214" spans="1:8">
      <c r="A214">
        <v>2023</v>
      </c>
      <c r="B214">
        <v>9</v>
      </c>
      <c r="C214" s="5">
        <v>23.310205078125001</v>
      </c>
      <c r="D214" s="11">
        <f t="shared" si="9"/>
        <v>25.087306206054688</v>
      </c>
      <c r="E214" s="11">
        <v>19.625299072265602</v>
      </c>
      <c r="F214" s="11">
        <f t="shared" si="10"/>
        <v>25.509185745849578</v>
      </c>
      <c r="G214">
        <v>21.961663818359401</v>
      </c>
      <c r="H214" s="11">
        <f t="shared" si="11"/>
        <v>26.456214539794953</v>
      </c>
    </row>
    <row r="215" spans="1:8">
      <c r="A215">
        <v>2023</v>
      </c>
      <c r="B215">
        <v>10</v>
      </c>
      <c r="C215" s="5">
        <v>15.8787780761719</v>
      </c>
      <c r="D215" s="11">
        <f t="shared" si="9"/>
        <v>15.33207198059085</v>
      </c>
      <c r="E215" s="11">
        <v>12.899865722656299</v>
      </c>
      <c r="F215" s="11">
        <f t="shared" si="10"/>
        <v>16.272475583496163</v>
      </c>
      <c r="G215">
        <v>8.8038879394531495</v>
      </c>
      <c r="H215" s="11">
        <f t="shared" si="11"/>
        <v>12.011608179931669</v>
      </c>
    </row>
    <row r="216" spans="1:8">
      <c r="A216">
        <v>2023</v>
      </c>
      <c r="B216">
        <v>11</v>
      </c>
      <c r="C216" s="5">
        <v>7.5321289062500201</v>
      </c>
      <c r="D216" s="11">
        <f t="shared" si="9"/>
        <v>4.3754256152344011</v>
      </c>
      <c r="E216" s="11">
        <v>4.2337280273437701</v>
      </c>
      <c r="F216" s="11">
        <f t="shared" si="10"/>
        <v>4.370402072753933</v>
      </c>
      <c r="G216">
        <v>3.63103637695315</v>
      </c>
      <c r="H216" s="11">
        <f t="shared" si="11"/>
        <v>6.3328517346191688</v>
      </c>
    </row>
    <row r="217" spans="1:8">
      <c r="A217">
        <v>2023</v>
      </c>
      <c r="B217">
        <v>12</v>
      </c>
      <c r="C217" s="5">
        <v>1.3624206542969</v>
      </c>
      <c r="D217" s="11">
        <f t="shared" si="9"/>
        <v>-3.7235504071044589</v>
      </c>
      <c r="E217" s="11">
        <v>-3.5787719726562299</v>
      </c>
      <c r="F217" s="11">
        <f t="shared" si="10"/>
        <v>-6.3592854272460659</v>
      </c>
      <c r="G217">
        <v>-6.3676208496093496</v>
      </c>
      <c r="H217" s="11">
        <f t="shared" si="11"/>
        <v>-4.6436741687011445</v>
      </c>
    </row>
    <row r="218" spans="1:8">
      <c r="A218">
        <v>2024</v>
      </c>
      <c r="B218">
        <v>1</v>
      </c>
      <c r="C218" s="5">
        <v>-1.3665832519531</v>
      </c>
      <c r="D218" s="11">
        <f t="shared" si="9"/>
        <v>-7.3059138348388339</v>
      </c>
      <c r="E218" s="11">
        <v>-5.0404418945312299</v>
      </c>
      <c r="F218" s="11">
        <f t="shared" si="10"/>
        <v>-8.3667428979491909</v>
      </c>
      <c r="G218">
        <v>-8.2259277343749808</v>
      </c>
      <c r="H218" s="11">
        <f t="shared" si="11"/>
        <v>-6.6837234667968541</v>
      </c>
    </row>
    <row r="219" spans="1:8">
      <c r="A219">
        <v>2024</v>
      </c>
      <c r="B219">
        <v>2</v>
      </c>
      <c r="C219" s="5">
        <v>6.9303222656250201</v>
      </c>
      <c r="D219" s="11">
        <f t="shared" si="9"/>
        <v>3.5854340380859648</v>
      </c>
      <c r="E219" s="11">
        <v>0.69310913085939796</v>
      </c>
      <c r="F219" s="11">
        <f t="shared" si="10"/>
        <v>-0.4922839196777028</v>
      </c>
      <c r="G219">
        <v>-6.8039001464843496</v>
      </c>
      <c r="H219" s="11">
        <f t="shared" si="11"/>
        <v>-5.1226215808105202</v>
      </c>
    </row>
    <row r="220" spans="1:8">
      <c r="A220">
        <v>2024</v>
      </c>
      <c r="B220">
        <v>3</v>
      </c>
      <c r="C220" s="5">
        <v>12.5206237792969</v>
      </c>
      <c r="D220" s="11">
        <f t="shared" si="9"/>
        <v>10.92382283508304</v>
      </c>
      <c r="E220" s="11">
        <v>10.4661804199219</v>
      </c>
      <c r="F220" s="11">
        <f t="shared" si="10"/>
        <v>12.930052188720737</v>
      </c>
      <c r="G220">
        <v>7.6774536132812701</v>
      </c>
      <c r="H220" s="11">
        <f t="shared" si="11"/>
        <v>10.775008576660179</v>
      </c>
    </row>
    <row r="221" spans="1:8">
      <c r="A221">
        <v>2024</v>
      </c>
      <c r="B221">
        <v>4</v>
      </c>
      <c r="C221" s="5">
        <v>23.197259521484401</v>
      </c>
      <c r="D221" s="11">
        <f t="shared" si="9"/>
        <v>24.939042573852571</v>
      </c>
      <c r="E221" s="11">
        <v>16.040948486328102</v>
      </c>
      <c r="F221" s="11">
        <f t="shared" si="10"/>
        <v>20.586438651123014</v>
      </c>
      <c r="G221">
        <v>15.806970214843799</v>
      </c>
      <c r="H221" s="11">
        <f t="shared" si="11"/>
        <v>19.699591901855523</v>
      </c>
    </row>
    <row r="222" spans="1:8">
      <c r="A222">
        <v>2024</v>
      </c>
      <c r="B222">
        <v>5</v>
      </c>
      <c r="C222" s="5">
        <v>28.481805419921901</v>
      </c>
      <c r="D222" s="11">
        <f t="shared" si="9"/>
        <v>31.876065974731482</v>
      </c>
      <c r="E222" s="11">
        <v>22.516137695312501</v>
      </c>
      <c r="F222" s="11">
        <f t="shared" si="10"/>
        <v>29.479463510742189</v>
      </c>
      <c r="G222">
        <v>25.263116455078102</v>
      </c>
      <c r="H222" s="11">
        <f t="shared" si="11"/>
        <v>30.080549244384741</v>
      </c>
    </row>
    <row r="223" spans="1:8">
      <c r="A223">
        <v>2024</v>
      </c>
      <c r="B223">
        <v>6</v>
      </c>
      <c r="C223" s="5">
        <v>30.920831298828102</v>
      </c>
      <c r="D223" s="11">
        <f t="shared" si="9"/>
        <v>35.077775245971651</v>
      </c>
      <c r="E223" s="11">
        <v>25.734521484375001</v>
      </c>
      <c r="F223" s="11">
        <f t="shared" si="10"/>
        <v>33.899591806640622</v>
      </c>
      <c r="G223">
        <v>30.417352294921901</v>
      </c>
      <c r="H223" s="11">
        <f t="shared" si="11"/>
        <v>35.738869349365267</v>
      </c>
    </row>
    <row r="224" spans="1:8">
      <c r="A224">
        <v>2024</v>
      </c>
      <c r="B224">
        <v>7</v>
      </c>
      <c r="C224" s="5">
        <v>31.428948974609401</v>
      </c>
      <c r="D224" s="11">
        <f t="shared" si="9"/>
        <v>35.744781318969757</v>
      </c>
      <c r="E224" s="11">
        <v>30.620385742187501</v>
      </c>
      <c r="F224" s="11">
        <f t="shared" si="10"/>
        <v>40.609837778320312</v>
      </c>
      <c r="G224">
        <v>34.103265380859398</v>
      </c>
      <c r="H224" s="11">
        <f t="shared" si="11"/>
        <v>39.785264735107447</v>
      </c>
    </row>
    <row r="225" spans="1:8">
      <c r="A225">
        <v>2024</v>
      </c>
      <c r="B225">
        <v>8</v>
      </c>
      <c r="C225" s="5">
        <v>30.170465087890602</v>
      </c>
      <c r="D225" s="11">
        <f t="shared" si="9"/>
        <v>34.092769520873993</v>
      </c>
      <c r="E225" s="11">
        <v>25.286645507812501</v>
      </c>
      <c r="F225" s="11">
        <f t="shared" si="10"/>
        <v>33.284478940429686</v>
      </c>
      <c r="G225">
        <v>29.566400146484401</v>
      </c>
      <c r="H225" s="11">
        <f t="shared" si="11"/>
        <v>34.804694080810577</v>
      </c>
    </row>
    <row r="226" spans="1:8">
      <c r="A226">
        <v>2024</v>
      </c>
      <c r="B226">
        <v>9</v>
      </c>
      <c r="C226" s="5">
        <v>23.301965332031301</v>
      </c>
      <c r="D226" s="11">
        <f t="shared" si="9"/>
        <v>25.07648989135749</v>
      </c>
      <c r="E226" s="11">
        <v>20.444909667968801</v>
      </c>
      <c r="F226" s="11">
        <f t="shared" si="10"/>
        <v>26.634838937988352</v>
      </c>
      <c r="G226">
        <v>21.180932617187501</v>
      </c>
      <c r="H226" s="11">
        <f t="shared" si="11"/>
        <v>25.59912782714844</v>
      </c>
    </row>
    <row r="227" spans="1:8">
      <c r="A227">
        <v>2024</v>
      </c>
      <c r="B227">
        <v>10</v>
      </c>
      <c r="C227" s="5">
        <v>15.0099426269531</v>
      </c>
      <c r="D227" s="11">
        <f t="shared" si="9"/>
        <v>14.191551686401333</v>
      </c>
      <c r="E227" s="11">
        <v>12.904870605468799</v>
      </c>
      <c r="F227" s="11">
        <f t="shared" si="10"/>
        <v>16.279349289550851</v>
      </c>
      <c r="G227">
        <v>13.163293457031299</v>
      </c>
      <c r="H227" s="11">
        <f t="shared" si="11"/>
        <v>16.797363557128961</v>
      </c>
    </row>
    <row r="228" spans="1:8">
      <c r="A228">
        <v>2024</v>
      </c>
      <c r="B228">
        <v>11</v>
      </c>
      <c r="C228" s="5">
        <v>8.2697387695312692</v>
      </c>
      <c r="D228" s="11">
        <f t="shared" si="9"/>
        <v>5.3436860827636972</v>
      </c>
      <c r="E228" s="11">
        <v>7.0748840332031504</v>
      </c>
      <c r="F228" s="11">
        <f t="shared" si="10"/>
        <v>8.2724457312012056</v>
      </c>
      <c r="G228">
        <v>3.8404479980469</v>
      </c>
      <c r="H228" s="11">
        <f t="shared" si="11"/>
        <v>6.5627438122558868</v>
      </c>
    </row>
    <row r="229" spans="1:8">
      <c r="A229">
        <v>2024</v>
      </c>
      <c r="B229">
        <v>12</v>
      </c>
      <c r="C229" s="5">
        <v>0.57640991210939796</v>
      </c>
      <c r="D229" s="11">
        <f t="shared" si="9"/>
        <v>-4.7553467083739926</v>
      </c>
      <c r="E229" s="11">
        <v>-0.83933105468747704</v>
      </c>
      <c r="F229" s="11">
        <f t="shared" si="10"/>
        <v>-2.5969372705077811</v>
      </c>
      <c r="G229">
        <v>-4.7984680175780996</v>
      </c>
      <c r="H229" s="11">
        <f t="shared" si="11"/>
        <v>-2.9210581896972383</v>
      </c>
    </row>
    <row r="230" spans="1:8">
      <c r="A230">
        <v>2025</v>
      </c>
      <c r="B230">
        <v>1</v>
      </c>
      <c r="C230" s="5">
        <v>-0.20673217773435201</v>
      </c>
      <c r="D230" s="11">
        <f t="shared" si="9"/>
        <v>-5.7833773297118833</v>
      </c>
      <c r="E230" s="11">
        <v>-4.1118530273437299</v>
      </c>
      <c r="F230" s="11">
        <f t="shared" si="10"/>
        <v>-7.091418947753878</v>
      </c>
      <c r="G230">
        <v>-9.4973205566406005</v>
      </c>
      <c r="H230" s="11">
        <f t="shared" si="11"/>
        <v>-8.0794585070800515</v>
      </c>
    </row>
    <row r="231" spans="1:8">
      <c r="A231">
        <v>2025</v>
      </c>
      <c r="B231">
        <v>2</v>
      </c>
      <c r="C231" s="5">
        <v>5.8360229492187701</v>
      </c>
      <c r="D231" s="11">
        <f t="shared" si="9"/>
        <v>2.1489473254394795</v>
      </c>
      <c r="E231" s="11">
        <v>-1.7243713378906</v>
      </c>
      <c r="F231" s="11">
        <f t="shared" si="10"/>
        <v>-3.81245159545895</v>
      </c>
      <c r="G231">
        <v>-7.9167846679687299</v>
      </c>
      <c r="H231" s="11">
        <f t="shared" si="11"/>
        <v>-6.3443462084960718</v>
      </c>
    </row>
    <row r="232" spans="1:8">
      <c r="A232">
        <v>2025</v>
      </c>
      <c r="B232">
        <v>3</v>
      </c>
      <c r="C232" s="5">
        <v>12.4122863769531</v>
      </c>
      <c r="D232" s="11">
        <f t="shared" si="9"/>
        <v>10.781608327026333</v>
      </c>
      <c r="E232" s="11">
        <v>10.607507324218799</v>
      </c>
      <c r="F232" s="11">
        <f t="shared" si="10"/>
        <v>13.124150559082098</v>
      </c>
      <c r="G232">
        <v>5.3996826171875201</v>
      </c>
      <c r="H232" s="11">
        <f t="shared" si="11"/>
        <v>8.2744715771484607</v>
      </c>
    </row>
    <row r="233" spans="1:8">
      <c r="A233">
        <v>2025</v>
      </c>
      <c r="B233">
        <v>4</v>
      </c>
      <c r="C233" s="5">
        <v>21.173425292968801</v>
      </c>
      <c r="D233" s="11">
        <f t="shared" si="9"/>
        <v>22.282355382080144</v>
      </c>
      <c r="E233" s="11">
        <v>14.8703857421875</v>
      </c>
      <c r="F233" s="11">
        <f t="shared" si="10"/>
        <v>18.978787778320314</v>
      </c>
      <c r="G233">
        <v>15.6941162109375</v>
      </c>
      <c r="H233" s="11">
        <f t="shared" si="11"/>
        <v>19.575700776367189</v>
      </c>
    </row>
    <row r="234" spans="1:8">
      <c r="A234">
        <v>2025</v>
      </c>
      <c r="B234">
        <v>5</v>
      </c>
      <c r="C234" s="5">
        <v>25.092675781250001</v>
      </c>
      <c r="D234" s="11">
        <f t="shared" si="9"/>
        <v>27.427155498046879</v>
      </c>
      <c r="E234" s="11">
        <v>25.917108154296901</v>
      </c>
      <c r="F234" s="11">
        <f t="shared" si="10"/>
        <v>34.150356339111362</v>
      </c>
      <c r="G234">
        <v>27.540460205078102</v>
      </c>
      <c r="H234" s="11">
        <f t="shared" si="11"/>
        <v>32.580617213134744</v>
      </c>
    </row>
    <row r="235" spans="1:8">
      <c r="A235">
        <v>2025</v>
      </c>
      <c r="B235">
        <v>6</v>
      </c>
      <c r="C235" s="5">
        <v>31.063287353515602</v>
      </c>
      <c r="D235" s="11">
        <f t="shared" si="9"/>
        <v>35.264777308959928</v>
      </c>
      <c r="E235" s="11">
        <v>30.783837890625001</v>
      </c>
      <c r="F235" s="11">
        <f t="shared" si="10"/>
        <v>40.834322958984373</v>
      </c>
      <c r="G235">
        <v>30.343591308593801</v>
      </c>
      <c r="H235" s="11">
        <f t="shared" si="11"/>
        <v>35.657894538574276</v>
      </c>
    </row>
    <row r="236" spans="1:8">
      <c r="A236">
        <v>2025</v>
      </c>
      <c r="B236">
        <v>7</v>
      </c>
      <c r="C236" s="5">
        <v>32.992059326171898</v>
      </c>
      <c r="D236" s="11">
        <f t="shared" si="9"/>
        <v>37.796676277465849</v>
      </c>
      <c r="E236" s="11">
        <v>29.435937500000001</v>
      </c>
      <c r="F236" s="11">
        <f t="shared" si="10"/>
        <v>38.983116562500001</v>
      </c>
      <c r="G236">
        <v>32.234735107421898</v>
      </c>
      <c r="H236" s="11">
        <f t="shared" si="11"/>
        <v>37.733992200927759</v>
      </c>
    </row>
    <row r="237" spans="1:8">
      <c r="A237">
        <v>2025</v>
      </c>
      <c r="B237">
        <v>8</v>
      </c>
      <c r="C237" s="5">
        <v>30.948510742187501</v>
      </c>
      <c r="D237" s="11">
        <f t="shared" si="9"/>
        <v>35.114110051269535</v>
      </c>
      <c r="E237" s="11">
        <v>26.965051269531301</v>
      </c>
      <c r="F237" s="11">
        <f t="shared" si="10"/>
        <v>35.589601413574286</v>
      </c>
      <c r="G237">
        <v>31.333551025390602</v>
      </c>
      <c r="H237" s="11">
        <f t="shared" si="11"/>
        <v>36.744672315673803</v>
      </c>
    </row>
    <row r="238" spans="1:8">
      <c r="A238">
        <v>2025</v>
      </c>
      <c r="B238">
        <v>9</v>
      </c>
      <c r="C238" s="5">
        <v>24.397607421875001</v>
      </c>
      <c r="D238" s="11">
        <f t="shared" si="9"/>
        <v>26.514739262695315</v>
      </c>
      <c r="E238" s="11">
        <v>21.596307373046901</v>
      </c>
      <c r="F238" s="11">
        <f t="shared" si="10"/>
        <v>28.216168546142615</v>
      </c>
      <c r="G238">
        <v>21.443048095703102</v>
      </c>
      <c r="H238" s="11">
        <f t="shared" si="11"/>
        <v>25.886878199462867</v>
      </c>
    </row>
    <row r="239" spans="1:8">
      <c r="A239">
        <v>2025</v>
      </c>
      <c r="B239">
        <v>10</v>
      </c>
      <c r="C239" s="5">
        <v>13.884973144531299</v>
      </c>
      <c r="D239" s="11">
        <f t="shared" si="9"/>
        <v>12.714804246826237</v>
      </c>
      <c r="E239" s="11">
        <v>10.37099609375</v>
      </c>
      <c r="F239" s="11">
        <f t="shared" si="10"/>
        <v>12.799326035156248</v>
      </c>
      <c r="G239">
        <v>14.6819091796875</v>
      </c>
      <c r="H239" s="11">
        <f t="shared" si="11"/>
        <v>18.464499897460936</v>
      </c>
    </row>
    <row r="240" spans="1:8">
      <c r="A240">
        <v>2025</v>
      </c>
      <c r="B240">
        <v>11</v>
      </c>
      <c r="C240" s="5">
        <v>7.4912963867187701</v>
      </c>
      <c r="D240" s="11">
        <f t="shared" si="9"/>
        <v>4.3218247668457304</v>
      </c>
      <c r="E240" s="11">
        <v>4.3033081054687701</v>
      </c>
      <c r="F240" s="11">
        <f t="shared" si="10"/>
        <v>4.4659633520508084</v>
      </c>
      <c r="G240">
        <v>2.6737915039062701</v>
      </c>
      <c r="H240" s="11">
        <f t="shared" si="11"/>
        <v>5.2819883129883038</v>
      </c>
    </row>
    <row r="241" spans="1:8">
      <c r="A241">
        <v>2025</v>
      </c>
      <c r="B241">
        <v>12</v>
      </c>
      <c r="C241" s="5">
        <v>-0.68042602539060204</v>
      </c>
      <c r="D241" s="11">
        <f t="shared" si="9"/>
        <v>-6.4051952435302431</v>
      </c>
      <c r="E241" s="11">
        <v>-0.82352294921872704</v>
      </c>
      <c r="F241" s="11">
        <f t="shared" si="10"/>
        <v>-2.5752264184569995</v>
      </c>
      <c r="G241">
        <v>-4.8792175292968496</v>
      </c>
      <c r="H241" s="11">
        <f t="shared" si="11"/>
        <v>-3.009705003662082</v>
      </c>
    </row>
    <row r="242" spans="1:8">
      <c r="A242">
        <v>2026</v>
      </c>
      <c r="B242">
        <v>1</v>
      </c>
      <c r="C242" s="5">
        <v>0.91875610351564796</v>
      </c>
      <c r="D242" s="11">
        <f t="shared" si="9"/>
        <v>-4.3059488629150087</v>
      </c>
      <c r="E242" s="11">
        <v>-2.81281127929685</v>
      </c>
      <c r="F242" s="11">
        <f t="shared" si="10"/>
        <v>-5.3073150109862937</v>
      </c>
      <c r="G242">
        <v>-12.9477294921875</v>
      </c>
      <c r="H242" s="11">
        <f t="shared" si="11"/>
        <v>-11.86731743652344</v>
      </c>
    </row>
    <row r="243" spans="1:8">
      <c r="A243">
        <v>2026</v>
      </c>
      <c r="B243">
        <v>2</v>
      </c>
      <c r="C243" s="5">
        <v>5.2759948730469004</v>
      </c>
      <c r="D243" s="11">
        <f t="shared" si="9"/>
        <v>1.4137984698486665</v>
      </c>
      <c r="E243" s="11">
        <v>-1.5871948242187299</v>
      </c>
      <c r="F243" s="11">
        <f t="shared" si="10"/>
        <v>-3.6240533715820034</v>
      </c>
      <c r="G243">
        <v>-4.9847473144530996</v>
      </c>
      <c r="H243" s="11">
        <f t="shared" si="11"/>
        <v>-3.1255556018066133</v>
      </c>
    </row>
    <row r="244" spans="1:8">
      <c r="A244">
        <v>2026</v>
      </c>
      <c r="B244">
        <v>3</v>
      </c>
      <c r="C244" s="5">
        <v>11.957360839843799</v>
      </c>
      <c r="D244" s="11">
        <f t="shared" si="9"/>
        <v>10.184427574462955</v>
      </c>
      <c r="E244" s="11">
        <v>7.5428710937500201</v>
      </c>
      <c r="F244" s="11">
        <f t="shared" si="10"/>
        <v>8.915179160156276</v>
      </c>
      <c r="G244">
        <v>5.5270629882812701</v>
      </c>
      <c r="H244" s="11">
        <f t="shared" si="11"/>
        <v>8.4143097485351781</v>
      </c>
    </row>
    <row r="245" spans="1:8">
      <c r="A245">
        <v>2026</v>
      </c>
      <c r="B245">
        <v>4</v>
      </c>
      <c r="C245" s="5">
        <v>21.734216308593801</v>
      </c>
      <c r="D245" s="11">
        <f t="shared" si="9"/>
        <v>23.018505748291084</v>
      </c>
      <c r="E245" s="11">
        <v>15.559533691406299</v>
      </c>
      <c r="F245" s="11">
        <f t="shared" si="10"/>
        <v>19.925263571777414</v>
      </c>
      <c r="G245">
        <v>13.8039489746094</v>
      </c>
      <c r="H245" s="11">
        <f t="shared" si="11"/>
        <v>17.500675184326198</v>
      </c>
    </row>
    <row r="246" spans="1:8">
      <c r="A246">
        <v>2026</v>
      </c>
      <c r="B246">
        <v>5</v>
      </c>
      <c r="C246" s="5">
        <v>28.474725341796901</v>
      </c>
      <c r="D246" s="11">
        <f t="shared" si="9"/>
        <v>31.866771956176791</v>
      </c>
      <c r="E246" s="11">
        <v>22.571862792968801</v>
      </c>
      <c r="F246" s="11">
        <f t="shared" si="10"/>
        <v>29.55599635986335</v>
      </c>
      <c r="G246">
        <v>23.418084716796901</v>
      </c>
      <c r="H246" s="11">
        <f t="shared" si="11"/>
        <v>28.055073402099641</v>
      </c>
    </row>
    <row r="247" spans="1:8">
      <c r="A247">
        <v>2026</v>
      </c>
      <c r="B247">
        <v>6</v>
      </c>
      <c r="C247" s="5">
        <v>32.208825683593801</v>
      </c>
      <c r="D247" s="11">
        <f t="shared" si="9"/>
        <v>36.768525474853583</v>
      </c>
      <c r="E247" s="11">
        <v>26.475793457031301</v>
      </c>
      <c r="F247" s="11">
        <f t="shared" si="10"/>
        <v>34.917654733886785</v>
      </c>
      <c r="G247">
        <v>29.373376464843801</v>
      </c>
      <c r="H247" s="11">
        <f t="shared" si="11"/>
        <v>34.592792683105529</v>
      </c>
    </row>
    <row r="248" spans="1:8">
      <c r="A248">
        <v>2026</v>
      </c>
      <c r="B248">
        <v>7</v>
      </c>
      <c r="C248" s="5">
        <v>34.430169677734398</v>
      </c>
      <c r="D248" s="11">
        <f t="shared" si="9"/>
        <v>39.68448373596194</v>
      </c>
      <c r="E248" s="11">
        <v>28.021539306640602</v>
      </c>
      <c r="F248" s="11">
        <f t="shared" si="10"/>
        <v>37.040582083740198</v>
      </c>
      <c r="G248">
        <v>34.048181152343801</v>
      </c>
      <c r="H248" s="11">
        <f t="shared" si="11"/>
        <v>39.724793269043026</v>
      </c>
    </row>
    <row r="249" spans="1:8">
      <c r="A249">
        <v>2026</v>
      </c>
      <c r="B249">
        <v>8</v>
      </c>
      <c r="C249" s="5">
        <v>29.873345947265602</v>
      </c>
      <c r="D249" s="11">
        <f t="shared" si="9"/>
        <v>33.702741224975554</v>
      </c>
      <c r="E249" s="11">
        <v>27.231256103515602</v>
      </c>
      <c r="F249" s="11">
        <f t="shared" si="10"/>
        <v>35.955207132568326</v>
      </c>
      <c r="G249">
        <v>30.692987060546901</v>
      </c>
      <c r="H249" s="11">
        <f t="shared" si="11"/>
        <v>36.041461195068393</v>
      </c>
    </row>
    <row r="250" spans="1:8">
      <c r="A250">
        <v>2026</v>
      </c>
      <c r="B250">
        <v>9</v>
      </c>
      <c r="C250" s="5">
        <v>23.533532714843801</v>
      </c>
      <c r="D250" s="11">
        <f t="shared" si="9"/>
        <v>25.380468394775455</v>
      </c>
      <c r="E250" s="11">
        <v>22.035089111328102</v>
      </c>
      <c r="F250" s="11">
        <f t="shared" si="10"/>
        <v>28.818791385498017</v>
      </c>
      <c r="G250">
        <v>20.725457763671901</v>
      </c>
      <c r="H250" s="11">
        <f t="shared" si="11"/>
        <v>25.099107532959014</v>
      </c>
    </row>
    <row r="251" spans="1:8">
      <c r="A251">
        <v>2026</v>
      </c>
      <c r="B251">
        <v>10</v>
      </c>
      <c r="C251" s="5">
        <v>13.4936767578125</v>
      </c>
      <c r="D251" s="11">
        <f t="shared" si="9"/>
        <v>12.201149479980469</v>
      </c>
      <c r="E251" s="11">
        <v>15.7139221191406</v>
      </c>
      <c r="F251" s="11">
        <f t="shared" si="10"/>
        <v>20.1373006384277</v>
      </c>
      <c r="G251">
        <v>7.3771606445312701</v>
      </c>
      <c r="H251" s="11">
        <f t="shared" si="11"/>
        <v>10.445346955566428</v>
      </c>
    </row>
    <row r="252" spans="1:8">
      <c r="A252">
        <v>2026</v>
      </c>
      <c r="B252">
        <v>11</v>
      </c>
      <c r="C252" s="5">
        <v>8.4509216308593995</v>
      </c>
      <c r="D252" s="11">
        <f t="shared" si="9"/>
        <v>5.5815248248291338</v>
      </c>
      <c r="E252" s="11">
        <v>6.9602905273437701</v>
      </c>
      <c r="F252" s="11">
        <f t="shared" si="10"/>
        <v>8.1150630102539338</v>
      </c>
      <c r="G252">
        <v>2.3602539062500201</v>
      </c>
      <c r="H252" s="11">
        <f t="shared" si="11"/>
        <v>4.9377867382812717</v>
      </c>
    </row>
    <row r="253" spans="1:8">
      <c r="A253">
        <v>2026</v>
      </c>
      <c r="B253">
        <v>12</v>
      </c>
      <c r="C253" s="5">
        <v>-1.79340209960935</v>
      </c>
      <c r="D253" s="11">
        <f t="shared" si="9"/>
        <v>-7.8661989361571933</v>
      </c>
      <c r="E253" s="11">
        <v>-0.57614746093747704</v>
      </c>
      <c r="F253" s="11">
        <f t="shared" si="10"/>
        <v>-2.2354809228515311</v>
      </c>
      <c r="G253">
        <v>-3.6726135253906</v>
      </c>
      <c r="H253" s="11">
        <f t="shared" si="11"/>
        <v>-1.6850951281738014</v>
      </c>
    </row>
    <row r="254" spans="1:8">
      <c r="A254">
        <v>2027</v>
      </c>
      <c r="B254">
        <v>1</v>
      </c>
      <c r="C254" s="5">
        <v>1.9674316406250201</v>
      </c>
      <c r="D254" s="11">
        <f t="shared" si="9"/>
        <v>-2.9293524853515356</v>
      </c>
      <c r="E254" s="11">
        <v>0.53273925781252296</v>
      </c>
      <c r="F254" s="11">
        <f t="shared" si="10"/>
        <v>-0.71253590332028094</v>
      </c>
      <c r="G254">
        <v>-9.9175476074218505</v>
      </c>
      <c r="H254" s="11">
        <f t="shared" si="11"/>
        <v>-8.540783763427708</v>
      </c>
    </row>
    <row r="255" spans="1:8">
      <c r="A255">
        <v>2027</v>
      </c>
      <c r="B255">
        <v>2</v>
      </c>
      <c r="C255" s="5">
        <v>6.0692687988281504</v>
      </c>
      <c r="D255" s="11">
        <f t="shared" si="9"/>
        <v>2.4551291522217129</v>
      </c>
      <c r="E255" s="11">
        <v>-0.47385253906247699</v>
      </c>
      <c r="F255" s="11">
        <f t="shared" si="10"/>
        <v>-2.0949890771484059</v>
      </c>
      <c r="G255">
        <v>-0.13092651367185201</v>
      </c>
      <c r="H255" s="11">
        <f t="shared" si="11"/>
        <v>2.2029688732910406</v>
      </c>
    </row>
    <row r="256" spans="1:8">
      <c r="A256">
        <v>2027</v>
      </c>
      <c r="B256">
        <v>3</v>
      </c>
      <c r="C256" s="5">
        <v>15.701623535156299</v>
      </c>
      <c r="D256" s="11">
        <f t="shared" si="9"/>
        <v>15.099521214599672</v>
      </c>
      <c r="E256" s="11">
        <v>9.9575439453125192</v>
      </c>
      <c r="F256" s="11">
        <f t="shared" si="10"/>
        <v>12.231490854492213</v>
      </c>
      <c r="G256">
        <v>5.3433471679687701</v>
      </c>
      <c r="H256" s="11">
        <f t="shared" si="11"/>
        <v>8.2126265209961158</v>
      </c>
    </row>
    <row r="257" spans="1:8">
      <c r="A257">
        <v>2027</v>
      </c>
      <c r="B257">
        <v>4</v>
      </c>
      <c r="C257" s="5">
        <v>20.997949218750001</v>
      </c>
      <c r="D257" s="11">
        <f t="shared" si="9"/>
        <v>22.052007939453127</v>
      </c>
      <c r="E257" s="11">
        <v>13.843896484375</v>
      </c>
      <c r="F257" s="11">
        <f t="shared" si="10"/>
        <v>17.569007431640625</v>
      </c>
      <c r="G257">
        <v>15.7055908203125</v>
      </c>
      <c r="H257" s="11">
        <f t="shared" si="11"/>
        <v>19.588297602539061</v>
      </c>
    </row>
    <row r="258" spans="1:8">
      <c r="A258">
        <v>2027</v>
      </c>
      <c r="B258">
        <v>5</v>
      </c>
      <c r="C258" s="5">
        <v>28.985803222656301</v>
      </c>
      <c r="D258" s="11">
        <f t="shared" si="9"/>
        <v>32.537663890380927</v>
      </c>
      <c r="E258" s="11">
        <v>23.968103027343801</v>
      </c>
      <c r="F258" s="11">
        <f t="shared" si="10"/>
        <v>31.473592697753976</v>
      </c>
      <c r="G258">
        <v>25.456658935546901</v>
      </c>
      <c r="H258" s="11">
        <f t="shared" si="11"/>
        <v>30.293020179443388</v>
      </c>
    </row>
    <row r="259" spans="1:8">
      <c r="A259">
        <v>2027</v>
      </c>
      <c r="B259">
        <v>6</v>
      </c>
      <c r="C259" s="5">
        <v>31.407495117187501</v>
      </c>
      <c r="D259" s="11">
        <f t="shared" ref="D259:D322" si="12">C259*1.3127-5.512</f>
        <v>35.716618840332032</v>
      </c>
      <c r="E259" s="11">
        <v>27.741357421875001</v>
      </c>
      <c r="F259" s="11">
        <f t="shared" ref="F259:F322" si="13">E259*1.3734-1.4442</f>
        <v>36.655780283203121</v>
      </c>
      <c r="G259">
        <v>30.441247558593801</v>
      </c>
      <c r="H259" s="11">
        <f t="shared" ref="H259:H322" si="14">G259*1.0978+2.3467</f>
        <v>35.765101569824274</v>
      </c>
    </row>
    <row r="260" spans="1:8">
      <c r="A260">
        <v>2027</v>
      </c>
      <c r="B260">
        <v>7</v>
      </c>
      <c r="C260" s="5">
        <v>34.768640136718801</v>
      </c>
      <c r="D260" s="11">
        <f t="shared" si="12"/>
        <v>40.128793907470772</v>
      </c>
      <c r="E260" s="11">
        <v>28.037530517578102</v>
      </c>
      <c r="F260" s="11">
        <f t="shared" si="13"/>
        <v>37.06254441284176</v>
      </c>
      <c r="G260">
        <v>36.073876953125001</v>
      </c>
      <c r="H260" s="11">
        <f t="shared" si="14"/>
        <v>41.948602119140631</v>
      </c>
    </row>
    <row r="261" spans="1:8">
      <c r="A261">
        <v>2027</v>
      </c>
      <c r="B261">
        <v>8</v>
      </c>
      <c r="C261" s="5">
        <v>31.659234619140602</v>
      </c>
      <c r="D261" s="11">
        <f t="shared" si="12"/>
        <v>36.047077284545864</v>
      </c>
      <c r="E261" s="11">
        <v>28.644281005859401</v>
      </c>
      <c r="F261" s="11">
        <f t="shared" si="13"/>
        <v>37.895855533447296</v>
      </c>
      <c r="G261">
        <v>30.758996582031301</v>
      </c>
      <c r="H261" s="11">
        <f t="shared" si="14"/>
        <v>36.113926447753961</v>
      </c>
    </row>
    <row r="262" spans="1:8">
      <c r="A262">
        <v>2027</v>
      </c>
      <c r="B262">
        <v>9</v>
      </c>
      <c r="C262" s="5">
        <v>24.279687500000001</v>
      </c>
      <c r="D262" s="11">
        <f t="shared" si="12"/>
        <v>26.359945781250001</v>
      </c>
      <c r="E262" s="11">
        <v>20.600793457031301</v>
      </c>
      <c r="F262" s="11">
        <f t="shared" si="13"/>
        <v>26.848929733886788</v>
      </c>
      <c r="G262">
        <v>22.167810058593801</v>
      </c>
      <c r="H262" s="11">
        <f t="shared" si="14"/>
        <v>26.682521882324277</v>
      </c>
    </row>
    <row r="263" spans="1:8">
      <c r="A263">
        <v>2027</v>
      </c>
      <c r="B263">
        <v>10</v>
      </c>
      <c r="C263" s="5">
        <v>14.515771484375</v>
      </c>
      <c r="D263" s="11">
        <f t="shared" si="12"/>
        <v>13.542853227539062</v>
      </c>
      <c r="E263" s="11">
        <v>12.658776855468799</v>
      </c>
      <c r="F263" s="11">
        <f t="shared" si="13"/>
        <v>15.94136413330085</v>
      </c>
      <c r="G263">
        <v>11.591455078125</v>
      </c>
      <c r="H263" s="11">
        <f t="shared" si="14"/>
        <v>15.071799384765626</v>
      </c>
    </row>
    <row r="264" spans="1:8">
      <c r="A264">
        <v>2027</v>
      </c>
      <c r="B264">
        <v>11</v>
      </c>
      <c r="C264" s="5">
        <v>8.3234497070312692</v>
      </c>
      <c r="D264" s="11">
        <f t="shared" si="12"/>
        <v>5.4141924304199476</v>
      </c>
      <c r="E264" s="11">
        <v>4.5013366699219004</v>
      </c>
      <c r="F264" s="11">
        <f t="shared" si="13"/>
        <v>4.7379357824707373</v>
      </c>
      <c r="G264">
        <v>1.7360778808594</v>
      </c>
      <c r="H264" s="11">
        <f t="shared" si="14"/>
        <v>4.2525662976074496</v>
      </c>
    </row>
    <row r="265" spans="1:8">
      <c r="A265">
        <v>2027</v>
      </c>
      <c r="B265">
        <v>12</v>
      </c>
      <c r="C265" s="5">
        <v>1.9715820312500201</v>
      </c>
      <c r="D265" s="11">
        <f t="shared" si="12"/>
        <v>-2.9239042675780982</v>
      </c>
      <c r="E265" s="11">
        <v>2.8233276367187701</v>
      </c>
      <c r="F265" s="11">
        <f t="shared" si="13"/>
        <v>2.4333581762695586</v>
      </c>
      <c r="G265">
        <v>-2.6612609863281</v>
      </c>
      <c r="H265" s="11">
        <f t="shared" si="14"/>
        <v>-0.57483231079098873</v>
      </c>
    </row>
    <row r="266" spans="1:8">
      <c r="A266">
        <v>2028</v>
      </c>
      <c r="B266">
        <v>1</v>
      </c>
      <c r="C266" s="5">
        <v>-0.109594726562477</v>
      </c>
      <c r="D266" s="11">
        <f t="shared" si="12"/>
        <v>-5.6558649975585631</v>
      </c>
      <c r="E266" s="11">
        <v>-2.2496704101562299</v>
      </c>
      <c r="F266" s="11">
        <f t="shared" si="13"/>
        <v>-4.5338973413085659</v>
      </c>
      <c r="G266">
        <v>-6.4394287109374799</v>
      </c>
      <c r="H266" s="11">
        <f t="shared" si="14"/>
        <v>-4.7225048388671667</v>
      </c>
    </row>
    <row r="267" spans="1:8">
      <c r="A267">
        <v>2028</v>
      </c>
      <c r="B267">
        <v>2</v>
      </c>
      <c r="C267" s="5">
        <v>6.9888549804687701</v>
      </c>
      <c r="D267" s="11">
        <f t="shared" si="12"/>
        <v>3.6622699328613555</v>
      </c>
      <c r="E267" s="11">
        <v>4.1230102539062701</v>
      </c>
      <c r="F267" s="11">
        <f t="shared" si="13"/>
        <v>4.2183422827148718</v>
      </c>
      <c r="G267">
        <v>-1.6510375976562299</v>
      </c>
      <c r="H267" s="11">
        <f t="shared" si="14"/>
        <v>0.53419092529299039</v>
      </c>
    </row>
    <row r="268" spans="1:8">
      <c r="A268">
        <v>2028</v>
      </c>
      <c r="B268">
        <v>3</v>
      </c>
      <c r="C268" s="5">
        <v>12.1157775878906</v>
      </c>
      <c r="D268" s="11">
        <f t="shared" si="12"/>
        <v>10.39238123962399</v>
      </c>
      <c r="E268" s="11">
        <v>11.571252441406299</v>
      </c>
      <c r="F268" s="11">
        <f t="shared" si="13"/>
        <v>14.447758103027411</v>
      </c>
      <c r="G268">
        <v>4.7630249023437701</v>
      </c>
      <c r="H268" s="11">
        <f t="shared" si="14"/>
        <v>7.5755487377929907</v>
      </c>
    </row>
    <row r="269" spans="1:8">
      <c r="A269">
        <v>2028</v>
      </c>
      <c r="B269">
        <v>4</v>
      </c>
      <c r="C269" s="5">
        <v>23.459100341796901</v>
      </c>
      <c r="D269" s="11">
        <f t="shared" si="12"/>
        <v>25.282761018676791</v>
      </c>
      <c r="E269" s="11">
        <v>18.303063964843801</v>
      </c>
      <c r="F269" s="11">
        <f t="shared" si="13"/>
        <v>23.693228049316478</v>
      </c>
      <c r="G269">
        <v>17.981622314453102</v>
      </c>
      <c r="H269" s="11">
        <f t="shared" si="14"/>
        <v>22.086924976806614</v>
      </c>
    </row>
    <row r="270" spans="1:8">
      <c r="A270">
        <v>2028</v>
      </c>
      <c r="B270">
        <v>5</v>
      </c>
      <c r="C270" s="5">
        <v>26.756616210937501</v>
      </c>
      <c r="D270" s="11">
        <f t="shared" si="12"/>
        <v>29.611410100097658</v>
      </c>
      <c r="E270" s="11">
        <v>21.335046386718801</v>
      </c>
      <c r="F270" s="11">
        <f t="shared" si="13"/>
        <v>27.857352707519603</v>
      </c>
      <c r="G270">
        <v>24.023583984375001</v>
      </c>
      <c r="H270" s="11">
        <f t="shared" si="14"/>
        <v>28.719790498046876</v>
      </c>
    </row>
    <row r="271" spans="1:8">
      <c r="A271">
        <v>2028</v>
      </c>
      <c r="B271">
        <v>6</v>
      </c>
      <c r="C271" s="5">
        <v>33.482781982421898</v>
      </c>
      <c r="D271" s="11">
        <f t="shared" si="12"/>
        <v>38.440847908325225</v>
      </c>
      <c r="E271" s="11">
        <v>27.235803222656301</v>
      </c>
      <c r="F271" s="11">
        <f t="shared" si="13"/>
        <v>35.961452145996162</v>
      </c>
      <c r="G271">
        <v>32.399621582031301</v>
      </c>
      <c r="H271" s="11">
        <f t="shared" si="14"/>
        <v>37.915004572753965</v>
      </c>
    </row>
    <row r="272" spans="1:8">
      <c r="A272">
        <v>2028</v>
      </c>
      <c r="B272">
        <v>7</v>
      </c>
      <c r="C272" s="5">
        <v>32.775781250000001</v>
      </c>
      <c r="D272" s="11">
        <f t="shared" si="12"/>
        <v>37.512768046875003</v>
      </c>
      <c r="E272" s="11">
        <v>31.632775878906301</v>
      </c>
      <c r="F272" s="11">
        <f t="shared" si="13"/>
        <v>42.000254392089907</v>
      </c>
      <c r="G272">
        <v>34.984826660156301</v>
      </c>
      <c r="H272" s="11">
        <f t="shared" si="14"/>
        <v>40.75304270751959</v>
      </c>
    </row>
    <row r="273" spans="1:8">
      <c r="A273">
        <v>2028</v>
      </c>
      <c r="B273">
        <v>8</v>
      </c>
      <c r="C273" s="5">
        <v>30.208459472656301</v>
      </c>
      <c r="D273" s="11">
        <f t="shared" si="12"/>
        <v>34.142644749755924</v>
      </c>
      <c r="E273" s="11">
        <v>27.451196289062501</v>
      </c>
      <c r="F273" s="11">
        <f t="shared" si="13"/>
        <v>36.257272983398437</v>
      </c>
      <c r="G273">
        <v>31.618218994140602</v>
      </c>
      <c r="H273" s="11">
        <f t="shared" si="14"/>
        <v>37.057180811767552</v>
      </c>
    </row>
    <row r="274" spans="1:8">
      <c r="A274">
        <v>2028</v>
      </c>
      <c r="B274">
        <v>9</v>
      </c>
      <c r="C274" s="5">
        <v>24.373315429687501</v>
      </c>
      <c r="D274" s="11">
        <f t="shared" si="12"/>
        <v>26.482851164550784</v>
      </c>
      <c r="E274" s="11">
        <v>20.669854736328102</v>
      </c>
      <c r="F274" s="11">
        <f t="shared" si="13"/>
        <v>26.943778494873015</v>
      </c>
      <c r="G274">
        <v>20.309320068359401</v>
      </c>
      <c r="H274" s="11">
        <f t="shared" si="14"/>
        <v>24.642271571044951</v>
      </c>
    </row>
    <row r="275" spans="1:8">
      <c r="A275">
        <v>2028</v>
      </c>
      <c r="B275">
        <v>10</v>
      </c>
      <c r="C275" s="5">
        <v>16.159875488281301</v>
      </c>
      <c r="D275" s="11">
        <f t="shared" si="12"/>
        <v>15.701068553466865</v>
      </c>
      <c r="E275" s="11">
        <v>12.4699035644531</v>
      </c>
      <c r="F275" s="11">
        <f t="shared" si="13"/>
        <v>15.681965555419888</v>
      </c>
      <c r="G275">
        <v>11.9710021972656</v>
      </c>
      <c r="H275" s="11">
        <f t="shared" si="14"/>
        <v>15.488466212158176</v>
      </c>
    </row>
    <row r="276" spans="1:8">
      <c r="A276">
        <v>2028</v>
      </c>
      <c r="B276">
        <v>11</v>
      </c>
      <c r="C276" s="5">
        <v>8.2597900390625192</v>
      </c>
      <c r="D276" s="11">
        <f t="shared" si="12"/>
        <v>5.3306263842773687</v>
      </c>
      <c r="E276" s="11">
        <v>4.6460205078125201</v>
      </c>
      <c r="F276" s="11">
        <f t="shared" si="13"/>
        <v>4.9366445654297149</v>
      </c>
      <c r="G276">
        <v>2.79668579101565</v>
      </c>
      <c r="H276" s="11">
        <f t="shared" si="14"/>
        <v>5.4169016613769809</v>
      </c>
    </row>
    <row r="277" spans="1:8">
      <c r="A277">
        <v>2028</v>
      </c>
      <c r="B277">
        <v>12</v>
      </c>
      <c r="C277" s="5">
        <v>2.66875610351565</v>
      </c>
      <c r="D277" s="11">
        <f t="shared" si="12"/>
        <v>-2.0087238629150059</v>
      </c>
      <c r="E277" s="11">
        <v>-0.40064086914060199</v>
      </c>
      <c r="F277" s="11">
        <f t="shared" si="13"/>
        <v>-1.9944401696777025</v>
      </c>
      <c r="G277">
        <v>-4.4979919433593496</v>
      </c>
      <c r="H277" s="11">
        <f t="shared" si="14"/>
        <v>-2.5911955554198944</v>
      </c>
    </row>
    <row r="278" spans="1:8">
      <c r="A278">
        <v>2029</v>
      </c>
      <c r="B278">
        <v>1</v>
      </c>
      <c r="C278" s="5">
        <v>0.15294799804689799</v>
      </c>
      <c r="D278" s="11">
        <f t="shared" si="12"/>
        <v>-5.3112251629638365</v>
      </c>
      <c r="E278" s="11">
        <v>-1.6406005859374799</v>
      </c>
      <c r="F278" s="11">
        <f t="shared" si="13"/>
        <v>-3.697400844726535</v>
      </c>
      <c r="G278">
        <v>-7.6704467773437299</v>
      </c>
      <c r="H278" s="11">
        <f t="shared" si="14"/>
        <v>-6.0739164721679479</v>
      </c>
    </row>
    <row r="279" spans="1:8">
      <c r="A279">
        <v>2029</v>
      </c>
      <c r="B279">
        <v>2</v>
      </c>
      <c r="C279" s="5">
        <v>4.7437377929687701</v>
      </c>
      <c r="D279" s="11">
        <f t="shared" si="12"/>
        <v>0.71510460083010496</v>
      </c>
      <c r="E279" s="11">
        <v>1.4501586914062701</v>
      </c>
      <c r="F279" s="11">
        <f t="shared" si="13"/>
        <v>0.54744794677737141</v>
      </c>
      <c r="G279">
        <v>-4.2554382324218496</v>
      </c>
      <c r="H279" s="11">
        <f t="shared" si="14"/>
        <v>-2.3249200915527068</v>
      </c>
    </row>
    <row r="280" spans="1:8">
      <c r="A280">
        <v>2029</v>
      </c>
      <c r="B280">
        <v>3</v>
      </c>
      <c r="C280" s="5">
        <v>12.501184082031299</v>
      </c>
      <c r="D280" s="11">
        <f t="shared" si="12"/>
        <v>10.898304344482487</v>
      </c>
      <c r="E280" s="11">
        <v>10.8615966796875</v>
      </c>
      <c r="F280" s="11">
        <f t="shared" si="13"/>
        <v>13.473116879882811</v>
      </c>
      <c r="G280">
        <v>7.6380249023437701</v>
      </c>
      <c r="H280" s="11">
        <f t="shared" si="14"/>
        <v>10.731723737792992</v>
      </c>
    </row>
    <row r="281" spans="1:8">
      <c r="A281">
        <v>2029</v>
      </c>
      <c r="B281">
        <v>4</v>
      </c>
      <c r="C281" s="5">
        <v>20.350823974609401</v>
      </c>
      <c r="D281" s="11">
        <f t="shared" si="12"/>
        <v>21.202526631469759</v>
      </c>
      <c r="E281" s="11">
        <v>13.349938964843799</v>
      </c>
      <c r="F281" s="11">
        <f t="shared" si="13"/>
        <v>16.890606174316474</v>
      </c>
      <c r="G281">
        <v>18.307946777343801</v>
      </c>
      <c r="H281" s="11">
        <f t="shared" si="14"/>
        <v>22.445163972168025</v>
      </c>
    </row>
    <row r="282" spans="1:8">
      <c r="A282">
        <v>2029</v>
      </c>
      <c r="B282">
        <v>5</v>
      </c>
      <c r="C282" s="5">
        <v>29.306848144531301</v>
      </c>
      <c r="D282" s="11">
        <f t="shared" si="12"/>
        <v>32.959099559326241</v>
      </c>
      <c r="E282" s="11">
        <v>21.720483398437501</v>
      </c>
      <c r="F282" s="11">
        <f t="shared" si="13"/>
        <v>28.386711899414063</v>
      </c>
      <c r="G282">
        <v>24.365869140625001</v>
      </c>
      <c r="H282" s="11">
        <f t="shared" si="14"/>
        <v>29.095551142578127</v>
      </c>
    </row>
    <row r="283" spans="1:8">
      <c r="A283">
        <v>2029</v>
      </c>
      <c r="B283">
        <v>6</v>
      </c>
      <c r="C283" s="5">
        <v>32.655786132812501</v>
      </c>
      <c r="D283" s="11">
        <f t="shared" si="12"/>
        <v>37.355250456542969</v>
      </c>
      <c r="E283" s="11">
        <v>26.594567871093801</v>
      </c>
      <c r="F283" s="11">
        <f t="shared" si="13"/>
        <v>35.08077951416022</v>
      </c>
      <c r="G283">
        <v>31.387963867187501</v>
      </c>
      <c r="H283" s="11">
        <f t="shared" si="14"/>
        <v>36.804406733398444</v>
      </c>
    </row>
    <row r="284" spans="1:8">
      <c r="A284">
        <v>2029</v>
      </c>
      <c r="B284">
        <v>7</v>
      </c>
      <c r="C284" s="5">
        <v>35.071984863281301</v>
      </c>
      <c r="D284" s="11">
        <f t="shared" si="12"/>
        <v>40.526994530029363</v>
      </c>
      <c r="E284" s="11">
        <v>29.019982910156301</v>
      </c>
      <c r="F284" s="11">
        <f t="shared" si="13"/>
        <v>38.411844528808658</v>
      </c>
      <c r="G284">
        <v>33.718988037109398</v>
      </c>
      <c r="H284" s="11">
        <f t="shared" si="14"/>
        <v>39.3634050671387</v>
      </c>
    </row>
    <row r="285" spans="1:8">
      <c r="A285">
        <v>2029</v>
      </c>
      <c r="B285">
        <v>8</v>
      </c>
      <c r="C285" s="5">
        <v>29.798669433593801</v>
      </c>
      <c r="D285" s="11">
        <f t="shared" si="12"/>
        <v>33.604713365478581</v>
      </c>
      <c r="E285" s="11">
        <v>27.190820312500001</v>
      </c>
      <c r="F285" s="11">
        <f t="shared" si="13"/>
        <v>35.899672617187498</v>
      </c>
      <c r="G285">
        <v>31.616387939453102</v>
      </c>
      <c r="H285" s="11">
        <f t="shared" si="14"/>
        <v>37.055170679931614</v>
      </c>
    </row>
    <row r="286" spans="1:8">
      <c r="A286">
        <v>2029</v>
      </c>
      <c r="B286">
        <v>9</v>
      </c>
      <c r="C286" s="5">
        <v>25.313195800781301</v>
      </c>
      <c r="D286" s="11">
        <f t="shared" si="12"/>
        <v>27.716632127685614</v>
      </c>
      <c r="E286" s="11">
        <v>21.328149414062501</v>
      </c>
      <c r="F286" s="11">
        <f t="shared" si="13"/>
        <v>27.84788040527344</v>
      </c>
      <c r="G286">
        <v>21.273370361328102</v>
      </c>
      <c r="H286" s="11">
        <f t="shared" si="14"/>
        <v>25.700605982665991</v>
      </c>
    </row>
    <row r="287" spans="1:8">
      <c r="A287">
        <v>2029</v>
      </c>
      <c r="B287">
        <v>10</v>
      </c>
      <c r="C287" s="5">
        <v>15.820703125</v>
      </c>
      <c r="D287" s="11">
        <f t="shared" si="12"/>
        <v>15.255836992187497</v>
      </c>
      <c r="E287" s="11">
        <v>13.730310058593799</v>
      </c>
      <c r="F287" s="11">
        <f t="shared" si="13"/>
        <v>17.413007834472726</v>
      </c>
      <c r="G287">
        <v>12.465234375</v>
      </c>
      <c r="H287" s="11">
        <f t="shared" si="14"/>
        <v>16.031034296874999</v>
      </c>
    </row>
    <row r="288" spans="1:8">
      <c r="A288">
        <v>2029</v>
      </c>
      <c r="B288">
        <v>11</v>
      </c>
      <c r="C288" s="5">
        <v>8.3578125000000192</v>
      </c>
      <c r="D288" s="11">
        <f t="shared" si="12"/>
        <v>5.4593004687500253</v>
      </c>
      <c r="E288" s="11">
        <v>2.0985961914062701</v>
      </c>
      <c r="F288" s="11">
        <f t="shared" si="13"/>
        <v>1.4380120092773714</v>
      </c>
      <c r="G288">
        <v>1.7015625000000201</v>
      </c>
      <c r="H288" s="11">
        <f t="shared" si="14"/>
        <v>4.214675312500022</v>
      </c>
    </row>
    <row r="289" spans="1:8">
      <c r="A289">
        <v>2029</v>
      </c>
      <c r="B289">
        <v>12</v>
      </c>
      <c r="C289" s="5">
        <v>0.55617675781252296</v>
      </c>
      <c r="D289" s="11">
        <f t="shared" si="12"/>
        <v>-4.7819067700195008</v>
      </c>
      <c r="E289" s="11">
        <v>-1.7626708984374799</v>
      </c>
      <c r="F289" s="11">
        <f t="shared" si="13"/>
        <v>-3.8650522119140347</v>
      </c>
      <c r="G289">
        <v>-8.3272460937499808</v>
      </c>
      <c r="H289" s="11">
        <f t="shared" si="14"/>
        <v>-6.794950761718729</v>
      </c>
    </row>
    <row r="290" spans="1:8">
      <c r="A290">
        <v>2030</v>
      </c>
      <c r="B290">
        <v>1</v>
      </c>
      <c r="C290" s="5">
        <v>3.6935668945312701</v>
      </c>
      <c r="D290" s="11">
        <f t="shared" si="12"/>
        <v>-0.66345473754880135</v>
      </c>
      <c r="E290" s="11">
        <v>-0.74393310546872704</v>
      </c>
      <c r="F290" s="11">
        <f t="shared" si="13"/>
        <v>-2.4659177270507495</v>
      </c>
      <c r="G290">
        <v>-7.8964294433593496</v>
      </c>
      <c r="H290" s="11">
        <f t="shared" si="14"/>
        <v>-6.3220002429198949</v>
      </c>
    </row>
    <row r="291" spans="1:8">
      <c r="A291">
        <v>2030</v>
      </c>
      <c r="B291">
        <v>2</v>
      </c>
      <c r="C291" s="5">
        <v>3.6885620117187701</v>
      </c>
      <c r="D291" s="11">
        <f t="shared" si="12"/>
        <v>-0.67002464721677057</v>
      </c>
      <c r="E291" s="11">
        <v>1.2026306152344</v>
      </c>
      <c r="F291" s="11">
        <f t="shared" si="13"/>
        <v>0.20749288696292489</v>
      </c>
      <c r="G291">
        <v>-1.6210937499977301E-2</v>
      </c>
      <c r="H291" s="11">
        <f t="shared" si="14"/>
        <v>2.3289036328125245</v>
      </c>
    </row>
    <row r="292" spans="1:8">
      <c r="A292">
        <v>2030</v>
      </c>
      <c r="B292">
        <v>3</v>
      </c>
      <c r="C292" s="5">
        <v>13.2719665527344</v>
      </c>
      <c r="D292" s="11">
        <f t="shared" si="12"/>
        <v>11.910110493774447</v>
      </c>
      <c r="E292" s="11">
        <v>4.2541137695312701</v>
      </c>
      <c r="F292" s="11">
        <f t="shared" si="13"/>
        <v>4.398399851074247</v>
      </c>
      <c r="G292">
        <v>5.9521118164062701</v>
      </c>
      <c r="H292" s="11">
        <f t="shared" si="14"/>
        <v>8.8809283520508036</v>
      </c>
    </row>
    <row r="293" spans="1:8">
      <c r="A293">
        <v>2030</v>
      </c>
      <c r="B293">
        <v>4</v>
      </c>
      <c r="C293" s="5">
        <v>21.312371826171901</v>
      </c>
      <c r="D293" s="11">
        <f t="shared" si="12"/>
        <v>22.464750496215853</v>
      </c>
      <c r="E293" s="11">
        <v>13.8370300292969</v>
      </c>
      <c r="F293" s="11">
        <f t="shared" si="13"/>
        <v>17.559577042236363</v>
      </c>
      <c r="G293">
        <v>14.003564453125</v>
      </c>
      <c r="H293" s="11">
        <f t="shared" si="14"/>
        <v>17.719813056640625</v>
      </c>
    </row>
    <row r="294" spans="1:8">
      <c r="A294">
        <v>2030</v>
      </c>
      <c r="B294">
        <v>5</v>
      </c>
      <c r="C294" s="5">
        <v>29.057397460937501</v>
      </c>
      <c r="D294" s="11">
        <f t="shared" si="12"/>
        <v>32.631645646972657</v>
      </c>
      <c r="E294" s="11">
        <v>19.451226806640602</v>
      </c>
      <c r="F294" s="11">
        <f t="shared" si="13"/>
        <v>25.270114896240202</v>
      </c>
      <c r="G294">
        <v>24.332421875000001</v>
      </c>
      <c r="H294" s="11">
        <f t="shared" si="14"/>
        <v>29.058832734375002</v>
      </c>
    </row>
    <row r="295" spans="1:8">
      <c r="A295">
        <v>2030</v>
      </c>
      <c r="B295">
        <v>6</v>
      </c>
      <c r="C295" s="5">
        <v>33.100274658203197</v>
      </c>
      <c r="D295" s="11">
        <f t="shared" si="12"/>
        <v>37.938730543823333</v>
      </c>
      <c r="E295" s="11">
        <v>26.793756103515602</v>
      </c>
      <c r="F295" s="11">
        <f t="shared" si="13"/>
        <v>35.354344632568321</v>
      </c>
      <c r="G295">
        <v>32.192315673828197</v>
      </c>
      <c r="H295" s="11">
        <f t="shared" si="14"/>
        <v>37.687424146728596</v>
      </c>
    </row>
    <row r="296" spans="1:8">
      <c r="A296">
        <v>2030</v>
      </c>
      <c r="B296">
        <v>7</v>
      </c>
      <c r="C296" s="5">
        <v>30.593194580078102</v>
      </c>
      <c r="D296" s="11">
        <f t="shared" si="12"/>
        <v>34.647686525268526</v>
      </c>
      <c r="E296" s="11">
        <v>28.894799804687501</v>
      </c>
      <c r="F296" s="11">
        <f t="shared" si="13"/>
        <v>38.239918051757812</v>
      </c>
      <c r="G296">
        <v>34.367211914062501</v>
      </c>
      <c r="H296" s="11">
        <f t="shared" si="14"/>
        <v>40.075025239257819</v>
      </c>
    </row>
    <row r="297" spans="1:8">
      <c r="A297">
        <v>2030</v>
      </c>
      <c r="B297">
        <v>8</v>
      </c>
      <c r="C297" s="5">
        <v>30.677178955078102</v>
      </c>
      <c r="D297" s="11">
        <f t="shared" si="12"/>
        <v>34.757932814331021</v>
      </c>
      <c r="E297" s="11">
        <v>25.900659179687501</v>
      </c>
      <c r="F297" s="11">
        <f t="shared" si="13"/>
        <v>34.12776531738281</v>
      </c>
      <c r="G297">
        <v>29.974938964843801</v>
      </c>
      <c r="H297" s="11">
        <f t="shared" si="14"/>
        <v>35.253187995605529</v>
      </c>
    </row>
    <row r="298" spans="1:8">
      <c r="A298">
        <v>2030</v>
      </c>
      <c r="B298">
        <v>9</v>
      </c>
      <c r="C298" s="5">
        <v>24.712274169921901</v>
      </c>
      <c r="D298" s="11">
        <f t="shared" si="12"/>
        <v>26.927802302856477</v>
      </c>
      <c r="E298" s="11">
        <v>21.155633544921901</v>
      </c>
      <c r="F298" s="11">
        <f t="shared" si="13"/>
        <v>27.610947110595738</v>
      </c>
      <c r="G298">
        <v>20.351373291015602</v>
      </c>
      <c r="H298" s="11">
        <f t="shared" si="14"/>
        <v>24.688437598876927</v>
      </c>
    </row>
    <row r="299" spans="1:8">
      <c r="A299">
        <v>2030</v>
      </c>
      <c r="B299">
        <v>10</v>
      </c>
      <c r="C299" s="5">
        <v>13.6697021484375</v>
      </c>
      <c r="D299" s="11">
        <f t="shared" si="12"/>
        <v>12.432218010253905</v>
      </c>
      <c r="E299" s="11">
        <v>12.581628417968799</v>
      </c>
      <c r="F299" s="11">
        <f t="shared" si="13"/>
        <v>15.835408469238347</v>
      </c>
      <c r="G299">
        <v>10.6612487792969</v>
      </c>
      <c r="H299" s="11">
        <f t="shared" si="14"/>
        <v>14.050618909912137</v>
      </c>
    </row>
    <row r="300" spans="1:8">
      <c r="A300">
        <v>2030</v>
      </c>
      <c r="B300">
        <v>11</v>
      </c>
      <c r="C300" s="5">
        <v>6.6546569824219004</v>
      </c>
      <c r="D300" s="11">
        <f t="shared" si="12"/>
        <v>3.2235682208252294</v>
      </c>
      <c r="E300" s="11">
        <v>4.2963806152344004</v>
      </c>
      <c r="F300" s="11">
        <f t="shared" si="13"/>
        <v>4.4564491369629256</v>
      </c>
      <c r="G300">
        <v>1.0786376953125201</v>
      </c>
      <c r="H300" s="11">
        <f t="shared" si="14"/>
        <v>3.5308284619140844</v>
      </c>
    </row>
    <row r="301" spans="1:8">
      <c r="A301">
        <v>2030</v>
      </c>
      <c r="B301">
        <v>12</v>
      </c>
      <c r="C301" s="5">
        <v>0.26528320312502301</v>
      </c>
      <c r="D301" s="11">
        <f t="shared" si="12"/>
        <v>-5.1637627392577823</v>
      </c>
      <c r="E301" s="11">
        <v>-0.45993652343747699</v>
      </c>
      <c r="F301" s="11">
        <f t="shared" si="13"/>
        <v>-2.0758768212890306</v>
      </c>
      <c r="G301">
        <v>-7.5718749999999799</v>
      </c>
      <c r="H301" s="11">
        <f t="shared" si="14"/>
        <v>-5.9657043749999783</v>
      </c>
    </row>
    <row r="302" spans="1:8">
      <c r="A302">
        <v>2031</v>
      </c>
      <c r="B302">
        <v>1</v>
      </c>
      <c r="C302" s="5">
        <v>-1.5479492187499799</v>
      </c>
      <c r="D302" s="11">
        <f t="shared" si="12"/>
        <v>-7.5439929394530978</v>
      </c>
      <c r="E302" s="11">
        <v>-3.2205566406249799</v>
      </c>
      <c r="F302" s="11">
        <f t="shared" si="13"/>
        <v>-5.8673124902343474</v>
      </c>
      <c r="G302">
        <v>-4.9426635742187299</v>
      </c>
      <c r="H302" s="11">
        <f t="shared" si="14"/>
        <v>-3.0793560717773221</v>
      </c>
    </row>
    <row r="303" spans="1:8">
      <c r="A303">
        <v>2031</v>
      </c>
      <c r="B303">
        <v>2</v>
      </c>
      <c r="C303" s="5">
        <v>4.7830444335937701</v>
      </c>
      <c r="D303" s="11">
        <f t="shared" si="12"/>
        <v>0.76670242797854193</v>
      </c>
      <c r="E303" s="11">
        <v>-1.1454223632812299</v>
      </c>
      <c r="F303" s="11">
        <f t="shared" si="13"/>
        <v>-3.0173230737304411</v>
      </c>
      <c r="G303">
        <v>-0.55322875976560204</v>
      </c>
      <c r="H303" s="11">
        <f t="shared" si="14"/>
        <v>1.7393654675293218</v>
      </c>
    </row>
    <row r="304" spans="1:8">
      <c r="A304">
        <v>2031</v>
      </c>
      <c r="B304">
        <v>3</v>
      </c>
      <c r="C304" s="5">
        <v>10.7229248046875</v>
      </c>
      <c r="D304" s="11">
        <f t="shared" si="12"/>
        <v>8.5639833911132826</v>
      </c>
      <c r="E304" s="11">
        <v>4.6866699218750201</v>
      </c>
      <c r="F304" s="11">
        <f t="shared" si="13"/>
        <v>4.9924724707031523</v>
      </c>
      <c r="G304">
        <v>7.0746093750000201</v>
      </c>
      <c r="H304" s="11">
        <f t="shared" si="14"/>
        <v>10.113206171875023</v>
      </c>
    </row>
    <row r="305" spans="1:8">
      <c r="A305">
        <v>2031</v>
      </c>
      <c r="B305">
        <v>4</v>
      </c>
      <c r="C305" s="5">
        <v>20.428308105468801</v>
      </c>
      <c r="D305" s="11">
        <f t="shared" si="12"/>
        <v>21.304240050048893</v>
      </c>
      <c r="E305" s="11">
        <v>16.615075683593801</v>
      </c>
      <c r="F305" s="11">
        <f t="shared" si="13"/>
        <v>21.374944943847726</v>
      </c>
      <c r="G305">
        <v>17.642358398437501</v>
      </c>
      <c r="H305" s="11">
        <f t="shared" si="14"/>
        <v>21.714481049804689</v>
      </c>
    </row>
    <row r="306" spans="1:8">
      <c r="A306">
        <v>2031</v>
      </c>
      <c r="B306">
        <v>5</v>
      </c>
      <c r="C306" s="5">
        <v>25.046289062500001</v>
      </c>
      <c r="D306" s="11">
        <f t="shared" si="12"/>
        <v>27.366263652343754</v>
      </c>
      <c r="E306" s="11">
        <v>20.237878417968801</v>
      </c>
      <c r="F306" s="11">
        <f t="shared" si="13"/>
        <v>26.350502219238351</v>
      </c>
      <c r="G306">
        <v>24.085595703125001</v>
      </c>
      <c r="H306" s="11">
        <f t="shared" si="14"/>
        <v>28.787866962890629</v>
      </c>
    </row>
    <row r="307" spans="1:8">
      <c r="A307">
        <v>2031</v>
      </c>
      <c r="B307">
        <v>6</v>
      </c>
      <c r="C307" s="5">
        <v>30.938256835937501</v>
      </c>
      <c r="D307" s="11">
        <f t="shared" si="12"/>
        <v>35.100649748535155</v>
      </c>
      <c r="E307" s="11">
        <v>24.879144287109401</v>
      </c>
      <c r="F307" s="11">
        <f t="shared" si="13"/>
        <v>32.724816763916046</v>
      </c>
      <c r="G307">
        <v>29.061914062500001</v>
      </c>
      <c r="H307" s="11">
        <f t="shared" si="14"/>
        <v>34.250869257812504</v>
      </c>
    </row>
    <row r="308" spans="1:8">
      <c r="A308">
        <v>2031</v>
      </c>
      <c r="B308">
        <v>7</v>
      </c>
      <c r="C308" s="5">
        <v>33.231713867187501</v>
      </c>
      <c r="D308" s="11">
        <f t="shared" si="12"/>
        <v>38.111270793457031</v>
      </c>
      <c r="E308" s="11">
        <v>30.220788574218801</v>
      </c>
      <c r="F308" s="11">
        <f t="shared" si="13"/>
        <v>40.061031027832101</v>
      </c>
      <c r="G308">
        <v>36.457879638671898</v>
      </c>
      <c r="H308" s="11">
        <f t="shared" si="14"/>
        <v>42.370160267334015</v>
      </c>
    </row>
    <row r="309" spans="1:8">
      <c r="A309">
        <v>2031</v>
      </c>
      <c r="B309">
        <v>8</v>
      </c>
      <c r="C309" s="5">
        <v>30.221398925781301</v>
      </c>
      <c r="D309" s="11">
        <f t="shared" si="12"/>
        <v>34.159630369873113</v>
      </c>
      <c r="E309" s="11">
        <v>28.745324707031301</v>
      </c>
      <c r="F309" s="11">
        <f t="shared" si="13"/>
        <v>38.034628952636787</v>
      </c>
      <c r="G309">
        <v>30.770043945312501</v>
      </c>
      <c r="H309" s="11">
        <f t="shared" si="14"/>
        <v>36.126054243164063</v>
      </c>
    </row>
    <row r="310" spans="1:8">
      <c r="A310">
        <v>2031</v>
      </c>
      <c r="B310">
        <v>9</v>
      </c>
      <c r="C310" s="5">
        <v>25.771264648437501</v>
      </c>
      <c r="D310" s="11">
        <f t="shared" si="12"/>
        <v>28.317939104003905</v>
      </c>
      <c r="E310" s="11">
        <v>22.166101074218801</v>
      </c>
      <c r="F310" s="11">
        <f t="shared" si="13"/>
        <v>28.998723215332102</v>
      </c>
      <c r="G310">
        <v>20.981225585937501</v>
      </c>
      <c r="H310" s="11">
        <f t="shared" si="14"/>
        <v>25.379889448242189</v>
      </c>
    </row>
    <row r="311" spans="1:8">
      <c r="A311">
        <v>2031</v>
      </c>
      <c r="B311">
        <v>10</v>
      </c>
      <c r="C311" s="5">
        <v>14.169091796875</v>
      </c>
      <c r="D311" s="11">
        <f t="shared" si="12"/>
        <v>13.087766801757812</v>
      </c>
      <c r="E311" s="11">
        <v>12.8305603027344</v>
      </c>
      <c r="F311" s="11">
        <f t="shared" si="13"/>
        <v>16.177291519775427</v>
      </c>
      <c r="G311">
        <v>13.0124755859375</v>
      </c>
      <c r="H311" s="11">
        <f t="shared" si="14"/>
        <v>16.631795698242186</v>
      </c>
    </row>
    <row r="312" spans="1:8">
      <c r="A312">
        <v>2031</v>
      </c>
      <c r="B312">
        <v>11</v>
      </c>
      <c r="C312" s="5">
        <v>6.5170227050781504</v>
      </c>
      <c r="D312" s="11">
        <f t="shared" si="12"/>
        <v>3.0428957049560887</v>
      </c>
      <c r="E312" s="11">
        <v>2.0078979492187701</v>
      </c>
      <c r="F312" s="11">
        <f t="shared" si="13"/>
        <v>1.3134470434570589</v>
      </c>
      <c r="G312">
        <v>0.89876708984377296</v>
      </c>
      <c r="H312" s="11">
        <f t="shared" si="14"/>
        <v>3.3333665112304938</v>
      </c>
    </row>
    <row r="313" spans="1:8">
      <c r="A313">
        <v>2031</v>
      </c>
      <c r="B313">
        <v>12</v>
      </c>
      <c r="C313" s="5">
        <v>1.6804138183594</v>
      </c>
      <c r="D313" s="11">
        <f t="shared" si="12"/>
        <v>-3.3061207806396151</v>
      </c>
      <c r="E313" s="11">
        <v>-6.2706054687499799</v>
      </c>
      <c r="F313" s="11">
        <f t="shared" si="13"/>
        <v>-10.056249550781223</v>
      </c>
      <c r="G313">
        <v>-5.5300048828124799</v>
      </c>
      <c r="H313" s="11">
        <f t="shared" si="14"/>
        <v>-3.7241393603515411</v>
      </c>
    </row>
    <row r="314" spans="1:8">
      <c r="A314">
        <v>2032</v>
      </c>
      <c r="B314">
        <v>1</v>
      </c>
      <c r="C314" s="5">
        <v>5.6634521484397703E-2</v>
      </c>
      <c r="D314" s="11">
        <f t="shared" si="12"/>
        <v>-5.4376558636474304</v>
      </c>
      <c r="E314" s="11">
        <v>-1.9731201171874799</v>
      </c>
      <c r="F314" s="11">
        <f t="shared" si="13"/>
        <v>-4.1540831689452844</v>
      </c>
      <c r="G314">
        <v>-7.4194702148437299</v>
      </c>
      <c r="H314" s="11">
        <f t="shared" si="14"/>
        <v>-5.7983944018554467</v>
      </c>
    </row>
    <row r="315" spans="1:8">
      <c r="A315">
        <v>2032</v>
      </c>
      <c r="B315">
        <v>2</v>
      </c>
      <c r="C315" s="5">
        <v>4.9076171875000201</v>
      </c>
      <c r="D315" s="11">
        <f t="shared" si="12"/>
        <v>0.93022908203127663</v>
      </c>
      <c r="E315" s="11">
        <v>2.9523559570312701</v>
      </c>
      <c r="F315" s="11">
        <f t="shared" si="13"/>
        <v>2.610565671386746</v>
      </c>
      <c r="G315">
        <v>1.3597656250000201</v>
      </c>
      <c r="H315" s="11">
        <f t="shared" si="14"/>
        <v>3.839450703125022</v>
      </c>
    </row>
    <row r="316" spans="1:8">
      <c r="A316">
        <v>2032</v>
      </c>
      <c r="B316">
        <v>3</v>
      </c>
      <c r="C316" s="5">
        <v>13.6794677734375</v>
      </c>
      <c r="D316" s="11">
        <f t="shared" si="12"/>
        <v>12.445037346191405</v>
      </c>
      <c r="E316" s="11">
        <v>7.3532653808594004</v>
      </c>
      <c r="F316" s="11">
        <f t="shared" si="13"/>
        <v>8.6547746740722999</v>
      </c>
      <c r="G316">
        <v>9.0152832031250192</v>
      </c>
      <c r="H316" s="11">
        <f t="shared" si="14"/>
        <v>12.243677900390647</v>
      </c>
    </row>
    <row r="317" spans="1:8">
      <c r="A317">
        <v>2032</v>
      </c>
      <c r="B317">
        <v>4</v>
      </c>
      <c r="C317" s="5">
        <v>21.693109130859401</v>
      </c>
      <c r="D317" s="11">
        <f t="shared" si="12"/>
        <v>22.964544356079134</v>
      </c>
      <c r="E317" s="11">
        <v>12.39833984375</v>
      </c>
      <c r="F317" s="11">
        <f t="shared" si="13"/>
        <v>15.583679941406247</v>
      </c>
      <c r="G317">
        <v>17.343865966796901</v>
      </c>
      <c r="H317" s="11">
        <f t="shared" si="14"/>
        <v>21.386796058349638</v>
      </c>
    </row>
    <row r="318" spans="1:8">
      <c r="A318">
        <v>2032</v>
      </c>
      <c r="B318">
        <v>5</v>
      </c>
      <c r="C318" s="5">
        <v>26.819848632812501</v>
      </c>
      <c r="D318" s="11">
        <f t="shared" si="12"/>
        <v>29.694415300292967</v>
      </c>
      <c r="E318" s="11">
        <v>21.796960449218801</v>
      </c>
      <c r="F318" s="11">
        <f t="shared" si="13"/>
        <v>28.491745480957103</v>
      </c>
      <c r="G318">
        <v>25.503930664062501</v>
      </c>
      <c r="H318" s="11">
        <f t="shared" si="14"/>
        <v>30.344915083007816</v>
      </c>
    </row>
    <row r="319" spans="1:8">
      <c r="A319">
        <v>2032</v>
      </c>
      <c r="B319">
        <v>6</v>
      </c>
      <c r="C319" s="5">
        <v>33.530236816406301</v>
      </c>
      <c r="D319" s="11">
        <f t="shared" si="12"/>
        <v>38.503141868896549</v>
      </c>
      <c r="E319" s="11">
        <v>27.894250488281301</v>
      </c>
      <c r="F319" s="11">
        <f t="shared" si="13"/>
        <v>36.865763620605534</v>
      </c>
      <c r="G319">
        <v>29.593957519531301</v>
      </c>
      <c r="H319" s="11">
        <f t="shared" si="14"/>
        <v>34.834946564941461</v>
      </c>
    </row>
    <row r="320" spans="1:8">
      <c r="A320">
        <v>2032</v>
      </c>
      <c r="B320">
        <v>7</v>
      </c>
      <c r="C320" s="5">
        <v>32.896661376953197</v>
      </c>
      <c r="D320" s="11">
        <f t="shared" si="12"/>
        <v>37.671447389526463</v>
      </c>
      <c r="E320" s="11">
        <v>28.301904296875001</v>
      </c>
      <c r="F320" s="11">
        <f t="shared" si="13"/>
        <v>37.425635361328126</v>
      </c>
      <c r="G320">
        <v>34.629998779296898</v>
      </c>
      <c r="H320" s="11">
        <f t="shared" si="14"/>
        <v>40.363512659912139</v>
      </c>
    </row>
    <row r="321" spans="1:8">
      <c r="A321">
        <v>2032</v>
      </c>
      <c r="B321">
        <v>8</v>
      </c>
      <c r="C321" s="5">
        <v>32.611779785156301</v>
      </c>
      <c r="D321" s="11">
        <f t="shared" si="12"/>
        <v>37.297483323974674</v>
      </c>
      <c r="E321" s="11">
        <v>27.917871093750001</v>
      </c>
      <c r="F321" s="11">
        <f t="shared" si="13"/>
        <v>36.898204160156247</v>
      </c>
      <c r="G321">
        <v>29.778924560546901</v>
      </c>
      <c r="H321" s="11">
        <f t="shared" si="14"/>
        <v>35.038003382568391</v>
      </c>
    </row>
    <row r="322" spans="1:8">
      <c r="A322">
        <v>2032</v>
      </c>
      <c r="B322">
        <v>9</v>
      </c>
      <c r="C322" s="5">
        <v>24.544213867187501</v>
      </c>
      <c r="D322" s="11">
        <f t="shared" si="12"/>
        <v>26.707189543457034</v>
      </c>
      <c r="E322" s="11">
        <v>24.222528076171901</v>
      </c>
      <c r="F322" s="11">
        <f t="shared" si="13"/>
        <v>31.823020059814493</v>
      </c>
      <c r="G322">
        <v>21.013543701171901</v>
      </c>
      <c r="H322" s="11">
        <f t="shared" si="14"/>
        <v>25.415368275146513</v>
      </c>
    </row>
    <row r="323" spans="1:8">
      <c r="A323">
        <v>2032</v>
      </c>
      <c r="B323">
        <v>10</v>
      </c>
      <c r="C323" s="5">
        <v>18.284539794921901</v>
      </c>
      <c r="D323" s="11">
        <f t="shared" ref="D323:D386" si="15">C323*1.3127-5.512</f>
        <v>18.490115388793978</v>
      </c>
      <c r="E323" s="11">
        <v>12.552880859375</v>
      </c>
      <c r="F323" s="11">
        <f t="shared" ref="F323:F386" si="16">E323*1.3734-1.4442</f>
        <v>15.795926572265623</v>
      </c>
      <c r="G323">
        <v>11.801171875</v>
      </c>
      <c r="H323" s="11">
        <f t="shared" ref="H323:H386" si="17">G323*1.0978+2.3467</f>
        <v>15.302026484375002</v>
      </c>
    </row>
    <row r="324" spans="1:8">
      <c r="A324">
        <v>2032</v>
      </c>
      <c r="B324">
        <v>11</v>
      </c>
      <c r="C324" s="5">
        <v>7.3838134765625201</v>
      </c>
      <c r="D324" s="11">
        <f t="shared" si="15"/>
        <v>4.1807319506836196</v>
      </c>
      <c r="E324" s="11">
        <v>4.5964599609375201</v>
      </c>
      <c r="F324" s="11">
        <f t="shared" si="16"/>
        <v>4.8685781103515904</v>
      </c>
      <c r="G324">
        <v>1.3310791015625201</v>
      </c>
      <c r="H324" s="11">
        <f t="shared" si="17"/>
        <v>3.8079586376953345</v>
      </c>
    </row>
    <row r="325" spans="1:8">
      <c r="A325">
        <v>2032</v>
      </c>
      <c r="B325">
        <v>12</v>
      </c>
      <c r="C325" s="5">
        <v>1.3317504882812701</v>
      </c>
      <c r="D325" s="11">
        <f t="shared" si="15"/>
        <v>-3.7638111340331761</v>
      </c>
      <c r="E325" s="11">
        <v>-1.8526672363281</v>
      </c>
      <c r="F325" s="11">
        <f t="shared" si="16"/>
        <v>-3.9886531823730125</v>
      </c>
      <c r="G325">
        <v>-4.3373474121093496</v>
      </c>
      <c r="H325" s="11">
        <f t="shared" si="17"/>
        <v>-2.4148399890136445</v>
      </c>
    </row>
    <row r="326" spans="1:8">
      <c r="A326">
        <v>2033</v>
      </c>
      <c r="B326">
        <v>1</v>
      </c>
      <c r="C326" s="5">
        <v>7.5402832031272696E-2</v>
      </c>
      <c r="D326" s="11">
        <f t="shared" si="15"/>
        <v>-5.4130187023925478</v>
      </c>
      <c r="E326" s="11">
        <v>-1.4459594726562299</v>
      </c>
      <c r="F326" s="11">
        <f t="shared" si="16"/>
        <v>-3.430080739746066</v>
      </c>
      <c r="G326">
        <v>-6.5718139648437299</v>
      </c>
      <c r="H326" s="11">
        <f t="shared" si="17"/>
        <v>-4.8678373706054483</v>
      </c>
    </row>
    <row r="327" spans="1:8">
      <c r="A327">
        <v>2033</v>
      </c>
      <c r="B327">
        <v>2</v>
      </c>
      <c r="C327" s="5">
        <v>1.11309204101565</v>
      </c>
      <c r="D327" s="11">
        <f t="shared" si="15"/>
        <v>-4.0508440777587555</v>
      </c>
      <c r="E327" s="11">
        <v>2.6131225585937701</v>
      </c>
      <c r="F327" s="11">
        <f t="shared" si="16"/>
        <v>2.1446625219726836</v>
      </c>
      <c r="G327">
        <v>-4.0083984374999799</v>
      </c>
      <c r="H327" s="11">
        <f t="shared" si="17"/>
        <v>-2.0537198046874789</v>
      </c>
    </row>
    <row r="328" spans="1:8">
      <c r="A328">
        <v>2033</v>
      </c>
      <c r="B328">
        <v>3</v>
      </c>
      <c r="C328" s="5">
        <v>11.021630859375</v>
      </c>
      <c r="D328" s="11">
        <f t="shared" si="15"/>
        <v>8.9560948291015627</v>
      </c>
      <c r="E328" s="11">
        <v>7.0473266601562701</v>
      </c>
      <c r="F328" s="11">
        <f t="shared" si="16"/>
        <v>8.2345984350586203</v>
      </c>
      <c r="G328">
        <v>5.8067565917969004</v>
      </c>
      <c r="H328" s="11">
        <f t="shared" si="17"/>
        <v>8.7213573864746383</v>
      </c>
    </row>
    <row r="329" spans="1:8">
      <c r="A329">
        <v>2033</v>
      </c>
      <c r="B329">
        <v>4</v>
      </c>
      <c r="C329" s="5">
        <v>19.746728515625001</v>
      </c>
      <c r="D329" s="11">
        <f t="shared" si="15"/>
        <v>20.409530522460937</v>
      </c>
      <c r="E329" s="11">
        <v>15.1989990234375</v>
      </c>
      <c r="F329" s="11">
        <f t="shared" si="16"/>
        <v>19.430105258789062</v>
      </c>
      <c r="G329">
        <v>17.713830566406301</v>
      </c>
      <c r="H329" s="11">
        <f t="shared" si="17"/>
        <v>21.792943195800838</v>
      </c>
    </row>
    <row r="330" spans="1:8">
      <c r="A330">
        <v>2033</v>
      </c>
      <c r="B330">
        <v>5</v>
      </c>
      <c r="C330" s="5">
        <v>27.715631103515602</v>
      </c>
      <c r="D330" s="11">
        <f t="shared" si="15"/>
        <v>30.870308949584931</v>
      </c>
      <c r="E330" s="11">
        <v>22.621179199218801</v>
      </c>
      <c r="F330" s="11">
        <f t="shared" si="16"/>
        <v>29.6237275122071</v>
      </c>
      <c r="G330">
        <v>24.175286865234401</v>
      </c>
      <c r="H330" s="11">
        <f t="shared" si="17"/>
        <v>28.886329920654326</v>
      </c>
    </row>
    <row r="331" spans="1:8">
      <c r="A331">
        <v>2033</v>
      </c>
      <c r="B331">
        <v>6</v>
      </c>
      <c r="C331" s="5">
        <v>31.885034179687501</v>
      </c>
      <c r="D331" s="11">
        <f t="shared" si="15"/>
        <v>36.343484367675785</v>
      </c>
      <c r="E331" s="11">
        <v>25.390435791015602</v>
      </c>
      <c r="F331" s="11">
        <f t="shared" si="16"/>
        <v>33.427024515380822</v>
      </c>
      <c r="G331">
        <v>31.926416015625001</v>
      </c>
      <c r="H331" s="11">
        <f t="shared" si="17"/>
        <v>37.395519501953132</v>
      </c>
    </row>
    <row r="332" spans="1:8">
      <c r="A332">
        <v>2033</v>
      </c>
      <c r="B332">
        <v>7</v>
      </c>
      <c r="C332" s="5">
        <v>34.409387207031301</v>
      </c>
      <c r="D332" s="11">
        <f t="shared" si="15"/>
        <v>39.657202586669989</v>
      </c>
      <c r="E332" s="11">
        <v>29.775842285156301</v>
      </c>
      <c r="F332" s="11">
        <f t="shared" si="16"/>
        <v>39.449941794433663</v>
      </c>
      <c r="G332">
        <v>32.533044433593801</v>
      </c>
      <c r="H332" s="11">
        <f t="shared" si="17"/>
        <v>38.061476179199275</v>
      </c>
    </row>
    <row r="333" spans="1:8">
      <c r="A333">
        <v>2033</v>
      </c>
      <c r="B333">
        <v>8</v>
      </c>
      <c r="C333" s="5">
        <v>34.138513183593801</v>
      </c>
      <c r="D333" s="11">
        <f t="shared" si="15"/>
        <v>39.301626256103582</v>
      </c>
      <c r="E333" s="11">
        <v>28.447778320312501</v>
      </c>
      <c r="F333" s="11">
        <f t="shared" si="16"/>
        <v>37.625978745117187</v>
      </c>
      <c r="G333">
        <v>30.955895996093801</v>
      </c>
      <c r="H333" s="11">
        <f t="shared" si="17"/>
        <v>36.330082624511775</v>
      </c>
    </row>
    <row r="334" spans="1:8">
      <c r="A334">
        <v>2033</v>
      </c>
      <c r="B334">
        <v>9</v>
      </c>
      <c r="C334" s="5">
        <v>22.989556884765602</v>
      </c>
      <c r="D334" s="11">
        <f t="shared" si="15"/>
        <v>24.666391322631803</v>
      </c>
      <c r="E334" s="11">
        <v>20.597558593750001</v>
      </c>
      <c r="F334" s="11">
        <f t="shared" si="16"/>
        <v>26.844486972656252</v>
      </c>
      <c r="G334">
        <v>19.934594726562501</v>
      </c>
      <c r="H334" s="11">
        <f t="shared" si="17"/>
        <v>24.230898090820315</v>
      </c>
    </row>
    <row r="335" spans="1:8">
      <c r="A335">
        <v>2033</v>
      </c>
      <c r="B335">
        <v>10</v>
      </c>
      <c r="C335" s="5">
        <v>15.23916015625</v>
      </c>
      <c r="D335" s="11">
        <f t="shared" si="15"/>
        <v>14.492445537109372</v>
      </c>
      <c r="E335" s="11">
        <v>12.127526855468799</v>
      </c>
      <c r="F335" s="11">
        <f t="shared" si="16"/>
        <v>15.211745383300849</v>
      </c>
      <c r="G335">
        <v>12.0228210449219</v>
      </c>
      <c r="H335" s="11">
        <f t="shared" si="17"/>
        <v>15.545352943115263</v>
      </c>
    </row>
    <row r="336" spans="1:8">
      <c r="A336">
        <v>2033</v>
      </c>
      <c r="B336">
        <v>11</v>
      </c>
      <c r="C336" s="5">
        <v>8.5435729980468995</v>
      </c>
      <c r="D336" s="11">
        <f t="shared" si="15"/>
        <v>5.7031482745361659</v>
      </c>
      <c r="E336" s="11">
        <v>3.5718017578125201</v>
      </c>
      <c r="F336" s="11">
        <f t="shared" si="16"/>
        <v>3.4613125341797146</v>
      </c>
      <c r="G336">
        <v>1.4892211914062701</v>
      </c>
      <c r="H336" s="11">
        <f t="shared" si="17"/>
        <v>3.9815670239258032</v>
      </c>
    </row>
    <row r="337" spans="1:8">
      <c r="A337">
        <v>2033</v>
      </c>
      <c r="B337">
        <v>12</v>
      </c>
      <c r="C337" s="5">
        <v>4.0180603027344004</v>
      </c>
      <c r="D337" s="11">
        <f t="shared" si="15"/>
        <v>-0.23749224060055241</v>
      </c>
      <c r="E337" s="11">
        <v>-1.2929443359374799</v>
      </c>
      <c r="F337" s="11">
        <f t="shared" si="16"/>
        <v>-3.2199297509765348</v>
      </c>
      <c r="G337">
        <v>-6.9285644531249799</v>
      </c>
      <c r="H337" s="11">
        <f t="shared" si="17"/>
        <v>-5.2594780566406047</v>
      </c>
    </row>
    <row r="338" spans="1:8">
      <c r="A338">
        <v>2034</v>
      </c>
      <c r="B338">
        <v>1</v>
      </c>
      <c r="C338" s="5">
        <v>0.99218139648439796</v>
      </c>
      <c r="D338" s="11">
        <f t="shared" si="15"/>
        <v>-4.2095634808349303</v>
      </c>
      <c r="E338" s="11">
        <v>-2.3606933593749799</v>
      </c>
      <c r="F338" s="11">
        <f t="shared" si="16"/>
        <v>-4.6863762597655967</v>
      </c>
      <c r="G338">
        <v>-6.9975952148437299</v>
      </c>
      <c r="H338" s="11">
        <f t="shared" si="17"/>
        <v>-5.3352600268554475</v>
      </c>
    </row>
    <row r="339" spans="1:8">
      <c r="A339">
        <v>2034</v>
      </c>
      <c r="B339">
        <v>2</v>
      </c>
      <c r="C339" s="5">
        <v>8.7491088867187692</v>
      </c>
      <c r="D339" s="11">
        <f t="shared" si="15"/>
        <v>5.9729552355957294</v>
      </c>
      <c r="E339" s="11">
        <v>2.32036743164065</v>
      </c>
      <c r="F339" s="11">
        <f t="shared" si="16"/>
        <v>1.7425926306152686</v>
      </c>
      <c r="G339">
        <v>0.66805419921877296</v>
      </c>
      <c r="H339" s="11">
        <f t="shared" si="17"/>
        <v>3.0800898999023687</v>
      </c>
    </row>
    <row r="340" spans="1:8">
      <c r="A340">
        <v>2034</v>
      </c>
      <c r="B340">
        <v>3</v>
      </c>
      <c r="C340" s="5">
        <v>14.407067871093799</v>
      </c>
      <c r="D340" s="11">
        <f t="shared" si="15"/>
        <v>13.400157994384831</v>
      </c>
      <c r="E340" s="11">
        <v>7.3460327148437701</v>
      </c>
      <c r="F340" s="11">
        <f t="shared" si="16"/>
        <v>8.6448413305664324</v>
      </c>
      <c r="G340">
        <v>8.5135131835937692</v>
      </c>
      <c r="H340" s="11">
        <f t="shared" si="17"/>
        <v>11.69283477294924</v>
      </c>
    </row>
    <row r="341" spans="1:8">
      <c r="A341">
        <v>2034</v>
      </c>
      <c r="B341">
        <v>4</v>
      </c>
      <c r="C341" s="5">
        <v>21.553369140625001</v>
      </c>
      <c r="D341" s="11">
        <f t="shared" si="15"/>
        <v>22.781107670898439</v>
      </c>
      <c r="E341" s="11">
        <v>15.794885253906299</v>
      </c>
      <c r="F341" s="11">
        <f t="shared" si="16"/>
        <v>20.248495407714913</v>
      </c>
      <c r="G341">
        <v>13.53994140625</v>
      </c>
      <c r="H341" s="11">
        <f t="shared" si="17"/>
        <v>17.210847675781249</v>
      </c>
    </row>
    <row r="342" spans="1:8">
      <c r="A342">
        <v>2034</v>
      </c>
      <c r="B342">
        <v>5</v>
      </c>
      <c r="C342" s="5">
        <v>26.408135986328102</v>
      </c>
      <c r="D342" s="11">
        <f t="shared" si="15"/>
        <v>29.1539601092529</v>
      </c>
      <c r="E342" s="11">
        <v>23.713708496093801</v>
      </c>
      <c r="F342" s="11">
        <f t="shared" si="16"/>
        <v>31.124207248535225</v>
      </c>
      <c r="G342">
        <v>24.947686767578102</v>
      </c>
      <c r="H342" s="11">
        <f t="shared" si="17"/>
        <v>29.734270533447241</v>
      </c>
    </row>
    <row r="343" spans="1:8">
      <c r="A343">
        <v>2034</v>
      </c>
      <c r="B343">
        <v>6</v>
      </c>
      <c r="C343" s="5">
        <v>33.366601562500001</v>
      </c>
      <c r="D343" s="11">
        <f t="shared" si="15"/>
        <v>38.288337871093752</v>
      </c>
      <c r="E343" s="11">
        <v>25.884362792968801</v>
      </c>
      <c r="F343" s="11">
        <f t="shared" si="16"/>
        <v>34.105383859863345</v>
      </c>
      <c r="G343">
        <v>32.065240478515697</v>
      </c>
      <c r="H343" s="11">
        <f t="shared" si="17"/>
        <v>37.547920997314534</v>
      </c>
    </row>
    <row r="344" spans="1:8">
      <c r="A344">
        <v>2034</v>
      </c>
      <c r="B344">
        <v>7</v>
      </c>
      <c r="C344" s="5">
        <v>33.667901611328197</v>
      </c>
      <c r="D344" s="11">
        <f t="shared" si="15"/>
        <v>38.683854445190526</v>
      </c>
      <c r="E344" s="11">
        <v>29.665368652343801</v>
      </c>
      <c r="F344" s="11">
        <f t="shared" si="16"/>
        <v>39.298217307128972</v>
      </c>
      <c r="G344">
        <v>33.486474609375001</v>
      </c>
      <c r="H344" s="11">
        <f t="shared" si="17"/>
        <v>39.108151826171877</v>
      </c>
    </row>
    <row r="345" spans="1:8">
      <c r="A345">
        <v>2034</v>
      </c>
      <c r="B345">
        <v>8</v>
      </c>
      <c r="C345" s="5">
        <v>30.207208251953102</v>
      </c>
      <c r="D345" s="11">
        <f t="shared" si="15"/>
        <v>34.141002272338838</v>
      </c>
      <c r="E345" s="11">
        <v>26.782037353515602</v>
      </c>
      <c r="F345" s="11">
        <f t="shared" si="16"/>
        <v>35.338250101318323</v>
      </c>
      <c r="G345">
        <v>31.483117675781301</v>
      </c>
      <c r="H345" s="11">
        <f t="shared" si="17"/>
        <v>36.908866584472712</v>
      </c>
    </row>
    <row r="346" spans="1:8">
      <c r="A346">
        <v>2034</v>
      </c>
      <c r="B346">
        <v>9</v>
      </c>
      <c r="C346" s="5">
        <v>24.483483886718801</v>
      </c>
      <c r="D346" s="11">
        <f t="shared" si="15"/>
        <v>26.627469298095768</v>
      </c>
      <c r="E346" s="11">
        <v>21.441796875000001</v>
      </c>
      <c r="F346" s="11">
        <f t="shared" si="16"/>
        <v>28.003963828125002</v>
      </c>
      <c r="G346">
        <v>20.930230712890602</v>
      </c>
      <c r="H346" s="11">
        <f t="shared" si="17"/>
        <v>25.323907276611305</v>
      </c>
    </row>
    <row r="347" spans="1:8">
      <c r="A347">
        <v>2034</v>
      </c>
      <c r="B347">
        <v>10</v>
      </c>
      <c r="C347" s="5">
        <v>16.859857177734401</v>
      </c>
      <c r="D347" s="11">
        <f t="shared" si="15"/>
        <v>16.619934517211949</v>
      </c>
      <c r="E347" s="11">
        <v>11.607873535156299</v>
      </c>
      <c r="F347" s="11">
        <f t="shared" si="16"/>
        <v>14.498053513183661</v>
      </c>
      <c r="G347">
        <v>11.0725341796875</v>
      </c>
      <c r="H347" s="11">
        <f t="shared" si="17"/>
        <v>14.502128022460939</v>
      </c>
    </row>
    <row r="348" spans="1:8">
      <c r="A348">
        <v>2034</v>
      </c>
      <c r="B348">
        <v>11</v>
      </c>
      <c r="C348" s="5">
        <v>9.8062988281250192</v>
      </c>
      <c r="D348" s="11">
        <f t="shared" si="15"/>
        <v>7.360728471679713</v>
      </c>
      <c r="E348" s="11">
        <v>4.1122375488281504</v>
      </c>
      <c r="F348" s="11">
        <f t="shared" si="16"/>
        <v>4.2035470495605818</v>
      </c>
      <c r="G348">
        <v>3.7281433105469</v>
      </c>
      <c r="H348" s="11">
        <f t="shared" si="17"/>
        <v>6.4394557263183874</v>
      </c>
    </row>
    <row r="349" spans="1:8">
      <c r="A349">
        <v>2034</v>
      </c>
      <c r="B349">
        <v>12</v>
      </c>
      <c r="C349" s="5">
        <v>1.7473999023437701</v>
      </c>
      <c r="D349" s="11">
        <f t="shared" si="15"/>
        <v>-3.2181881481933328</v>
      </c>
      <c r="E349" s="11">
        <v>-3.4513916015624799</v>
      </c>
      <c r="F349" s="11">
        <f t="shared" si="16"/>
        <v>-6.1843412255859089</v>
      </c>
      <c r="G349">
        <v>-5.5934509277343496</v>
      </c>
      <c r="H349" s="11">
        <f t="shared" si="17"/>
        <v>-3.7937904284667696</v>
      </c>
    </row>
    <row r="350" spans="1:8">
      <c r="A350">
        <v>2035</v>
      </c>
      <c r="B350">
        <v>1</v>
      </c>
      <c r="C350" s="5">
        <v>0.61470947265627296</v>
      </c>
      <c r="D350" s="11">
        <f t="shared" si="15"/>
        <v>-4.7050708752441102</v>
      </c>
      <c r="E350" s="11">
        <v>-1.8558105468749799</v>
      </c>
      <c r="F350" s="11">
        <f t="shared" si="16"/>
        <v>-3.9929702050780973</v>
      </c>
      <c r="G350">
        <v>-5.7684387207030996</v>
      </c>
      <c r="H350" s="11">
        <f t="shared" si="17"/>
        <v>-3.9858920275878638</v>
      </c>
    </row>
    <row r="351" spans="1:8">
      <c r="A351">
        <v>2035</v>
      </c>
      <c r="B351">
        <v>2</v>
      </c>
      <c r="C351" s="5">
        <v>6.5273071289062701</v>
      </c>
      <c r="D351" s="11">
        <f t="shared" si="15"/>
        <v>3.0563960681152613</v>
      </c>
      <c r="E351" s="11">
        <v>3.2894531250000201</v>
      </c>
      <c r="F351" s="11">
        <f t="shared" si="16"/>
        <v>3.0735349218750279</v>
      </c>
      <c r="G351">
        <v>-0.70618286132810204</v>
      </c>
      <c r="H351" s="11">
        <f t="shared" si="17"/>
        <v>1.5714524548340094</v>
      </c>
    </row>
    <row r="352" spans="1:8">
      <c r="A352">
        <v>2035</v>
      </c>
      <c r="B352">
        <v>3</v>
      </c>
      <c r="C352" s="5">
        <v>16.878442382812501</v>
      </c>
      <c r="D352" s="11">
        <f t="shared" si="15"/>
        <v>16.64433131591797</v>
      </c>
      <c r="E352" s="11">
        <v>11.352502441406299</v>
      </c>
      <c r="F352" s="11">
        <f t="shared" si="16"/>
        <v>14.14732685302741</v>
      </c>
      <c r="G352">
        <v>8.2076049804687692</v>
      </c>
      <c r="H352" s="11">
        <f t="shared" si="17"/>
        <v>11.357008747558616</v>
      </c>
    </row>
    <row r="353" spans="1:8">
      <c r="A353">
        <v>2035</v>
      </c>
      <c r="B353">
        <v>4</v>
      </c>
      <c r="C353" s="5">
        <v>22.312249755859401</v>
      </c>
      <c r="D353" s="11">
        <f t="shared" si="15"/>
        <v>23.777290254516636</v>
      </c>
      <c r="E353" s="11">
        <v>16.188256835937501</v>
      </c>
      <c r="F353" s="11">
        <f t="shared" si="16"/>
        <v>20.788751938476565</v>
      </c>
      <c r="G353">
        <v>17.204095458984401</v>
      </c>
      <c r="H353" s="11">
        <f t="shared" si="17"/>
        <v>21.233355994873076</v>
      </c>
    </row>
    <row r="354" spans="1:8">
      <c r="A354">
        <v>2035</v>
      </c>
      <c r="B354">
        <v>5</v>
      </c>
      <c r="C354" s="5">
        <v>26.606805419921901</v>
      </c>
      <c r="D354" s="11">
        <f t="shared" si="15"/>
        <v>29.414753474731477</v>
      </c>
      <c r="E354" s="11">
        <v>25.574060058593801</v>
      </c>
      <c r="F354" s="11">
        <f t="shared" si="16"/>
        <v>33.679214084472726</v>
      </c>
      <c r="G354">
        <v>24.667565917968801</v>
      </c>
      <c r="H354" s="11">
        <f t="shared" si="17"/>
        <v>29.42675386474615</v>
      </c>
    </row>
    <row r="355" spans="1:8">
      <c r="A355">
        <v>2035</v>
      </c>
      <c r="B355">
        <v>6</v>
      </c>
      <c r="C355" s="5">
        <v>32.305200195312501</v>
      </c>
      <c r="D355" s="11">
        <f t="shared" si="15"/>
        <v>36.895036296386721</v>
      </c>
      <c r="E355" s="11">
        <v>26.675317382812501</v>
      </c>
      <c r="F355" s="11">
        <f t="shared" si="16"/>
        <v>35.191680893554683</v>
      </c>
      <c r="G355">
        <v>32.180780029296898</v>
      </c>
      <c r="H355" s="11">
        <f t="shared" si="17"/>
        <v>37.674760316162136</v>
      </c>
    </row>
    <row r="356" spans="1:8">
      <c r="A356">
        <v>2035</v>
      </c>
      <c r="B356">
        <v>7</v>
      </c>
      <c r="C356" s="5">
        <v>33.235345458984398</v>
      </c>
      <c r="D356" s="11">
        <f t="shared" si="15"/>
        <v>38.11603798400882</v>
      </c>
      <c r="E356" s="11">
        <v>31.039819335937501</v>
      </c>
      <c r="F356" s="11">
        <f t="shared" si="16"/>
        <v>41.185887875976562</v>
      </c>
      <c r="G356">
        <v>33.763879394531301</v>
      </c>
      <c r="H356" s="11">
        <f t="shared" si="17"/>
        <v>39.412686799316468</v>
      </c>
    </row>
    <row r="357" spans="1:8">
      <c r="A357">
        <v>2035</v>
      </c>
      <c r="B357">
        <v>8</v>
      </c>
      <c r="C357" s="5">
        <v>31.830163574218801</v>
      </c>
      <c r="D357" s="11">
        <f t="shared" si="15"/>
        <v>36.271455723877018</v>
      </c>
      <c r="E357" s="11">
        <v>26.195245361328102</v>
      </c>
      <c r="F357" s="11">
        <f t="shared" si="16"/>
        <v>34.532349979248011</v>
      </c>
      <c r="G357">
        <v>29.797906494140602</v>
      </c>
      <c r="H357" s="11">
        <f t="shared" si="17"/>
        <v>35.058841749267557</v>
      </c>
    </row>
    <row r="358" spans="1:8">
      <c r="A358">
        <v>2035</v>
      </c>
      <c r="B358">
        <v>9</v>
      </c>
      <c r="C358" s="5">
        <v>26.679650878906301</v>
      </c>
      <c r="D358" s="11">
        <f t="shared" si="15"/>
        <v>29.5103777087403</v>
      </c>
      <c r="E358" s="11">
        <v>21.865625000000001</v>
      </c>
      <c r="F358" s="11">
        <f t="shared" si="16"/>
        <v>28.586049375000002</v>
      </c>
      <c r="G358">
        <v>22.680047607421901</v>
      </c>
      <c r="H358" s="11">
        <f t="shared" si="17"/>
        <v>27.244856263427764</v>
      </c>
    </row>
    <row r="359" spans="1:8">
      <c r="A359">
        <v>2035</v>
      </c>
      <c r="B359">
        <v>10</v>
      </c>
      <c r="C359" s="5">
        <v>15.8727966308594</v>
      </c>
      <c r="D359" s="11">
        <f t="shared" si="15"/>
        <v>15.324220137329132</v>
      </c>
      <c r="E359" s="11">
        <v>13.9233642578125</v>
      </c>
      <c r="F359" s="11">
        <f t="shared" si="16"/>
        <v>17.678148471679688</v>
      </c>
      <c r="G359">
        <v>9.0123535156250192</v>
      </c>
      <c r="H359" s="11">
        <f t="shared" si="17"/>
        <v>12.240461689453147</v>
      </c>
    </row>
    <row r="360" spans="1:8">
      <c r="A360">
        <v>2035</v>
      </c>
      <c r="B360">
        <v>11</v>
      </c>
      <c r="C360" s="5">
        <v>5.7954345703125201</v>
      </c>
      <c r="D360" s="11">
        <f t="shared" si="15"/>
        <v>2.0956669604492451</v>
      </c>
      <c r="E360" s="11">
        <v>3.4627929687500201</v>
      </c>
      <c r="F360" s="11">
        <f t="shared" si="16"/>
        <v>3.3115998632812773</v>
      </c>
      <c r="G360">
        <v>-1.0874084472656</v>
      </c>
      <c r="H360" s="11">
        <f t="shared" si="17"/>
        <v>1.152943006591824</v>
      </c>
    </row>
    <row r="361" spans="1:8">
      <c r="A361">
        <v>2035</v>
      </c>
      <c r="B361">
        <v>12</v>
      </c>
      <c r="C361" s="5">
        <v>1.31768188476565</v>
      </c>
      <c r="D361" s="11">
        <f t="shared" si="15"/>
        <v>-3.7822789898681308</v>
      </c>
      <c r="E361" s="11">
        <v>2.2029663085937701</v>
      </c>
      <c r="F361" s="11">
        <f t="shared" si="16"/>
        <v>1.5813539282226836</v>
      </c>
      <c r="G361">
        <v>-7.1017211914062299</v>
      </c>
      <c r="H361" s="11">
        <f t="shared" si="17"/>
        <v>-5.44956952392576</v>
      </c>
    </row>
    <row r="362" spans="1:8">
      <c r="A362">
        <v>2036</v>
      </c>
      <c r="B362">
        <v>1</v>
      </c>
      <c r="C362" s="5">
        <v>-2.9294494628906</v>
      </c>
      <c r="D362" s="11">
        <f t="shared" si="15"/>
        <v>-9.3574883099364907</v>
      </c>
      <c r="E362" s="11">
        <v>-0.30612792968747699</v>
      </c>
      <c r="F362" s="11">
        <f t="shared" si="16"/>
        <v>-1.8646360986327808</v>
      </c>
      <c r="G362">
        <v>-5.5812438964843496</v>
      </c>
      <c r="H362" s="11">
        <f t="shared" si="17"/>
        <v>-3.7803895495605198</v>
      </c>
    </row>
    <row r="363" spans="1:8">
      <c r="A363">
        <v>2036</v>
      </c>
      <c r="B363">
        <v>2</v>
      </c>
      <c r="C363" s="5">
        <v>4.8209472656250201</v>
      </c>
      <c r="D363" s="11">
        <f t="shared" si="15"/>
        <v>0.81645747558596415</v>
      </c>
      <c r="E363" s="11">
        <v>4.3473754882812701</v>
      </c>
      <c r="F363" s="11">
        <f t="shared" si="16"/>
        <v>4.5264854956054954</v>
      </c>
      <c r="G363">
        <v>0.78203735351564796</v>
      </c>
      <c r="H363" s="11">
        <f t="shared" si="17"/>
        <v>3.2052206066894779</v>
      </c>
    </row>
    <row r="364" spans="1:8">
      <c r="A364">
        <v>2036</v>
      </c>
      <c r="B364">
        <v>3</v>
      </c>
      <c r="C364" s="5">
        <v>13.822106933593799</v>
      </c>
      <c r="D364" s="11">
        <f t="shared" si="15"/>
        <v>12.63227977172858</v>
      </c>
      <c r="E364" s="11">
        <v>10.5263610839844</v>
      </c>
      <c r="F364" s="11">
        <f t="shared" si="16"/>
        <v>13.012704312744173</v>
      </c>
      <c r="G364">
        <v>8.8183227539062692</v>
      </c>
      <c r="H364" s="11">
        <f t="shared" si="17"/>
        <v>12.027454719238303</v>
      </c>
    </row>
    <row r="365" spans="1:8">
      <c r="A365">
        <v>2036</v>
      </c>
      <c r="B365">
        <v>4</v>
      </c>
      <c r="C365" s="5">
        <v>23.038964843750001</v>
      </c>
      <c r="D365" s="11">
        <f t="shared" si="15"/>
        <v>24.731249150390624</v>
      </c>
      <c r="E365" s="11">
        <v>20.484582519531301</v>
      </c>
      <c r="F365" s="11">
        <f t="shared" si="16"/>
        <v>26.689325632324291</v>
      </c>
      <c r="G365">
        <v>16.373986816406301</v>
      </c>
      <c r="H365" s="11">
        <f t="shared" si="17"/>
        <v>20.322062727050838</v>
      </c>
    </row>
    <row r="366" spans="1:8">
      <c r="A366">
        <v>2036</v>
      </c>
      <c r="B366">
        <v>5</v>
      </c>
      <c r="C366" s="5">
        <v>29.766961669921901</v>
      </c>
      <c r="D366" s="11">
        <f t="shared" si="15"/>
        <v>33.563090584106476</v>
      </c>
      <c r="E366" s="11">
        <v>22.797021484375001</v>
      </c>
      <c r="F366" s="11">
        <f t="shared" si="16"/>
        <v>29.865229306640629</v>
      </c>
      <c r="G366">
        <v>24.708337402343801</v>
      </c>
      <c r="H366" s="11">
        <f t="shared" si="17"/>
        <v>29.471512800293027</v>
      </c>
    </row>
    <row r="367" spans="1:8">
      <c r="A367">
        <v>2036</v>
      </c>
      <c r="B367">
        <v>6</v>
      </c>
      <c r="C367" s="5">
        <v>29.698480224609401</v>
      </c>
      <c r="D367" s="11">
        <f t="shared" si="15"/>
        <v>33.47319499084476</v>
      </c>
      <c r="E367" s="11">
        <v>29.222924804687501</v>
      </c>
      <c r="F367" s="11">
        <f t="shared" si="16"/>
        <v>38.690564926757808</v>
      </c>
      <c r="G367">
        <v>30.771600341796901</v>
      </c>
      <c r="H367" s="11">
        <f t="shared" si="17"/>
        <v>36.127762855224638</v>
      </c>
    </row>
    <row r="368" spans="1:8">
      <c r="A368">
        <v>2036</v>
      </c>
      <c r="B368">
        <v>7</v>
      </c>
      <c r="C368" s="5">
        <v>35.171807861328197</v>
      </c>
      <c r="D368" s="11">
        <f t="shared" si="15"/>
        <v>40.658032179565524</v>
      </c>
      <c r="E368" s="11">
        <v>30.490716552734401</v>
      </c>
      <c r="F368" s="11">
        <f t="shared" si="16"/>
        <v>40.431750113525425</v>
      </c>
      <c r="G368">
        <v>33.873529052734398</v>
      </c>
      <c r="H368" s="11">
        <f t="shared" si="17"/>
        <v>39.533060194091824</v>
      </c>
    </row>
    <row r="369" spans="1:8">
      <c r="A369">
        <v>2036</v>
      </c>
      <c r="B369">
        <v>8</v>
      </c>
      <c r="C369" s="5">
        <v>30.239190673828102</v>
      </c>
      <c r="D369" s="11">
        <f t="shared" si="15"/>
        <v>34.182985597534149</v>
      </c>
      <c r="E369" s="11">
        <v>28.120782470703102</v>
      </c>
      <c r="F369" s="11">
        <f t="shared" si="16"/>
        <v>37.176882645263639</v>
      </c>
      <c r="G369">
        <v>29.873620605468801</v>
      </c>
      <c r="H369" s="11">
        <f t="shared" si="17"/>
        <v>35.141960700683654</v>
      </c>
    </row>
    <row r="370" spans="1:8">
      <c r="A370">
        <v>2036</v>
      </c>
      <c r="B370">
        <v>9</v>
      </c>
      <c r="C370" s="5">
        <v>25.798425292968801</v>
      </c>
      <c r="D370" s="11">
        <f t="shared" si="15"/>
        <v>28.353592882080143</v>
      </c>
      <c r="E370" s="11">
        <v>20.149194335937501</v>
      </c>
      <c r="F370" s="11">
        <f t="shared" si="16"/>
        <v>26.228703500976565</v>
      </c>
      <c r="G370">
        <v>22.904473876953102</v>
      </c>
      <c r="H370" s="11">
        <f t="shared" si="17"/>
        <v>27.491231422119117</v>
      </c>
    </row>
    <row r="371" spans="1:8">
      <c r="A371">
        <v>2036</v>
      </c>
      <c r="B371">
        <v>10</v>
      </c>
      <c r="C371" s="5">
        <v>12.350305175781299</v>
      </c>
      <c r="D371" s="11">
        <f t="shared" si="15"/>
        <v>10.70024560424811</v>
      </c>
      <c r="E371" s="11">
        <v>14.251123046875</v>
      </c>
      <c r="F371" s="11">
        <f t="shared" si="16"/>
        <v>18.128292392578125</v>
      </c>
      <c r="G371">
        <v>12.5891052246094</v>
      </c>
      <c r="H371" s="11">
        <f t="shared" si="17"/>
        <v>16.167019715576199</v>
      </c>
    </row>
    <row r="372" spans="1:8">
      <c r="A372">
        <v>2036</v>
      </c>
      <c r="B372">
        <v>11</v>
      </c>
      <c r="C372" s="5">
        <v>5.4271179199219004</v>
      </c>
      <c r="D372" s="11">
        <f t="shared" si="15"/>
        <v>1.6121776934814793</v>
      </c>
      <c r="E372" s="11">
        <v>2.8658386230469</v>
      </c>
      <c r="F372" s="11">
        <f t="shared" si="16"/>
        <v>2.4917427648926123</v>
      </c>
      <c r="G372">
        <v>2.1384216308594</v>
      </c>
      <c r="H372" s="11">
        <f t="shared" si="17"/>
        <v>4.6942592663574487</v>
      </c>
    </row>
    <row r="373" spans="1:8">
      <c r="A373">
        <v>2036</v>
      </c>
      <c r="B373">
        <v>12</v>
      </c>
      <c r="C373" s="5">
        <v>1.4440856933594</v>
      </c>
      <c r="D373" s="11">
        <f t="shared" si="15"/>
        <v>-3.6163487103271152</v>
      </c>
      <c r="E373" s="11">
        <v>-1.1213745117187299</v>
      </c>
      <c r="F373" s="11">
        <f t="shared" si="16"/>
        <v>-2.9842957543945037</v>
      </c>
      <c r="G373">
        <v>-3.8561767578124799</v>
      </c>
      <c r="H373" s="11">
        <f t="shared" si="17"/>
        <v>-1.8866108447265408</v>
      </c>
    </row>
    <row r="374" spans="1:8">
      <c r="A374">
        <v>2037</v>
      </c>
      <c r="B374">
        <v>1</v>
      </c>
      <c r="C374" s="5">
        <v>-5.8689331054687299</v>
      </c>
      <c r="D374" s="11">
        <f t="shared" si="15"/>
        <v>-13.2161484875488</v>
      </c>
      <c r="E374" s="11">
        <v>-0.12589111328122701</v>
      </c>
      <c r="F374" s="11">
        <f t="shared" si="16"/>
        <v>-1.617098854980437</v>
      </c>
      <c r="G374">
        <v>-8.3145812988281005</v>
      </c>
      <c r="H374" s="11">
        <f t="shared" si="17"/>
        <v>-6.7810473498534893</v>
      </c>
    </row>
    <row r="375" spans="1:8">
      <c r="A375">
        <v>2037</v>
      </c>
      <c r="B375">
        <v>2</v>
      </c>
      <c r="C375" s="5">
        <v>3.72442016601565</v>
      </c>
      <c r="D375" s="11">
        <f t="shared" si="15"/>
        <v>-0.62295364807125608</v>
      </c>
      <c r="E375" s="11">
        <v>-0.73425903320310204</v>
      </c>
      <c r="F375" s="11">
        <f t="shared" si="16"/>
        <v>-2.4526313562011399</v>
      </c>
      <c r="G375">
        <v>-2.5983032226562299</v>
      </c>
      <c r="H375" s="11">
        <f t="shared" si="17"/>
        <v>-0.50571727783200959</v>
      </c>
    </row>
    <row r="376" spans="1:8">
      <c r="A376">
        <v>2037</v>
      </c>
      <c r="B376">
        <v>3</v>
      </c>
      <c r="C376" s="5">
        <v>13.8233581542969</v>
      </c>
      <c r="D376" s="11">
        <f t="shared" si="15"/>
        <v>12.633922249145538</v>
      </c>
      <c r="E376" s="11">
        <v>6.6355529785156504</v>
      </c>
      <c r="F376" s="11">
        <f t="shared" si="16"/>
        <v>7.6690684606933939</v>
      </c>
      <c r="G376">
        <v>5.6889892578125201</v>
      </c>
      <c r="H376" s="11">
        <f t="shared" si="17"/>
        <v>8.5920724072265848</v>
      </c>
    </row>
    <row r="377" spans="1:8">
      <c r="A377">
        <v>2037</v>
      </c>
      <c r="B377">
        <v>4</v>
      </c>
      <c r="C377" s="5">
        <v>23.191613769531301</v>
      </c>
      <c r="D377" s="11">
        <f t="shared" si="15"/>
        <v>24.931631395263739</v>
      </c>
      <c r="E377" s="11">
        <v>18.503198242187501</v>
      </c>
      <c r="F377" s="11">
        <f t="shared" si="16"/>
        <v>23.968092465820316</v>
      </c>
      <c r="G377">
        <v>16.654656982421901</v>
      </c>
      <c r="H377" s="11">
        <f t="shared" si="17"/>
        <v>20.630182435302764</v>
      </c>
    </row>
    <row r="378" spans="1:8">
      <c r="A378">
        <v>2037</v>
      </c>
      <c r="B378">
        <v>5</v>
      </c>
      <c r="C378" s="5">
        <v>28.918206787109401</v>
      </c>
      <c r="D378" s="11">
        <f t="shared" si="15"/>
        <v>32.448930049438509</v>
      </c>
      <c r="E378" s="11">
        <v>25.532037353515602</v>
      </c>
      <c r="F378" s="11">
        <f t="shared" si="16"/>
        <v>33.621500101318325</v>
      </c>
      <c r="G378">
        <v>22.616296386718801</v>
      </c>
      <c r="H378" s="11">
        <f t="shared" si="17"/>
        <v>27.174870173339901</v>
      </c>
    </row>
    <row r="379" spans="1:8">
      <c r="A379">
        <v>2037</v>
      </c>
      <c r="B379">
        <v>6</v>
      </c>
      <c r="C379" s="5">
        <v>31.213861083984401</v>
      </c>
      <c r="D379" s="11">
        <f t="shared" si="15"/>
        <v>35.462435444946323</v>
      </c>
      <c r="E379" s="11">
        <v>29.319970703125001</v>
      </c>
      <c r="F379" s="11">
        <f t="shared" si="16"/>
        <v>38.823847763671871</v>
      </c>
      <c r="G379">
        <v>33.040734863281301</v>
      </c>
      <c r="H379" s="11">
        <f t="shared" si="17"/>
        <v>38.618818732910213</v>
      </c>
    </row>
    <row r="380" spans="1:8">
      <c r="A380">
        <v>2037</v>
      </c>
      <c r="B380">
        <v>7</v>
      </c>
      <c r="C380" s="5">
        <v>33.140496826171898</v>
      </c>
      <c r="D380" s="11">
        <f t="shared" si="15"/>
        <v>37.991530183715852</v>
      </c>
      <c r="E380" s="11">
        <v>32.606347656250001</v>
      </c>
      <c r="F380" s="11">
        <f t="shared" si="16"/>
        <v>43.337357871093751</v>
      </c>
      <c r="G380">
        <v>34.698815917968801</v>
      </c>
      <c r="H380" s="11">
        <f t="shared" si="17"/>
        <v>40.439060114746155</v>
      </c>
    </row>
    <row r="381" spans="1:8">
      <c r="A381">
        <v>2037</v>
      </c>
      <c r="B381">
        <v>8</v>
      </c>
      <c r="C381" s="5">
        <v>32.919335937500001</v>
      </c>
      <c r="D381" s="11">
        <f t="shared" si="15"/>
        <v>37.701212285156252</v>
      </c>
      <c r="E381" s="11">
        <v>28.189752197265602</v>
      </c>
      <c r="F381" s="11">
        <f t="shared" si="16"/>
        <v>37.271605667724572</v>
      </c>
      <c r="G381">
        <v>30.373376464843801</v>
      </c>
      <c r="H381" s="11">
        <f t="shared" si="17"/>
        <v>35.690592683105528</v>
      </c>
    </row>
    <row r="382" spans="1:8">
      <c r="A382">
        <v>2037</v>
      </c>
      <c r="B382">
        <v>9</v>
      </c>
      <c r="C382" s="5">
        <v>25.293756103515602</v>
      </c>
      <c r="D382" s="11">
        <f t="shared" si="15"/>
        <v>27.691113637084932</v>
      </c>
      <c r="E382" s="11">
        <v>20.993157958984401</v>
      </c>
      <c r="F382" s="11">
        <f t="shared" si="16"/>
        <v>27.387803140869178</v>
      </c>
      <c r="G382">
        <v>22.977563476562501</v>
      </c>
      <c r="H382" s="11">
        <f t="shared" si="17"/>
        <v>27.571469184570315</v>
      </c>
    </row>
    <row r="383" spans="1:8">
      <c r="A383">
        <v>2037</v>
      </c>
      <c r="B383">
        <v>10</v>
      </c>
      <c r="C383" s="5">
        <v>16.572412109375001</v>
      </c>
      <c r="D383" s="11">
        <f t="shared" si="15"/>
        <v>16.242605375976563</v>
      </c>
      <c r="E383" s="11">
        <v>14.221826171875</v>
      </c>
      <c r="F383" s="11">
        <f t="shared" si="16"/>
        <v>18.088056064453124</v>
      </c>
      <c r="G383">
        <v>11.1839538574219</v>
      </c>
      <c r="H383" s="11">
        <f t="shared" si="17"/>
        <v>14.624444544677763</v>
      </c>
    </row>
    <row r="384" spans="1:8">
      <c r="A384">
        <v>2037</v>
      </c>
      <c r="B384">
        <v>11</v>
      </c>
      <c r="C384" s="5">
        <v>10.0837951660156</v>
      </c>
      <c r="D384" s="11">
        <f t="shared" si="15"/>
        <v>7.7249979144286778</v>
      </c>
      <c r="E384" s="11">
        <v>3.6078125000000201</v>
      </c>
      <c r="F384" s="11">
        <f t="shared" si="16"/>
        <v>3.5107696875000278</v>
      </c>
      <c r="G384">
        <v>-0.23059692382810201</v>
      </c>
      <c r="H384" s="11">
        <f t="shared" si="17"/>
        <v>2.0935506970215094</v>
      </c>
    </row>
    <row r="385" spans="1:8">
      <c r="A385">
        <v>2037</v>
      </c>
      <c r="B385">
        <v>12</v>
      </c>
      <c r="C385" s="5">
        <v>3.4954467773437701</v>
      </c>
      <c r="D385" s="11">
        <f t="shared" si="15"/>
        <v>-0.92352701538083259</v>
      </c>
      <c r="E385" s="11">
        <v>-3.0249389648437299</v>
      </c>
      <c r="F385" s="11">
        <f t="shared" si="16"/>
        <v>-5.5986511743163785</v>
      </c>
      <c r="G385">
        <v>-5.6352600097655996</v>
      </c>
      <c r="H385" s="11">
        <f t="shared" si="17"/>
        <v>-3.839688438720676</v>
      </c>
    </row>
    <row r="386" spans="1:8">
      <c r="A386">
        <v>2038</v>
      </c>
      <c r="B386">
        <v>1</v>
      </c>
      <c r="C386" s="5">
        <v>-0.40942993164060199</v>
      </c>
      <c r="D386" s="11">
        <f t="shared" si="15"/>
        <v>-6.0494586712646177</v>
      </c>
      <c r="E386" s="11">
        <v>-0.88065185546872704</v>
      </c>
      <c r="F386" s="11">
        <f t="shared" si="16"/>
        <v>-2.6536872583007494</v>
      </c>
      <c r="G386">
        <v>-8.3929199218749808</v>
      </c>
      <c r="H386" s="11">
        <f t="shared" si="17"/>
        <v>-6.8670474902343539</v>
      </c>
    </row>
    <row r="387" spans="1:8">
      <c r="A387">
        <v>2038</v>
      </c>
      <c r="B387">
        <v>2</v>
      </c>
      <c r="C387" s="5">
        <v>6.1164184570312701</v>
      </c>
      <c r="D387" s="11">
        <f t="shared" ref="D387:D450" si="18">C387*1.3127-5.512</f>
        <v>2.5170225085449482</v>
      </c>
      <c r="E387" s="11">
        <v>1.5767456054687701</v>
      </c>
      <c r="F387" s="11">
        <f t="shared" ref="F387:F450" si="19">E387*1.3734-1.4442</f>
        <v>0.7213024145508089</v>
      </c>
      <c r="G387">
        <v>8.9837646484397696E-2</v>
      </c>
      <c r="H387" s="11">
        <f t="shared" ref="H387:H450" si="20">G387*1.0978+2.3467</f>
        <v>2.4453237683105717</v>
      </c>
    </row>
    <row r="388" spans="1:8">
      <c r="A388">
        <v>2038</v>
      </c>
      <c r="B388">
        <v>3</v>
      </c>
      <c r="C388" s="5">
        <v>10.5189453125</v>
      </c>
      <c r="D388" s="11">
        <f t="shared" si="18"/>
        <v>8.2962195117187498</v>
      </c>
      <c r="E388" s="11">
        <v>9.4345336914062692</v>
      </c>
      <c r="F388" s="11">
        <f t="shared" si="19"/>
        <v>11.51318857177737</v>
      </c>
      <c r="G388">
        <v>6.2224365234375201</v>
      </c>
      <c r="H388" s="11">
        <f t="shared" si="20"/>
        <v>9.1776908154297097</v>
      </c>
    </row>
    <row r="389" spans="1:8">
      <c r="A389">
        <v>2038</v>
      </c>
      <c r="B389">
        <v>4</v>
      </c>
      <c r="C389" s="5">
        <v>22.622857666015602</v>
      </c>
      <c r="D389" s="11">
        <f t="shared" si="18"/>
        <v>24.18502525817868</v>
      </c>
      <c r="E389" s="11">
        <v>15.546533203125</v>
      </c>
      <c r="F389" s="11">
        <f t="shared" si="19"/>
        <v>19.907408701171875</v>
      </c>
      <c r="G389">
        <v>17.998468017578102</v>
      </c>
      <c r="H389" s="11">
        <f t="shared" si="20"/>
        <v>22.105418189697239</v>
      </c>
    </row>
    <row r="390" spans="1:8">
      <c r="A390">
        <v>2038</v>
      </c>
      <c r="B390">
        <v>5</v>
      </c>
      <c r="C390" s="5">
        <v>27.791070556640602</v>
      </c>
      <c r="D390" s="11">
        <f t="shared" si="18"/>
        <v>30.969338319702118</v>
      </c>
      <c r="E390" s="11">
        <v>24.801049804687501</v>
      </c>
      <c r="F390" s="11">
        <f t="shared" si="19"/>
        <v>32.617561801757809</v>
      </c>
      <c r="G390">
        <v>23.781671142578102</v>
      </c>
      <c r="H390" s="11">
        <f t="shared" si="20"/>
        <v>28.454218580322241</v>
      </c>
    </row>
    <row r="391" spans="1:8">
      <c r="A391">
        <v>2038</v>
      </c>
      <c r="B391">
        <v>6</v>
      </c>
      <c r="C391" s="5">
        <v>32.210107421875001</v>
      </c>
      <c r="D391" s="11">
        <f t="shared" si="18"/>
        <v>36.770208012695313</v>
      </c>
      <c r="E391" s="11">
        <v>28.062829589843801</v>
      </c>
      <c r="F391" s="11">
        <f t="shared" si="19"/>
        <v>37.097290158691472</v>
      </c>
      <c r="G391">
        <v>30.916436767578102</v>
      </c>
      <c r="H391" s="11">
        <f t="shared" si="20"/>
        <v>36.286764283447241</v>
      </c>
    </row>
    <row r="392" spans="1:8">
      <c r="A392">
        <v>2038</v>
      </c>
      <c r="B392">
        <v>7</v>
      </c>
      <c r="C392" s="5">
        <v>33.861840820312501</v>
      </c>
      <c r="D392" s="11">
        <f t="shared" si="18"/>
        <v>38.938438444824222</v>
      </c>
      <c r="E392" s="11">
        <v>32.924371337890697</v>
      </c>
      <c r="F392" s="11">
        <f t="shared" si="19"/>
        <v>43.774131595459082</v>
      </c>
      <c r="G392">
        <v>33.931878662109398</v>
      </c>
      <c r="H392" s="11">
        <f t="shared" si="20"/>
        <v>39.597116395263697</v>
      </c>
    </row>
    <row r="393" spans="1:8">
      <c r="A393">
        <v>2038</v>
      </c>
      <c r="B393">
        <v>8</v>
      </c>
      <c r="C393" s="5">
        <v>33.083245849609398</v>
      </c>
      <c r="D393" s="11">
        <f t="shared" si="18"/>
        <v>37.916376826782255</v>
      </c>
      <c r="E393" s="11">
        <v>26.819238281250001</v>
      </c>
      <c r="F393" s="11">
        <f t="shared" si="19"/>
        <v>35.38934185546875</v>
      </c>
      <c r="G393">
        <v>30.667657470703102</v>
      </c>
      <c r="H393" s="11">
        <f t="shared" si="20"/>
        <v>36.013654371337864</v>
      </c>
    </row>
    <row r="394" spans="1:8">
      <c r="A394">
        <v>2038</v>
      </c>
      <c r="B394">
        <v>9</v>
      </c>
      <c r="C394" s="5">
        <v>26.538140869140602</v>
      </c>
      <c r="D394" s="11">
        <f t="shared" si="18"/>
        <v>29.324617518920867</v>
      </c>
      <c r="E394" s="11">
        <v>22.024926757812501</v>
      </c>
      <c r="F394" s="11">
        <f t="shared" si="19"/>
        <v>28.804834409179691</v>
      </c>
      <c r="G394">
        <v>22.689630126953102</v>
      </c>
      <c r="H394" s="11">
        <f t="shared" si="20"/>
        <v>27.255375953369114</v>
      </c>
    </row>
    <row r="395" spans="1:8">
      <c r="A395">
        <v>2038</v>
      </c>
      <c r="B395">
        <v>10</v>
      </c>
      <c r="C395" s="5">
        <v>15.141076660156299</v>
      </c>
      <c r="D395" s="11">
        <f t="shared" si="18"/>
        <v>14.363691331787173</v>
      </c>
      <c r="E395" s="11">
        <v>16.589257812500001</v>
      </c>
      <c r="F395" s="11">
        <f t="shared" si="19"/>
        <v>21.339486679687504</v>
      </c>
      <c r="G395">
        <v>12.9108825683594</v>
      </c>
      <c r="H395" s="11">
        <f t="shared" si="20"/>
        <v>16.520266883544949</v>
      </c>
    </row>
    <row r="396" spans="1:8">
      <c r="A396">
        <v>2038</v>
      </c>
      <c r="B396">
        <v>11</v>
      </c>
      <c r="C396" s="5">
        <v>10.347314453125</v>
      </c>
      <c r="D396" s="11">
        <f t="shared" si="18"/>
        <v>8.0709196826171876</v>
      </c>
      <c r="E396" s="11">
        <v>5.7306457519531504</v>
      </c>
      <c r="F396" s="11">
        <f t="shared" si="19"/>
        <v>6.4262688757324558</v>
      </c>
      <c r="G396">
        <v>3.2759643554687701</v>
      </c>
      <c r="H396" s="11">
        <f t="shared" si="20"/>
        <v>5.943053669433616</v>
      </c>
    </row>
    <row r="397" spans="1:8">
      <c r="A397">
        <v>2038</v>
      </c>
      <c r="B397">
        <v>12</v>
      </c>
      <c r="C397" s="5">
        <v>3.1647583007812701</v>
      </c>
      <c r="D397" s="11">
        <f t="shared" si="18"/>
        <v>-1.3576217785644262</v>
      </c>
      <c r="E397" s="11">
        <v>0.59261474609377296</v>
      </c>
      <c r="F397" s="11">
        <f t="shared" si="19"/>
        <v>-0.63030290771481212</v>
      </c>
      <c r="G397">
        <v>-4.3687194824218496</v>
      </c>
      <c r="H397" s="11">
        <f t="shared" si="20"/>
        <v>-2.4492802478027076</v>
      </c>
    </row>
    <row r="398" spans="1:8">
      <c r="A398">
        <v>2039</v>
      </c>
      <c r="B398">
        <v>1</v>
      </c>
      <c r="C398" s="5">
        <v>0.47609863281252301</v>
      </c>
      <c r="D398" s="11">
        <f t="shared" si="18"/>
        <v>-4.8870253247070004</v>
      </c>
      <c r="E398" s="11">
        <v>-0.65274658203122704</v>
      </c>
      <c r="F398" s="11">
        <f t="shared" si="19"/>
        <v>-2.3406821557616873</v>
      </c>
      <c r="G398">
        <v>-6.3584960937499799</v>
      </c>
      <c r="H398" s="11">
        <f t="shared" si="20"/>
        <v>-4.6336570117187286</v>
      </c>
    </row>
    <row r="399" spans="1:8">
      <c r="A399">
        <v>2039</v>
      </c>
      <c r="B399">
        <v>2</v>
      </c>
      <c r="C399" s="5">
        <v>4.3951049804687701</v>
      </c>
      <c r="D399" s="11">
        <f t="shared" si="18"/>
        <v>0.25745430786135515</v>
      </c>
      <c r="E399" s="11">
        <v>2.0412231445312701</v>
      </c>
      <c r="F399" s="11">
        <f t="shared" si="19"/>
        <v>1.3592158666992464</v>
      </c>
      <c r="G399">
        <v>0.27468261718752301</v>
      </c>
      <c r="H399" s="11">
        <f t="shared" si="20"/>
        <v>2.6482465771484627</v>
      </c>
    </row>
    <row r="400" spans="1:8">
      <c r="A400">
        <v>2039</v>
      </c>
      <c r="B400">
        <v>3</v>
      </c>
      <c r="C400" s="5">
        <v>12.713342285156299</v>
      </c>
      <c r="D400" s="11">
        <f t="shared" si="18"/>
        <v>11.176804417724675</v>
      </c>
      <c r="E400" s="11">
        <v>9.6041198730468995</v>
      </c>
      <c r="F400" s="11">
        <f t="shared" si="19"/>
        <v>11.746098233642611</v>
      </c>
      <c r="G400">
        <v>9.5117126464843995</v>
      </c>
      <c r="H400" s="11">
        <f t="shared" si="20"/>
        <v>12.788658143310576</v>
      </c>
    </row>
    <row r="401" spans="1:8">
      <c r="A401">
        <v>2039</v>
      </c>
      <c r="B401">
        <v>4</v>
      </c>
      <c r="C401" s="5">
        <v>24.593682861328102</v>
      </c>
      <c r="D401" s="11">
        <f t="shared" si="18"/>
        <v>26.772127492065401</v>
      </c>
      <c r="E401" s="11">
        <v>15.004235839843799</v>
      </c>
      <c r="F401" s="11">
        <f t="shared" si="19"/>
        <v>19.162617502441474</v>
      </c>
      <c r="G401">
        <v>14.783776855468799</v>
      </c>
      <c r="H401" s="11">
        <f t="shared" si="20"/>
        <v>18.57633023193365</v>
      </c>
    </row>
    <row r="402" spans="1:8">
      <c r="A402">
        <v>2039</v>
      </c>
      <c r="B402">
        <v>5</v>
      </c>
      <c r="C402" s="5">
        <v>28.638635253906301</v>
      </c>
      <c r="D402" s="11">
        <f t="shared" si="18"/>
        <v>32.081936497802801</v>
      </c>
      <c r="E402" s="11">
        <v>22.120935058593801</v>
      </c>
      <c r="F402" s="11">
        <f t="shared" si="19"/>
        <v>28.936692209472728</v>
      </c>
      <c r="G402">
        <v>26.861352539062501</v>
      </c>
      <c r="H402" s="11">
        <f t="shared" si="20"/>
        <v>31.835092817382815</v>
      </c>
    </row>
    <row r="403" spans="1:8">
      <c r="A403">
        <v>2039</v>
      </c>
      <c r="B403">
        <v>6</v>
      </c>
      <c r="C403" s="5">
        <v>32.461511230468801</v>
      </c>
      <c r="D403" s="11">
        <f t="shared" si="18"/>
        <v>37.100225792236394</v>
      </c>
      <c r="E403" s="11">
        <v>28.776208496093801</v>
      </c>
      <c r="F403" s="11">
        <f t="shared" si="19"/>
        <v>38.077044748535222</v>
      </c>
      <c r="G403">
        <v>32.400384521484398</v>
      </c>
      <c r="H403" s="11">
        <f t="shared" si="20"/>
        <v>37.915842127685572</v>
      </c>
    </row>
    <row r="404" spans="1:8">
      <c r="A404">
        <v>2039</v>
      </c>
      <c r="B404">
        <v>7</v>
      </c>
      <c r="C404" s="5">
        <v>33.653314208984398</v>
      </c>
      <c r="D404" s="11">
        <f t="shared" si="18"/>
        <v>38.664705562133818</v>
      </c>
      <c r="E404" s="11">
        <v>30.328515625000001</v>
      </c>
      <c r="F404" s="11">
        <f t="shared" si="19"/>
        <v>40.208983359374997</v>
      </c>
      <c r="G404">
        <v>36.359277343750001</v>
      </c>
      <c r="H404" s="11">
        <f t="shared" si="20"/>
        <v>42.261914667968753</v>
      </c>
    </row>
    <row r="405" spans="1:8">
      <c r="A405">
        <v>2039</v>
      </c>
      <c r="B405">
        <v>8</v>
      </c>
      <c r="C405" s="5">
        <v>32.222314453125001</v>
      </c>
      <c r="D405" s="11">
        <f t="shared" si="18"/>
        <v>36.786232182617191</v>
      </c>
      <c r="E405" s="11">
        <v>27.495111083984401</v>
      </c>
      <c r="F405" s="11">
        <f t="shared" si="19"/>
        <v>36.317585562744171</v>
      </c>
      <c r="G405">
        <v>31.433251953125001</v>
      </c>
      <c r="H405" s="11">
        <f t="shared" si="20"/>
        <v>36.854123994140629</v>
      </c>
    </row>
    <row r="406" spans="1:8">
      <c r="A406">
        <v>2039</v>
      </c>
      <c r="B406">
        <v>9</v>
      </c>
      <c r="C406" s="5">
        <v>25.747155761718801</v>
      </c>
      <c r="D406" s="11">
        <f t="shared" si="18"/>
        <v>28.286291368408271</v>
      </c>
      <c r="E406" s="11">
        <v>22.424768066406301</v>
      </c>
      <c r="F406" s="11">
        <f t="shared" si="19"/>
        <v>29.353976462402414</v>
      </c>
      <c r="G406">
        <v>21.984948730468801</v>
      </c>
      <c r="H406" s="11">
        <f t="shared" si="20"/>
        <v>26.481776716308651</v>
      </c>
    </row>
    <row r="407" spans="1:8">
      <c r="A407">
        <v>2039</v>
      </c>
      <c r="B407">
        <v>10</v>
      </c>
      <c r="C407" s="5">
        <v>16.774896240234401</v>
      </c>
      <c r="D407" s="11">
        <f t="shared" si="18"/>
        <v>16.508406294555698</v>
      </c>
      <c r="E407" s="11">
        <v>14.7761474609375</v>
      </c>
      <c r="F407" s="11">
        <f t="shared" si="19"/>
        <v>18.849360922851563</v>
      </c>
      <c r="G407">
        <v>12.7953430175781</v>
      </c>
      <c r="H407" s="11">
        <f t="shared" si="20"/>
        <v>16.393427564697237</v>
      </c>
    </row>
    <row r="408" spans="1:8">
      <c r="A408">
        <v>2039</v>
      </c>
      <c r="B408">
        <v>11</v>
      </c>
      <c r="C408" s="5">
        <v>6.2588134765625201</v>
      </c>
      <c r="D408" s="11">
        <f t="shared" si="18"/>
        <v>2.703944450683621</v>
      </c>
      <c r="E408" s="11">
        <v>7.1383300781250201</v>
      </c>
      <c r="F408" s="11">
        <f t="shared" si="19"/>
        <v>8.359582529296901</v>
      </c>
      <c r="G408">
        <v>1.22026977539065</v>
      </c>
      <c r="H408" s="11">
        <f t="shared" si="20"/>
        <v>3.6863121594238555</v>
      </c>
    </row>
    <row r="409" spans="1:8">
      <c r="A409">
        <v>2039</v>
      </c>
      <c r="B409">
        <v>12</v>
      </c>
      <c r="C409" s="5">
        <v>4.9420104980469004</v>
      </c>
      <c r="D409" s="11">
        <f t="shared" si="18"/>
        <v>0.97537718078616642</v>
      </c>
      <c r="E409" s="11">
        <v>0.39632568359377301</v>
      </c>
      <c r="F409" s="11">
        <f t="shared" si="19"/>
        <v>-0.89988630615231213</v>
      </c>
      <c r="G409">
        <v>-0.26129760742185199</v>
      </c>
      <c r="H409" s="11">
        <f t="shared" si="20"/>
        <v>2.0598474865722904</v>
      </c>
    </row>
    <row r="410" spans="1:8">
      <c r="A410">
        <v>2040</v>
      </c>
      <c r="B410">
        <v>1</v>
      </c>
      <c r="C410" s="5">
        <v>-2.3212951660156</v>
      </c>
      <c r="D410" s="11">
        <f t="shared" si="18"/>
        <v>-8.5591641644286778</v>
      </c>
      <c r="E410" s="11">
        <v>-3.5773071289062299</v>
      </c>
      <c r="F410" s="11">
        <f t="shared" si="19"/>
        <v>-6.3572736108398153</v>
      </c>
      <c r="G410">
        <v>-5.4292358398437299</v>
      </c>
      <c r="H410" s="11">
        <f t="shared" si="20"/>
        <v>-3.6135151049804475</v>
      </c>
    </row>
    <row r="411" spans="1:8">
      <c r="A411">
        <v>2040</v>
      </c>
      <c r="B411">
        <v>2</v>
      </c>
      <c r="C411" s="5">
        <v>6.4714599609375201</v>
      </c>
      <c r="D411" s="11">
        <f t="shared" si="18"/>
        <v>2.983085490722682</v>
      </c>
      <c r="E411" s="11">
        <v>0.49440917968752301</v>
      </c>
      <c r="F411" s="11">
        <f t="shared" si="19"/>
        <v>-0.76517843261715579</v>
      </c>
      <c r="G411">
        <v>-2.0699218749999799</v>
      </c>
      <c r="H411" s="11">
        <f t="shared" si="20"/>
        <v>7.4339765625021759E-2</v>
      </c>
    </row>
    <row r="412" spans="1:8">
      <c r="A412">
        <v>2040</v>
      </c>
      <c r="B412">
        <v>3</v>
      </c>
      <c r="C412" s="5">
        <v>11.752099609375</v>
      </c>
      <c r="D412" s="11">
        <f t="shared" si="18"/>
        <v>9.9149811572265634</v>
      </c>
      <c r="E412" s="11">
        <v>6.1185852050781504</v>
      </c>
      <c r="F412" s="11">
        <f t="shared" si="19"/>
        <v>6.9590649206543311</v>
      </c>
      <c r="G412">
        <v>3.07183227539065</v>
      </c>
      <c r="H412" s="11">
        <f t="shared" si="20"/>
        <v>5.7189574719238561</v>
      </c>
    </row>
    <row r="413" spans="1:8">
      <c r="A413">
        <v>2040</v>
      </c>
      <c r="B413">
        <v>4</v>
      </c>
      <c r="C413" s="5">
        <v>22.302575683593801</v>
      </c>
      <c r="D413" s="11">
        <f t="shared" si="18"/>
        <v>23.764591099853583</v>
      </c>
      <c r="E413" s="11">
        <v>13.597863769531299</v>
      </c>
      <c r="F413" s="11">
        <f t="shared" si="19"/>
        <v>17.231106101074289</v>
      </c>
      <c r="G413">
        <v>15.438684082031299</v>
      </c>
      <c r="H413" s="11">
        <f t="shared" si="20"/>
        <v>19.29528738525396</v>
      </c>
    </row>
    <row r="414" spans="1:8">
      <c r="A414">
        <v>2040</v>
      </c>
      <c r="B414">
        <v>5</v>
      </c>
      <c r="C414" s="5">
        <v>26.367181396484401</v>
      </c>
      <c r="D414" s="11">
        <f t="shared" si="18"/>
        <v>29.100199019165075</v>
      </c>
      <c r="E414" s="11">
        <v>24.044976806640602</v>
      </c>
      <c r="F414" s="11">
        <f t="shared" si="19"/>
        <v>31.579171146240203</v>
      </c>
      <c r="G414">
        <v>24.838800048828102</v>
      </c>
      <c r="H414" s="11">
        <f t="shared" si="20"/>
        <v>29.614734693603491</v>
      </c>
    </row>
    <row r="415" spans="1:8">
      <c r="A415">
        <v>2040</v>
      </c>
      <c r="B415">
        <v>6</v>
      </c>
      <c r="C415" s="5">
        <v>31.569879150390602</v>
      </c>
      <c r="D415" s="11">
        <f t="shared" si="18"/>
        <v>35.929780360717743</v>
      </c>
      <c r="E415" s="11">
        <v>28.918267822265602</v>
      </c>
      <c r="F415" s="11">
        <f t="shared" si="19"/>
        <v>38.272149027099573</v>
      </c>
      <c r="G415">
        <v>31.206536865234401</v>
      </c>
      <c r="H415" s="11">
        <f t="shared" si="20"/>
        <v>36.605236170654329</v>
      </c>
    </row>
    <row r="416" spans="1:8">
      <c r="A416">
        <v>2040</v>
      </c>
      <c r="B416">
        <v>7</v>
      </c>
      <c r="C416" s="5">
        <v>33.352471923828197</v>
      </c>
      <c r="D416" s="11">
        <f t="shared" si="18"/>
        <v>38.269789894409271</v>
      </c>
      <c r="E416" s="11">
        <v>30.417169189453102</v>
      </c>
      <c r="F416" s="11">
        <f t="shared" si="19"/>
        <v>40.330740164794889</v>
      </c>
      <c r="G416">
        <v>34.564080810546898</v>
      </c>
      <c r="H416" s="11">
        <f t="shared" si="20"/>
        <v>40.291147913818385</v>
      </c>
    </row>
    <row r="417" spans="1:8">
      <c r="A417">
        <v>2040</v>
      </c>
      <c r="B417">
        <v>8</v>
      </c>
      <c r="C417" s="5">
        <v>32.977075195312501</v>
      </c>
      <c r="D417" s="11">
        <f t="shared" si="18"/>
        <v>37.777006608886722</v>
      </c>
      <c r="E417" s="11">
        <v>28.343347167968801</v>
      </c>
      <c r="F417" s="11">
        <f t="shared" si="19"/>
        <v>37.482553000488345</v>
      </c>
      <c r="G417">
        <v>31.433343505859401</v>
      </c>
      <c r="H417" s="11">
        <f t="shared" si="20"/>
        <v>36.85422450073245</v>
      </c>
    </row>
    <row r="418" spans="1:8">
      <c r="A418">
        <v>2040</v>
      </c>
      <c r="B418">
        <v>9</v>
      </c>
      <c r="C418" s="5">
        <v>26.101892089843801</v>
      </c>
      <c r="D418" s="11">
        <f t="shared" si="18"/>
        <v>28.751953746337954</v>
      </c>
      <c r="E418" s="11">
        <v>22.137170410156301</v>
      </c>
      <c r="F418" s="11">
        <f t="shared" si="19"/>
        <v>28.958989841308664</v>
      </c>
      <c r="G418">
        <v>20.562188720703102</v>
      </c>
      <c r="H418" s="11">
        <f t="shared" si="20"/>
        <v>24.919870777587864</v>
      </c>
    </row>
    <row r="419" spans="1:8">
      <c r="A419">
        <v>2040</v>
      </c>
      <c r="B419">
        <v>10</v>
      </c>
      <c r="C419" s="5">
        <v>15.6047607421875</v>
      </c>
      <c r="D419" s="11">
        <f t="shared" si="18"/>
        <v>14.97236942626953</v>
      </c>
      <c r="E419" s="11">
        <v>12.175378417968799</v>
      </c>
      <c r="F419" s="11">
        <f t="shared" si="19"/>
        <v>15.277464719238347</v>
      </c>
      <c r="G419">
        <v>12.7944885253906</v>
      </c>
      <c r="H419" s="11">
        <f t="shared" si="20"/>
        <v>16.392489503173802</v>
      </c>
    </row>
    <row r="420" spans="1:8">
      <c r="A420">
        <v>2040</v>
      </c>
      <c r="B420">
        <v>11</v>
      </c>
      <c r="C420" s="5">
        <v>6.7405639648437701</v>
      </c>
      <c r="D420" s="11">
        <f t="shared" si="18"/>
        <v>3.3363383166504166</v>
      </c>
      <c r="E420" s="11">
        <v>6.4938598632812701</v>
      </c>
      <c r="F420" s="11">
        <f t="shared" si="19"/>
        <v>7.474467136230496</v>
      </c>
      <c r="G420">
        <v>2.86016235351565</v>
      </c>
      <c r="H420" s="11">
        <f t="shared" si="20"/>
        <v>5.4865862316894809</v>
      </c>
    </row>
    <row r="421" spans="1:8">
      <c r="A421">
        <v>2040</v>
      </c>
      <c r="B421">
        <v>12</v>
      </c>
      <c r="C421" s="5">
        <v>1.9106384277344</v>
      </c>
      <c r="D421" s="11">
        <f t="shared" si="18"/>
        <v>-3.0039049359130527</v>
      </c>
      <c r="E421" s="11">
        <v>0.33159790039064801</v>
      </c>
      <c r="F421" s="11">
        <f t="shared" si="19"/>
        <v>-0.98878344360348391</v>
      </c>
      <c r="G421">
        <v>-9.3269409179687308</v>
      </c>
      <c r="H421" s="11">
        <f t="shared" si="20"/>
        <v>-7.8924157397460739</v>
      </c>
    </row>
    <row r="422" spans="1:8">
      <c r="A422">
        <v>2041</v>
      </c>
      <c r="B422">
        <v>1</v>
      </c>
      <c r="C422" s="5">
        <v>1.5165039062500201</v>
      </c>
      <c r="D422" s="11">
        <f t="shared" si="18"/>
        <v>-3.521285322265598</v>
      </c>
      <c r="E422" s="11">
        <v>-1.5727905273437299</v>
      </c>
      <c r="F422" s="11">
        <f t="shared" si="19"/>
        <v>-3.6042705102538783</v>
      </c>
      <c r="G422">
        <v>-10.9832824707031</v>
      </c>
      <c r="H422" s="11">
        <f t="shared" si="20"/>
        <v>-9.7107474963378646</v>
      </c>
    </row>
    <row r="423" spans="1:8">
      <c r="A423">
        <v>2041</v>
      </c>
      <c r="B423">
        <v>2</v>
      </c>
      <c r="C423" s="5">
        <v>8.3788085937500192</v>
      </c>
      <c r="D423" s="11">
        <f t="shared" si="18"/>
        <v>5.4868620410156508</v>
      </c>
      <c r="E423" s="11">
        <v>2.1997924804687701</v>
      </c>
      <c r="F423" s="11">
        <f t="shared" si="19"/>
        <v>1.5769949926758087</v>
      </c>
      <c r="G423">
        <v>0.35994873046877301</v>
      </c>
      <c r="H423" s="11">
        <f t="shared" si="20"/>
        <v>2.7418517163086187</v>
      </c>
    </row>
    <row r="424" spans="1:8">
      <c r="A424">
        <v>2041</v>
      </c>
      <c r="B424">
        <v>3</v>
      </c>
      <c r="C424" s="5">
        <v>15.4683166503906</v>
      </c>
      <c r="D424" s="11">
        <f t="shared" si="18"/>
        <v>14.793259266967741</v>
      </c>
      <c r="E424" s="11">
        <v>10.282861328125</v>
      </c>
      <c r="F424" s="11">
        <f t="shared" si="19"/>
        <v>12.678281748046874</v>
      </c>
      <c r="G424">
        <v>11.2659851074219</v>
      </c>
      <c r="H424" s="11">
        <f t="shared" si="20"/>
        <v>14.714498450927763</v>
      </c>
    </row>
    <row r="425" spans="1:8">
      <c r="A425">
        <v>2041</v>
      </c>
      <c r="B425">
        <v>4</v>
      </c>
      <c r="C425" s="5">
        <v>23.583093261718801</v>
      </c>
      <c r="D425" s="11">
        <f t="shared" si="18"/>
        <v>25.44552652465827</v>
      </c>
      <c r="E425" s="11">
        <v>16.337396240234401</v>
      </c>
      <c r="F425" s="11">
        <f t="shared" si="19"/>
        <v>20.993579996337928</v>
      </c>
      <c r="G425">
        <v>18.597497558593801</v>
      </c>
      <c r="H425" s="11">
        <f t="shared" si="20"/>
        <v>22.763032819824275</v>
      </c>
    </row>
    <row r="426" spans="1:8">
      <c r="A426">
        <v>2041</v>
      </c>
      <c r="B426">
        <v>5</v>
      </c>
      <c r="C426" s="5">
        <v>29.721704101562501</v>
      </c>
      <c r="D426" s="11">
        <f t="shared" si="18"/>
        <v>33.503680974121096</v>
      </c>
      <c r="E426" s="11">
        <v>18.314782714843801</v>
      </c>
      <c r="F426" s="11">
        <f t="shared" si="19"/>
        <v>23.709322580566479</v>
      </c>
      <c r="G426">
        <v>25.677148437500001</v>
      </c>
      <c r="H426" s="11">
        <f t="shared" si="20"/>
        <v>30.535073554687504</v>
      </c>
    </row>
    <row r="427" spans="1:8">
      <c r="A427">
        <v>2041</v>
      </c>
      <c r="B427">
        <v>6</v>
      </c>
      <c r="C427" s="5">
        <v>30.929864501953102</v>
      </c>
      <c r="D427" s="11">
        <f t="shared" si="18"/>
        <v>35.089633131713832</v>
      </c>
      <c r="E427" s="11">
        <v>27.168359375000001</v>
      </c>
      <c r="F427" s="11">
        <f t="shared" si="19"/>
        <v>35.868824765625</v>
      </c>
      <c r="G427">
        <v>30.216760253906301</v>
      </c>
      <c r="H427" s="11">
        <f t="shared" si="20"/>
        <v>35.518659406738337</v>
      </c>
    </row>
    <row r="428" spans="1:8">
      <c r="A428">
        <v>2041</v>
      </c>
      <c r="B428">
        <v>7</v>
      </c>
      <c r="C428" s="5">
        <v>32.502618408203197</v>
      </c>
      <c r="D428" s="11">
        <f t="shared" si="18"/>
        <v>37.15418718444834</v>
      </c>
      <c r="E428" s="11">
        <v>31.820825195312501</v>
      </c>
      <c r="F428" s="11">
        <f t="shared" si="19"/>
        <v>42.258521323242185</v>
      </c>
      <c r="G428">
        <v>34.080072021484398</v>
      </c>
      <c r="H428" s="11">
        <f t="shared" si="20"/>
        <v>39.759803065185572</v>
      </c>
    </row>
    <row r="429" spans="1:8">
      <c r="A429">
        <v>2041</v>
      </c>
      <c r="B429">
        <v>8</v>
      </c>
      <c r="C429" s="5">
        <v>31.038995361328102</v>
      </c>
      <c r="D429" s="11">
        <f t="shared" si="18"/>
        <v>35.232889210815401</v>
      </c>
      <c r="E429" s="11">
        <v>28.961572265625001</v>
      </c>
      <c r="F429" s="11">
        <f t="shared" si="19"/>
        <v>38.331623349609373</v>
      </c>
      <c r="G429">
        <v>30.291741943359401</v>
      </c>
      <c r="H429" s="11">
        <f t="shared" si="20"/>
        <v>35.600974305419953</v>
      </c>
    </row>
    <row r="430" spans="1:8">
      <c r="A430">
        <v>2041</v>
      </c>
      <c r="B430">
        <v>9</v>
      </c>
      <c r="C430" s="5">
        <v>25.839898681640602</v>
      </c>
      <c r="D430" s="11">
        <f t="shared" si="18"/>
        <v>28.408034999389614</v>
      </c>
      <c r="E430" s="11">
        <v>20.231713867187501</v>
      </c>
      <c r="F430" s="11">
        <f t="shared" si="19"/>
        <v>26.342035825195314</v>
      </c>
      <c r="G430">
        <v>19.336907958984401</v>
      </c>
      <c r="H430" s="11">
        <f t="shared" si="20"/>
        <v>23.574757557373076</v>
      </c>
    </row>
    <row r="431" spans="1:8">
      <c r="A431">
        <v>2041</v>
      </c>
      <c r="B431">
        <v>10</v>
      </c>
      <c r="C431" s="5">
        <v>16.781030273437501</v>
      </c>
      <c r="D431" s="11">
        <f t="shared" si="18"/>
        <v>16.516458439941406</v>
      </c>
      <c r="E431" s="11">
        <v>11.6808410644531</v>
      </c>
      <c r="F431" s="11">
        <f t="shared" si="19"/>
        <v>14.598267117919887</v>
      </c>
      <c r="G431">
        <v>12.30166015625</v>
      </c>
      <c r="H431" s="11">
        <f t="shared" si="20"/>
        <v>15.851462519531252</v>
      </c>
    </row>
    <row r="432" spans="1:8">
      <c r="A432">
        <v>2041</v>
      </c>
      <c r="B432">
        <v>11</v>
      </c>
      <c r="C432" s="5">
        <v>10.8564697265625</v>
      </c>
      <c r="D432" s="11">
        <f t="shared" si="18"/>
        <v>8.7392878100585918</v>
      </c>
      <c r="E432" s="11">
        <v>5.5552001953125201</v>
      </c>
      <c r="F432" s="11">
        <f t="shared" si="19"/>
        <v>6.1853119482422141</v>
      </c>
      <c r="G432">
        <v>1.15996704101565</v>
      </c>
      <c r="H432" s="11">
        <f t="shared" si="20"/>
        <v>3.6201118176269804</v>
      </c>
    </row>
    <row r="433" spans="1:8">
      <c r="A433">
        <v>2041</v>
      </c>
      <c r="B433">
        <v>12</v>
      </c>
      <c r="C433" s="5">
        <v>0.79274902343752296</v>
      </c>
      <c r="D433" s="11">
        <f t="shared" si="18"/>
        <v>-4.4713583569335631</v>
      </c>
      <c r="E433" s="11">
        <v>0.90432128906252296</v>
      </c>
      <c r="F433" s="11">
        <f t="shared" si="19"/>
        <v>-0.20220514160153091</v>
      </c>
      <c r="G433">
        <v>-5.4602111816405996</v>
      </c>
      <c r="H433" s="11">
        <f t="shared" si="20"/>
        <v>-3.6475198352050513</v>
      </c>
    </row>
    <row r="434" spans="1:8">
      <c r="A434">
        <v>2042</v>
      </c>
      <c r="B434">
        <v>1</v>
      </c>
      <c r="C434" s="5">
        <v>1.18816528320315</v>
      </c>
      <c r="D434" s="11">
        <f t="shared" si="18"/>
        <v>-3.9522954327392243</v>
      </c>
      <c r="E434" s="11">
        <v>-3.0237792968749799</v>
      </c>
      <c r="F434" s="11">
        <f t="shared" si="19"/>
        <v>-5.5970584863280965</v>
      </c>
      <c r="G434">
        <v>-5.9976257324218496</v>
      </c>
      <c r="H434" s="11">
        <f t="shared" si="20"/>
        <v>-4.237493529052708</v>
      </c>
    </row>
    <row r="435" spans="1:8">
      <c r="A435">
        <v>2042</v>
      </c>
      <c r="B435">
        <v>2</v>
      </c>
      <c r="C435" s="5">
        <v>8.2494140625000192</v>
      </c>
      <c r="D435" s="11">
        <f t="shared" si="18"/>
        <v>5.3170058398437758</v>
      </c>
      <c r="E435" s="11">
        <v>6.3907104492187701</v>
      </c>
      <c r="F435" s="11">
        <f t="shared" si="19"/>
        <v>7.3328017309570583</v>
      </c>
      <c r="G435">
        <v>-5.1451171874999799</v>
      </c>
      <c r="H435" s="11">
        <f t="shared" si="20"/>
        <v>-3.3016096484374784</v>
      </c>
    </row>
    <row r="436" spans="1:8">
      <c r="A436">
        <v>2042</v>
      </c>
      <c r="B436">
        <v>3</v>
      </c>
      <c r="C436" s="5">
        <v>14.5720153808594</v>
      </c>
      <c r="D436" s="11">
        <f t="shared" si="18"/>
        <v>13.616684590454135</v>
      </c>
      <c r="E436" s="11">
        <v>12.105187988281299</v>
      </c>
      <c r="F436" s="11">
        <f t="shared" si="19"/>
        <v>15.181065183105536</v>
      </c>
      <c r="G436">
        <v>11.4623046875</v>
      </c>
      <c r="H436" s="11">
        <f t="shared" si="20"/>
        <v>14.930018085937501</v>
      </c>
    </row>
    <row r="437" spans="1:8">
      <c r="A437">
        <v>2042</v>
      </c>
      <c r="B437">
        <v>4</v>
      </c>
      <c r="C437" s="5">
        <v>18.964562988281301</v>
      </c>
      <c r="D437" s="11">
        <f t="shared" si="18"/>
        <v>19.382781834716862</v>
      </c>
      <c r="E437" s="11">
        <v>15.561364746093799</v>
      </c>
      <c r="F437" s="11">
        <f t="shared" si="19"/>
        <v>19.927778342285226</v>
      </c>
      <c r="G437">
        <v>18.727044677734401</v>
      </c>
      <c r="H437" s="11">
        <f t="shared" si="20"/>
        <v>22.905249647216827</v>
      </c>
    </row>
    <row r="438" spans="1:8">
      <c r="A438">
        <v>2042</v>
      </c>
      <c r="B438">
        <v>5</v>
      </c>
      <c r="C438" s="5">
        <v>30.714746093750001</v>
      </c>
      <c r="D438" s="11">
        <f t="shared" si="18"/>
        <v>34.807247197265625</v>
      </c>
      <c r="E438" s="11">
        <v>25.002770996093801</v>
      </c>
      <c r="F438" s="11">
        <f t="shared" si="19"/>
        <v>32.89460568603522</v>
      </c>
      <c r="G438">
        <v>22.381829833984401</v>
      </c>
      <c r="H438" s="11">
        <f t="shared" si="20"/>
        <v>26.917472791748075</v>
      </c>
    </row>
    <row r="439" spans="1:8">
      <c r="A439">
        <v>2042</v>
      </c>
      <c r="B439">
        <v>6</v>
      </c>
      <c r="C439" s="5">
        <v>31.565820312500001</v>
      </c>
      <c r="D439" s="11">
        <f t="shared" si="18"/>
        <v>35.924452324218748</v>
      </c>
      <c r="E439" s="11">
        <v>24.499963378906301</v>
      </c>
      <c r="F439" s="11">
        <f t="shared" si="19"/>
        <v>32.204049704589913</v>
      </c>
      <c r="G439">
        <v>32.765649414062501</v>
      </c>
      <c r="H439" s="11">
        <f t="shared" si="20"/>
        <v>38.316829926757819</v>
      </c>
    </row>
    <row r="440" spans="1:8">
      <c r="A440">
        <v>2042</v>
      </c>
      <c r="B440">
        <v>7</v>
      </c>
      <c r="C440" s="5">
        <v>34.519616699218801</v>
      </c>
      <c r="D440" s="11">
        <f t="shared" si="18"/>
        <v>39.801900841064516</v>
      </c>
      <c r="E440" s="11">
        <v>30.791558837890602</v>
      </c>
      <c r="F440" s="11">
        <f t="shared" si="19"/>
        <v>40.84492690795895</v>
      </c>
      <c r="G440">
        <v>34.709832763671898</v>
      </c>
      <c r="H440" s="11">
        <f t="shared" si="20"/>
        <v>40.45115440795901</v>
      </c>
    </row>
    <row r="441" spans="1:8">
      <c r="A441">
        <v>2042</v>
      </c>
      <c r="B441">
        <v>8</v>
      </c>
      <c r="C441" s="5">
        <v>33.296289062500001</v>
      </c>
      <c r="D441" s="11">
        <f t="shared" si="18"/>
        <v>38.196038652343752</v>
      </c>
      <c r="E441" s="11">
        <v>27.942163085937501</v>
      </c>
      <c r="F441" s="11">
        <f t="shared" si="19"/>
        <v>36.931566782226561</v>
      </c>
      <c r="G441">
        <v>29.778741455078102</v>
      </c>
      <c r="H441" s="11">
        <f t="shared" si="20"/>
        <v>35.037802369384742</v>
      </c>
    </row>
    <row r="442" spans="1:8">
      <c r="A442">
        <v>2042</v>
      </c>
      <c r="B442">
        <v>9</v>
      </c>
      <c r="C442" s="5">
        <v>24.063104248046901</v>
      </c>
      <c r="D442" s="11">
        <f t="shared" si="18"/>
        <v>26.075636946411166</v>
      </c>
      <c r="E442" s="11">
        <v>22.327600097656301</v>
      </c>
      <c r="F442" s="11">
        <f t="shared" si="19"/>
        <v>29.220525974121163</v>
      </c>
      <c r="G442">
        <v>22.523370361328102</v>
      </c>
      <c r="H442" s="11">
        <f t="shared" si="20"/>
        <v>27.072855982665992</v>
      </c>
    </row>
    <row r="443" spans="1:8">
      <c r="A443">
        <v>2042</v>
      </c>
      <c r="B443">
        <v>10</v>
      </c>
      <c r="C443" s="5">
        <v>16.625268554687501</v>
      </c>
      <c r="D443" s="11">
        <f t="shared" si="18"/>
        <v>16.311990031738283</v>
      </c>
      <c r="E443" s="11">
        <v>12.888635253906299</v>
      </c>
      <c r="F443" s="11">
        <f t="shared" si="19"/>
        <v>16.257051657714911</v>
      </c>
      <c r="G443">
        <v>12.2287536621094</v>
      </c>
      <c r="H443" s="11">
        <f t="shared" si="20"/>
        <v>15.771425770263701</v>
      </c>
    </row>
    <row r="444" spans="1:8">
      <c r="A444">
        <v>2042</v>
      </c>
      <c r="B444">
        <v>11</v>
      </c>
      <c r="C444" s="5">
        <v>7.0631652832031504</v>
      </c>
      <c r="D444" s="11">
        <f t="shared" si="18"/>
        <v>3.7598170672607756</v>
      </c>
      <c r="E444" s="11">
        <v>6.3335205078125201</v>
      </c>
      <c r="F444" s="11">
        <f t="shared" si="19"/>
        <v>7.254257065429714</v>
      </c>
      <c r="G444">
        <v>1.6027465820312701</v>
      </c>
      <c r="H444" s="11">
        <f t="shared" si="20"/>
        <v>4.1061951977539284</v>
      </c>
    </row>
    <row r="445" spans="1:8">
      <c r="A445">
        <v>2042</v>
      </c>
      <c r="B445">
        <v>12</v>
      </c>
      <c r="C445" s="5">
        <v>-0.22495117187497701</v>
      </c>
      <c r="D445" s="11">
        <f t="shared" si="18"/>
        <v>-5.8072934033202817</v>
      </c>
      <c r="E445" s="11">
        <v>-0.13519897460935201</v>
      </c>
      <c r="F445" s="11">
        <f t="shared" si="19"/>
        <v>-1.629882271728484</v>
      </c>
      <c r="G445">
        <v>-4.8112854003905996</v>
      </c>
      <c r="H445" s="11">
        <f t="shared" si="20"/>
        <v>-2.9351291125488008</v>
      </c>
    </row>
    <row r="446" spans="1:8">
      <c r="A446">
        <v>2043</v>
      </c>
      <c r="B446">
        <v>1</v>
      </c>
      <c r="C446" s="5">
        <v>2.2327514648437701</v>
      </c>
      <c r="D446" s="11">
        <f t="shared" si="18"/>
        <v>-2.5810671520995827</v>
      </c>
      <c r="E446" s="11">
        <v>-4.5916503906249799</v>
      </c>
      <c r="F446" s="11">
        <f t="shared" si="19"/>
        <v>-7.7503726464843474</v>
      </c>
      <c r="G446">
        <v>-8.8436340332031005</v>
      </c>
      <c r="H446" s="11">
        <f t="shared" si="20"/>
        <v>-7.3618414416503644</v>
      </c>
    </row>
    <row r="447" spans="1:8">
      <c r="A447">
        <v>2043</v>
      </c>
      <c r="B447">
        <v>2</v>
      </c>
      <c r="C447" s="5">
        <v>6.2265563964844004</v>
      </c>
      <c r="D447" s="11">
        <f t="shared" si="18"/>
        <v>2.6616005816650725</v>
      </c>
      <c r="E447" s="11">
        <v>3.1405883789062701</v>
      </c>
      <c r="F447" s="11">
        <f t="shared" si="19"/>
        <v>2.8690840795898711</v>
      </c>
      <c r="G447">
        <v>5.2636718750022703E-2</v>
      </c>
      <c r="H447" s="11">
        <f t="shared" si="20"/>
        <v>2.4044845898437748</v>
      </c>
    </row>
    <row r="448" spans="1:8">
      <c r="A448">
        <v>2043</v>
      </c>
      <c r="B448">
        <v>3</v>
      </c>
      <c r="C448" s="5">
        <v>16.782281494140602</v>
      </c>
      <c r="D448" s="11">
        <f t="shared" si="18"/>
        <v>16.518100917358367</v>
      </c>
      <c r="E448" s="11">
        <v>8.5575805664062692</v>
      </c>
      <c r="F448" s="11">
        <f t="shared" si="19"/>
        <v>10.308781149902369</v>
      </c>
      <c r="G448">
        <v>7.3339477539062701</v>
      </c>
      <c r="H448" s="11">
        <f t="shared" si="20"/>
        <v>10.397907844238304</v>
      </c>
    </row>
    <row r="449" spans="1:8">
      <c r="A449">
        <v>2043</v>
      </c>
      <c r="B449">
        <v>4</v>
      </c>
      <c r="C449" s="5">
        <v>22.640557861328102</v>
      </c>
      <c r="D449" s="11">
        <f t="shared" si="18"/>
        <v>24.2082603045654</v>
      </c>
      <c r="E449" s="11">
        <v>17.553674316406301</v>
      </c>
      <c r="F449" s="11">
        <f t="shared" si="19"/>
        <v>22.664016306152416</v>
      </c>
      <c r="G449">
        <v>17.236260986328102</v>
      </c>
      <c r="H449" s="11">
        <f t="shared" si="20"/>
        <v>21.268667310790992</v>
      </c>
    </row>
    <row r="450" spans="1:8">
      <c r="A450">
        <v>2043</v>
      </c>
      <c r="B450">
        <v>5</v>
      </c>
      <c r="C450" s="5">
        <v>30.680932617187501</v>
      </c>
      <c r="D450" s="11">
        <f t="shared" si="18"/>
        <v>34.762860246582029</v>
      </c>
      <c r="E450" s="11">
        <v>21.659020996093801</v>
      </c>
      <c r="F450" s="11">
        <f t="shared" si="19"/>
        <v>28.302299436035227</v>
      </c>
      <c r="G450">
        <v>25.759912109375001</v>
      </c>
      <c r="H450" s="11">
        <f t="shared" si="20"/>
        <v>30.625931513671876</v>
      </c>
    </row>
    <row r="451" spans="1:8">
      <c r="A451">
        <v>2043</v>
      </c>
      <c r="B451">
        <v>6</v>
      </c>
      <c r="C451" s="5">
        <v>32.710778808593801</v>
      </c>
      <c r="D451" s="11">
        <f t="shared" ref="D451:D514" si="21">C451*1.3127-5.512</f>
        <v>37.427439342041083</v>
      </c>
      <c r="E451" s="11">
        <v>27.018457031250001</v>
      </c>
      <c r="F451" s="11">
        <f t="shared" ref="F451:F514" si="22">E451*1.3734-1.4442</f>
        <v>35.662948886718752</v>
      </c>
      <c r="G451">
        <v>30.449822998046901</v>
      </c>
      <c r="H451" s="11">
        <f t="shared" ref="H451:H514" si="23">G451*1.0978+2.3467</f>
        <v>35.774515687255892</v>
      </c>
    </row>
    <row r="452" spans="1:8">
      <c r="A452">
        <v>2043</v>
      </c>
      <c r="B452">
        <v>7</v>
      </c>
      <c r="C452" s="5">
        <v>32.469049072265697</v>
      </c>
      <c r="D452" s="11">
        <f t="shared" si="21"/>
        <v>37.110120717163177</v>
      </c>
      <c r="E452" s="11">
        <v>31.442590332031301</v>
      </c>
      <c r="F452" s="11">
        <f t="shared" si="22"/>
        <v>41.739053562011783</v>
      </c>
      <c r="G452">
        <v>34.890069580078197</v>
      </c>
      <c r="H452" s="11">
        <f t="shared" si="23"/>
        <v>40.649018385009846</v>
      </c>
    </row>
    <row r="453" spans="1:8">
      <c r="A453">
        <v>2043</v>
      </c>
      <c r="B453">
        <v>8</v>
      </c>
      <c r="C453" s="5">
        <v>32.675836181640697</v>
      </c>
      <c r="D453" s="11">
        <f t="shared" si="21"/>
        <v>37.381570155639743</v>
      </c>
      <c r="E453" s="11">
        <v>28.073144531250001</v>
      </c>
      <c r="F453" s="11">
        <f t="shared" si="22"/>
        <v>37.111456699218749</v>
      </c>
      <c r="G453">
        <v>31.464074707031301</v>
      </c>
      <c r="H453" s="11">
        <f t="shared" si="23"/>
        <v>36.887961213378965</v>
      </c>
    </row>
    <row r="454" spans="1:8">
      <c r="A454">
        <v>2043</v>
      </c>
      <c r="B454">
        <v>9</v>
      </c>
      <c r="C454" s="5">
        <v>25.110772705078102</v>
      </c>
      <c r="D454" s="11">
        <f t="shared" si="21"/>
        <v>27.450911329956021</v>
      </c>
      <c r="E454" s="11">
        <v>22.295129394531301</v>
      </c>
      <c r="F454" s="11">
        <f t="shared" si="22"/>
        <v>29.17593071044929</v>
      </c>
      <c r="G454">
        <v>23.075799560546901</v>
      </c>
      <c r="H454" s="11">
        <f t="shared" si="23"/>
        <v>27.67931275756839</v>
      </c>
    </row>
    <row r="455" spans="1:8">
      <c r="A455">
        <v>2043</v>
      </c>
      <c r="B455">
        <v>10</v>
      </c>
      <c r="C455" s="5">
        <v>15.938317871093799</v>
      </c>
      <c r="D455" s="11">
        <f t="shared" si="21"/>
        <v>15.410229869384828</v>
      </c>
      <c r="E455" s="11">
        <v>13.712487792968799</v>
      </c>
      <c r="F455" s="11">
        <f t="shared" si="22"/>
        <v>17.388530734863348</v>
      </c>
      <c r="G455">
        <v>12.6955810546875</v>
      </c>
      <c r="H455" s="11">
        <f t="shared" si="23"/>
        <v>16.283908881835938</v>
      </c>
    </row>
    <row r="456" spans="1:8">
      <c r="A456">
        <v>2043</v>
      </c>
      <c r="B456">
        <v>11</v>
      </c>
      <c r="C456" s="5">
        <v>9.6171813964843995</v>
      </c>
      <c r="D456" s="11">
        <f t="shared" si="21"/>
        <v>7.112474019165071</v>
      </c>
      <c r="E456" s="11">
        <v>6.1592041015625201</v>
      </c>
      <c r="F456" s="11">
        <f t="shared" si="22"/>
        <v>7.0148509130859651</v>
      </c>
      <c r="G456">
        <v>2.5960937500000201</v>
      </c>
      <c r="H456" s="11">
        <f t="shared" si="23"/>
        <v>5.1966917187500226</v>
      </c>
    </row>
    <row r="457" spans="1:8">
      <c r="A457">
        <v>2043</v>
      </c>
      <c r="B457">
        <v>12</v>
      </c>
      <c r="C457" s="5">
        <v>3.54046020507815</v>
      </c>
      <c r="D457" s="11">
        <f t="shared" si="21"/>
        <v>-0.86443788879391192</v>
      </c>
      <c r="E457" s="11">
        <v>1.8339477539062701</v>
      </c>
      <c r="F457" s="11">
        <f t="shared" si="22"/>
        <v>1.0745438452148712</v>
      </c>
      <c r="G457">
        <v>-2.7776245117187299</v>
      </c>
      <c r="H457" s="11">
        <f t="shared" si="23"/>
        <v>-0.7025761889648221</v>
      </c>
    </row>
    <row r="458" spans="1:8">
      <c r="A458">
        <v>2044</v>
      </c>
      <c r="B458">
        <v>1</v>
      </c>
      <c r="C458" s="5">
        <v>1.4945312500000201</v>
      </c>
      <c r="D458" s="11">
        <f t="shared" si="21"/>
        <v>-3.550128828124973</v>
      </c>
      <c r="E458" s="11">
        <v>-0.106298828124977</v>
      </c>
      <c r="F458" s="11">
        <f t="shared" si="22"/>
        <v>-1.5901908105468434</v>
      </c>
      <c r="G458">
        <v>-4.3992980957030996</v>
      </c>
      <c r="H458" s="11">
        <f t="shared" si="23"/>
        <v>-2.4828494494628637</v>
      </c>
    </row>
    <row r="459" spans="1:8">
      <c r="A459">
        <v>2044</v>
      </c>
      <c r="B459">
        <v>2</v>
      </c>
      <c r="C459" s="5">
        <v>7.2548461914062701</v>
      </c>
      <c r="D459" s="11">
        <f t="shared" si="21"/>
        <v>4.0114365954590108</v>
      </c>
      <c r="E459" s="11">
        <v>6.0852294921875201</v>
      </c>
      <c r="F459" s="11">
        <f t="shared" si="22"/>
        <v>6.9132541845703397</v>
      </c>
      <c r="G459">
        <v>2.1640258789062701</v>
      </c>
      <c r="H459" s="11">
        <f t="shared" si="23"/>
        <v>4.7223676098633032</v>
      </c>
    </row>
    <row r="460" spans="1:8">
      <c r="A460">
        <v>2044</v>
      </c>
      <c r="B460">
        <v>3</v>
      </c>
      <c r="C460" s="5">
        <v>13.619104003906299</v>
      </c>
      <c r="D460" s="11">
        <f t="shared" si="21"/>
        <v>12.3657978259278</v>
      </c>
      <c r="E460" s="11">
        <v>13.4963317871094</v>
      </c>
      <c r="F460" s="11">
        <f t="shared" si="22"/>
        <v>17.09166207641605</v>
      </c>
      <c r="G460">
        <v>12.290185546875</v>
      </c>
      <c r="H460" s="11">
        <f t="shared" si="23"/>
        <v>15.838865693359375</v>
      </c>
    </row>
    <row r="461" spans="1:8">
      <c r="A461">
        <v>2044</v>
      </c>
      <c r="B461">
        <v>4</v>
      </c>
      <c r="C461" s="5">
        <v>22.071252441406301</v>
      </c>
      <c r="D461" s="11">
        <f t="shared" si="21"/>
        <v>23.460933079834049</v>
      </c>
      <c r="E461" s="11">
        <v>18.379235839843801</v>
      </c>
      <c r="F461" s="11">
        <f t="shared" si="22"/>
        <v>23.797842502441476</v>
      </c>
      <c r="G461">
        <v>17.357324218750001</v>
      </c>
      <c r="H461" s="11">
        <f t="shared" si="23"/>
        <v>21.40157052734375</v>
      </c>
    </row>
    <row r="462" spans="1:8">
      <c r="A462">
        <v>2044</v>
      </c>
      <c r="B462">
        <v>5</v>
      </c>
      <c r="C462" s="5">
        <v>27.455590820312501</v>
      </c>
      <c r="D462" s="11">
        <f t="shared" si="21"/>
        <v>30.528954069824216</v>
      </c>
      <c r="E462" s="11">
        <v>22.395074462890602</v>
      </c>
      <c r="F462" s="11">
        <f t="shared" si="22"/>
        <v>29.313195267333953</v>
      </c>
      <c r="G462">
        <v>28.231225585937501</v>
      </c>
      <c r="H462" s="11">
        <f t="shared" si="23"/>
        <v>33.338939448242193</v>
      </c>
    </row>
    <row r="463" spans="1:8">
      <c r="A463">
        <v>2044</v>
      </c>
      <c r="B463">
        <v>6</v>
      </c>
      <c r="C463" s="5">
        <v>32.264001464843801</v>
      </c>
      <c r="D463" s="11">
        <f t="shared" si="21"/>
        <v>36.840954722900456</v>
      </c>
      <c r="E463" s="11">
        <v>28.669702148437501</v>
      </c>
      <c r="F463" s="11">
        <f t="shared" si="22"/>
        <v>37.930768930664058</v>
      </c>
      <c r="G463">
        <v>31.428094482421901</v>
      </c>
      <c r="H463" s="11">
        <f t="shared" si="23"/>
        <v>36.848462122802765</v>
      </c>
    </row>
    <row r="464" spans="1:8">
      <c r="A464">
        <v>2044</v>
      </c>
      <c r="B464">
        <v>7</v>
      </c>
      <c r="C464" s="5">
        <v>34.726037597656301</v>
      </c>
      <c r="D464" s="11">
        <f t="shared" si="21"/>
        <v>40.072869554443429</v>
      </c>
      <c r="E464" s="11">
        <v>31.626428222656301</v>
      </c>
      <c r="F464" s="11">
        <f t="shared" si="22"/>
        <v>41.991536520996164</v>
      </c>
      <c r="G464">
        <v>36.509057617187501</v>
      </c>
      <c r="H464" s="11">
        <f t="shared" si="23"/>
        <v>42.426343452148444</v>
      </c>
    </row>
    <row r="465" spans="1:8">
      <c r="A465">
        <v>2044</v>
      </c>
      <c r="B465">
        <v>8</v>
      </c>
      <c r="C465" s="5">
        <v>31.993707275390602</v>
      </c>
      <c r="D465" s="11">
        <f t="shared" si="21"/>
        <v>36.48613954040524</v>
      </c>
      <c r="E465" s="11">
        <v>29.177697753906301</v>
      </c>
      <c r="F465" s="11">
        <f t="shared" si="22"/>
        <v>38.628450095214909</v>
      </c>
      <c r="G465">
        <v>32.292901611328197</v>
      </c>
      <c r="H465" s="11">
        <f t="shared" si="23"/>
        <v>37.797847388916097</v>
      </c>
    </row>
    <row r="466" spans="1:8">
      <c r="A466">
        <v>2044</v>
      </c>
      <c r="B466">
        <v>9</v>
      </c>
      <c r="C466" s="5">
        <v>25.169885253906301</v>
      </c>
      <c r="D466" s="11">
        <f t="shared" si="21"/>
        <v>27.528508372802797</v>
      </c>
      <c r="E466" s="11">
        <v>21.479241943359401</v>
      </c>
      <c r="F466" s="11">
        <f t="shared" si="22"/>
        <v>28.055390885009803</v>
      </c>
      <c r="G466">
        <v>21.928430175781301</v>
      </c>
      <c r="H466" s="11">
        <f t="shared" si="23"/>
        <v>26.419730646972713</v>
      </c>
    </row>
    <row r="467" spans="1:8">
      <c r="A467">
        <v>2044</v>
      </c>
      <c r="B467">
        <v>10</v>
      </c>
      <c r="C467" s="5">
        <v>13.3557678222656</v>
      </c>
      <c r="D467" s="11">
        <f t="shared" si="21"/>
        <v>12.020116420288051</v>
      </c>
      <c r="E467" s="11">
        <v>12.616540527343799</v>
      </c>
      <c r="F467" s="11">
        <f t="shared" si="22"/>
        <v>15.883356760253973</v>
      </c>
      <c r="G467">
        <v>12.7288757324219</v>
      </c>
      <c r="H467" s="11">
        <f t="shared" si="23"/>
        <v>16.320459779052761</v>
      </c>
    </row>
    <row r="468" spans="1:8">
      <c r="A468">
        <v>2044</v>
      </c>
      <c r="B468">
        <v>11</v>
      </c>
      <c r="C468" s="5">
        <v>9.5764099121093995</v>
      </c>
      <c r="D468" s="11">
        <f t="shared" si="21"/>
        <v>7.0589532916260085</v>
      </c>
      <c r="E468" s="11">
        <v>5.1661315917969004</v>
      </c>
      <c r="F468" s="11">
        <f t="shared" si="22"/>
        <v>5.650965128173862</v>
      </c>
      <c r="G468">
        <v>1.3093200683594</v>
      </c>
      <c r="H468" s="11">
        <f t="shared" si="23"/>
        <v>3.7840715710449491</v>
      </c>
    </row>
    <row r="469" spans="1:8">
      <c r="A469">
        <v>2044</v>
      </c>
      <c r="B469">
        <v>12</v>
      </c>
      <c r="C469" s="5">
        <v>2.02617797851565</v>
      </c>
      <c r="D469" s="11">
        <f t="shared" si="21"/>
        <v>-2.8522361676025061</v>
      </c>
      <c r="E469" s="11">
        <v>0.29049072265627301</v>
      </c>
      <c r="F469" s="11">
        <f t="shared" si="22"/>
        <v>-1.0452400415038745</v>
      </c>
      <c r="G469">
        <v>-7.3620056152343496</v>
      </c>
      <c r="H469" s="11">
        <f t="shared" si="23"/>
        <v>-5.7353097644042688</v>
      </c>
    </row>
    <row r="470" spans="1:8">
      <c r="A470">
        <v>2045</v>
      </c>
      <c r="B470">
        <v>1</v>
      </c>
      <c r="C470" s="5">
        <v>0.45662841796877301</v>
      </c>
      <c r="D470" s="11">
        <f t="shared" si="21"/>
        <v>-4.9125838757323912</v>
      </c>
      <c r="E470" s="11">
        <v>-0.30316772460935199</v>
      </c>
      <c r="F470" s="11">
        <f t="shared" si="22"/>
        <v>-1.8605705529784839</v>
      </c>
      <c r="G470">
        <v>-7.6061767578124799</v>
      </c>
      <c r="H470" s="11">
        <f t="shared" si="23"/>
        <v>-6.0033608447265419</v>
      </c>
    </row>
    <row r="471" spans="1:8">
      <c r="A471">
        <v>2045</v>
      </c>
      <c r="B471">
        <v>2</v>
      </c>
      <c r="C471" s="5">
        <v>4.8939453125000201</v>
      </c>
      <c r="D471" s="11">
        <f t="shared" si="21"/>
        <v>0.91228201171877643</v>
      </c>
      <c r="E471" s="11">
        <v>1.59429321289065</v>
      </c>
      <c r="F471" s="11">
        <f t="shared" si="22"/>
        <v>0.74540229858401874</v>
      </c>
      <c r="G471">
        <v>3.19341430664065</v>
      </c>
      <c r="H471" s="11">
        <f t="shared" si="23"/>
        <v>5.8524302258301057</v>
      </c>
    </row>
    <row r="472" spans="1:8">
      <c r="A472">
        <v>2045</v>
      </c>
      <c r="B472">
        <v>3</v>
      </c>
      <c r="C472" s="5">
        <v>16.939935302734401</v>
      </c>
      <c r="D472" s="11">
        <f t="shared" si="21"/>
        <v>16.725053071899449</v>
      </c>
      <c r="E472" s="11">
        <v>7.5223937988281504</v>
      </c>
      <c r="F472" s="11">
        <f t="shared" si="22"/>
        <v>8.8870556433105818</v>
      </c>
      <c r="G472">
        <v>12.479821777343799</v>
      </c>
      <c r="H472" s="11">
        <f t="shared" si="23"/>
        <v>16.047048347168023</v>
      </c>
    </row>
    <row r="473" spans="1:8">
      <c r="A473">
        <v>2045</v>
      </c>
      <c r="B473">
        <v>4</v>
      </c>
      <c r="C473" s="5">
        <v>20.562249755859401</v>
      </c>
      <c r="D473" s="11">
        <f t="shared" si="21"/>
        <v>21.480065254516635</v>
      </c>
      <c r="E473" s="11">
        <v>16.691796875000001</v>
      </c>
      <c r="F473" s="11">
        <f t="shared" si="22"/>
        <v>21.480313828125002</v>
      </c>
      <c r="G473">
        <v>17.109704589843801</v>
      </c>
      <c r="H473" s="11">
        <f t="shared" si="23"/>
        <v>21.129733698730526</v>
      </c>
    </row>
    <row r="474" spans="1:8">
      <c r="A474">
        <v>2045</v>
      </c>
      <c r="B474">
        <v>5</v>
      </c>
      <c r="C474" s="5">
        <v>28.048547363281301</v>
      </c>
      <c r="D474" s="11">
        <f t="shared" si="21"/>
        <v>31.307328123779364</v>
      </c>
      <c r="E474" s="11">
        <v>23.249047851562501</v>
      </c>
      <c r="F474" s="11">
        <f t="shared" si="22"/>
        <v>30.48604231933594</v>
      </c>
      <c r="G474">
        <v>25.835321044921901</v>
      </c>
      <c r="H474" s="11">
        <f t="shared" si="23"/>
        <v>30.708715443115263</v>
      </c>
    </row>
    <row r="475" spans="1:8">
      <c r="A475">
        <v>2045</v>
      </c>
      <c r="B475">
        <v>6</v>
      </c>
      <c r="C475" s="5">
        <v>33.953271484375001</v>
      </c>
      <c r="D475" s="11">
        <f t="shared" si="21"/>
        <v>39.05845947753906</v>
      </c>
      <c r="E475" s="11">
        <v>29.965966796875001</v>
      </c>
      <c r="F475" s="11">
        <f t="shared" si="22"/>
        <v>39.711058798828127</v>
      </c>
      <c r="G475">
        <v>31.210931396484401</v>
      </c>
      <c r="H475" s="11">
        <f t="shared" si="23"/>
        <v>36.610060487060579</v>
      </c>
    </row>
    <row r="476" spans="1:8">
      <c r="A476">
        <v>2045</v>
      </c>
      <c r="B476">
        <v>7</v>
      </c>
      <c r="C476" s="5">
        <v>36.731286621093801</v>
      </c>
      <c r="D476" s="11">
        <f t="shared" si="21"/>
        <v>42.705159947509834</v>
      </c>
      <c r="E476" s="11">
        <v>31.208825683593801</v>
      </c>
      <c r="F476" s="11">
        <f t="shared" si="22"/>
        <v>41.418001193847722</v>
      </c>
      <c r="G476">
        <v>33.369287109375001</v>
      </c>
      <c r="H476" s="11">
        <f t="shared" si="23"/>
        <v>38.97950338867188</v>
      </c>
    </row>
    <row r="477" spans="1:8">
      <c r="A477">
        <v>2045</v>
      </c>
      <c r="B477">
        <v>8</v>
      </c>
      <c r="C477" s="5">
        <v>33.427178955078197</v>
      </c>
      <c r="D477" s="11">
        <f t="shared" si="21"/>
        <v>38.367857814331146</v>
      </c>
      <c r="E477" s="11">
        <v>28.267053222656301</v>
      </c>
      <c r="F477" s="11">
        <f t="shared" si="22"/>
        <v>37.377770895996157</v>
      </c>
      <c r="G477">
        <v>30.605493164062501</v>
      </c>
      <c r="H477" s="11">
        <f t="shared" si="23"/>
        <v>35.945410395507814</v>
      </c>
    </row>
    <row r="478" spans="1:8">
      <c r="A478">
        <v>2045</v>
      </c>
      <c r="B478">
        <v>9</v>
      </c>
      <c r="C478" s="5">
        <v>24.755609130859401</v>
      </c>
      <c r="D478" s="11">
        <f t="shared" si="21"/>
        <v>26.984688106079133</v>
      </c>
      <c r="E478" s="11">
        <v>21.277124023437501</v>
      </c>
      <c r="F478" s="11">
        <f t="shared" si="22"/>
        <v>27.777802133789066</v>
      </c>
      <c r="G478">
        <v>21.091027832031301</v>
      </c>
      <c r="H478" s="11">
        <f t="shared" si="23"/>
        <v>25.500430354003964</v>
      </c>
    </row>
    <row r="479" spans="1:8">
      <c r="A479">
        <v>2045</v>
      </c>
      <c r="B479">
        <v>10</v>
      </c>
      <c r="C479" s="5">
        <v>16.567346191406301</v>
      </c>
      <c r="D479" s="11">
        <f t="shared" si="21"/>
        <v>16.23595534545905</v>
      </c>
      <c r="E479" s="11">
        <v>14.0886474609375</v>
      </c>
      <c r="F479" s="11">
        <f t="shared" si="22"/>
        <v>17.905148422851564</v>
      </c>
      <c r="G479">
        <v>12.6683288574219</v>
      </c>
      <c r="H479" s="11">
        <f t="shared" si="23"/>
        <v>16.253991419677764</v>
      </c>
    </row>
    <row r="480" spans="1:8">
      <c r="A480">
        <v>2045</v>
      </c>
      <c r="B480">
        <v>11</v>
      </c>
      <c r="C480" s="5">
        <v>6.8718811035156504</v>
      </c>
      <c r="D480" s="11">
        <f t="shared" si="21"/>
        <v>3.5087183245849944</v>
      </c>
      <c r="E480" s="11">
        <v>7.7755371093750201</v>
      </c>
      <c r="F480" s="11">
        <f t="shared" si="22"/>
        <v>9.2347226660156512</v>
      </c>
      <c r="G480">
        <v>-1.9827026367187299</v>
      </c>
      <c r="H480" s="11">
        <f t="shared" si="23"/>
        <v>0.17008904541017777</v>
      </c>
    </row>
    <row r="481" spans="1:8">
      <c r="A481">
        <v>2045</v>
      </c>
      <c r="B481">
        <v>12</v>
      </c>
      <c r="C481" s="5">
        <v>0.15776977539064799</v>
      </c>
      <c r="D481" s="11">
        <f t="shared" si="21"/>
        <v>-5.3048956158446963</v>
      </c>
      <c r="E481" s="11">
        <v>2.1090942382812701</v>
      </c>
      <c r="F481" s="11">
        <f t="shared" si="22"/>
        <v>1.4524300268554962</v>
      </c>
      <c r="G481">
        <v>-6.1076721191405996</v>
      </c>
      <c r="H481" s="11">
        <f t="shared" si="23"/>
        <v>-4.358302452392552</v>
      </c>
    </row>
    <row r="482" spans="1:8">
      <c r="A482">
        <v>2046</v>
      </c>
      <c r="B482">
        <v>1</v>
      </c>
      <c r="C482" s="5">
        <v>1.81755981445315</v>
      </c>
      <c r="D482" s="11">
        <f t="shared" si="21"/>
        <v>-3.1260892315673496</v>
      </c>
      <c r="E482" s="11">
        <v>-4.2580017089843496</v>
      </c>
      <c r="F482" s="11">
        <f t="shared" si="22"/>
        <v>-7.2921395471191062</v>
      </c>
      <c r="G482">
        <v>-6.0095581054687299</v>
      </c>
      <c r="H482" s="11">
        <f t="shared" si="23"/>
        <v>-4.2505928881835722</v>
      </c>
    </row>
    <row r="483" spans="1:8">
      <c r="A483">
        <v>2046</v>
      </c>
      <c r="B483">
        <v>2</v>
      </c>
      <c r="C483" s="5">
        <v>5.2766967773437701</v>
      </c>
      <c r="D483" s="11">
        <f t="shared" si="21"/>
        <v>1.4147198596191677</v>
      </c>
      <c r="E483" s="11">
        <v>2.3545166015625201</v>
      </c>
      <c r="F483" s="11">
        <f t="shared" si="22"/>
        <v>1.7894931005859651</v>
      </c>
      <c r="G483">
        <v>-1.13703002929685</v>
      </c>
      <c r="H483" s="11">
        <f t="shared" si="23"/>
        <v>1.0984684338379176</v>
      </c>
    </row>
    <row r="484" spans="1:8">
      <c r="A484">
        <v>2046</v>
      </c>
      <c r="B484">
        <v>3</v>
      </c>
      <c r="C484" s="5">
        <v>14.5441833496094</v>
      </c>
      <c r="D484" s="11">
        <f t="shared" si="21"/>
        <v>13.580149483032258</v>
      </c>
      <c r="E484" s="11">
        <v>9.8744445800781495</v>
      </c>
      <c r="F484" s="11">
        <f t="shared" si="22"/>
        <v>12.11736218627933</v>
      </c>
      <c r="G484">
        <v>10.7855773925781</v>
      </c>
      <c r="H484" s="11">
        <f t="shared" si="23"/>
        <v>14.187106861572239</v>
      </c>
    </row>
    <row r="485" spans="1:8">
      <c r="A485">
        <v>2046</v>
      </c>
      <c r="B485">
        <v>4</v>
      </c>
      <c r="C485" s="5">
        <v>21.961816406250001</v>
      </c>
      <c r="D485" s="11">
        <f t="shared" si="21"/>
        <v>23.317276396484377</v>
      </c>
      <c r="E485" s="11">
        <v>17.506494140625001</v>
      </c>
      <c r="F485" s="11">
        <f t="shared" si="22"/>
        <v>22.599219052734377</v>
      </c>
      <c r="G485">
        <v>18.871484375000001</v>
      </c>
      <c r="H485" s="11">
        <f t="shared" si="23"/>
        <v>23.063815546875002</v>
      </c>
    </row>
    <row r="486" spans="1:8">
      <c r="A486">
        <v>2046</v>
      </c>
      <c r="B486">
        <v>5</v>
      </c>
      <c r="C486" s="5">
        <v>28.546289062500001</v>
      </c>
      <c r="D486" s="11">
        <f t="shared" si="21"/>
        <v>31.960713652343749</v>
      </c>
      <c r="E486" s="11">
        <v>21.966912841796901</v>
      </c>
      <c r="F486" s="11">
        <f t="shared" si="22"/>
        <v>28.725158096923863</v>
      </c>
      <c r="G486">
        <v>24.636651611328102</v>
      </c>
      <c r="H486" s="11">
        <f t="shared" si="23"/>
        <v>29.39281613891599</v>
      </c>
    </row>
    <row r="487" spans="1:8">
      <c r="A487">
        <v>2046</v>
      </c>
      <c r="B487">
        <v>6</v>
      </c>
      <c r="C487" s="5">
        <v>32.129357910156301</v>
      </c>
      <c r="D487" s="11">
        <f t="shared" si="21"/>
        <v>36.664208128662175</v>
      </c>
      <c r="E487" s="11">
        <v>29.041101074218801</v>
      </c>
      <c r="F487" s="11">
        <f t="shared" si="22"/>
        <v>38.440848215332096</v>
      </c>
      <c r="G487">
        <v>32.694635009765697</v>
      </c>
      <c r="H487" s="11">
        <f t="shared" si="23"/>
        <v>38.238870313720781</v>
      </c>
    </row>
    <row r="488" spans="1:8">
      <c r="A488">
        <v>2046</v>
      </c>
      <c r="B488">
        <v>7</v>
      </c>
      <c r="C488" s="5">
        <v>34.816796875000001</v>
      </c>
      <c r="D488" s="11">
        <f t="shared" si="21"/>
        <v>40.192009257812501</v>
      </c>
      <c r="E488" s="11">
        <v>30.119653320312501</v>
      </c>
      <c r="F488" s="11">
        <f t="shared" si="22"/>
        <v>39.922131870117184</v>
      </c>
      <c r="G488">
        <v>34.937432861328197</v>
      </c>
      <c r="H488" s="11">
        <f t="shared" si="23"/>
        <v>40.701013795166098</v>
      </c>
    </row>
    <row r="489" spans="1:8">
      <c r="A489">
        <v>2046</v>
      </c>
      <c r="B489">
        <v>8</v>
      </c>
      <c r="C489" s="5">
        <v>32.896020507812501</v>
      </c>
      <c r="D489" s="11">
        <f t="shared" si="21"/>
        <v>37.67060612060547</v>
      </c>
      <c r="E489" s="11">
        <v>28.825891113281301</v>
      </c>
      <c r="F489" s="11">
        <f t="shared" si="22"/>
        <v>38.145278854980539</v>
      </c>
      <c r="G489">
        <v>32.673425292968801</v>
      </c>
      <c r="H489" s="11">
        <f t="shared" si="23"/>
        <v>38.215586286621154</v>
      </c>
    </row>
    <row r="490" spans="1:8">
      <c r="A490">
        <v>2046</v>
      </c>
      <c r="B490">
        <v>9</v>
      </c>
      <c r="C490" s="5">
        <v>24.394555664062501</v>
      </c>
      <c r="D490" s="11">
        <f t="shared" si="21"/>
        <v>26.510733220214846</v>
      </c>
      <c r="E490" s="11">
        <v>23.161523437500001</v>
      </c>
      <c r="F490" s="11">
        <f t="shared" si="22"/>
        <v>30.365836289062504</v>
      </c>
      <c r="G490">
        <v>22.850518798828102</v>
      </c>
      <c r="H490" s="11">
        <f t="shared" si="23"/>
        <v>27.431999537353491</v>
      </c>
    </row>
    <row r="491" spans="1:8">
      <c r="A491">
        <v>2046</v>
      </c>
      <c r="B491">
        <v>10</v>
      </c>
      <c r="C491" s="5">
        <v>15.679528808593799</v>
      </c>
      <c r="D491" s="11">
        <f t="shared" si="21"/>
        <v>15.070517467041078</v>
      </c>
      <c r="E491" s="11">
        <v>14.2084289550781</v>
      </c>
      <c r="F491" s="11">
        <f t="shared" si="22"/>
        <v>18.069656326904262</v>
      </c>
      <c r="G491">
        <v>11.3513427734375</v>
      </c>
      <c r="H491" s="11">
        <f t="shared" si="23"/>
        <v>14.808204096679688</v>
      </c>
    </row>
    <row r="492" spans="1:8">
      <c r="A492">
        <v>2046</v>
      </c>
      <c r="B492">
        <v>11</v>
      </c>
      <c r="C492" s="5">
        <v>6.8667846679687701</v>
      </c>
      <c r="D492" s="11">
        <f t="shared" si="21"/>
        <v>3.5020282336426041</v>
      </c>
      <c r="E492" s="11">
        <v>3.3095947265625201</v>
      </c>
      <c r="F492" s="11">
        <f t="shared" si="22"/>
        <v>3.101197397460965</v>
      </c>
      <c r="G492">
        <v>2.74102172851565</v>
      </c>
      <c r="H492" s="11">
        <f t="shared" si="23"/>
        <v>5.355793653564481</v>
      </c>
    </row>
    <row r="493" spans="1:8">
      <c r="A493">
        <v>2046</v>
      </c>
      <c r="B493">
        <v>12</v>
      </c>
      <c r="C493" s="5">
        <v>2.5799194335937701</v>
      </c>
      <c r="D493" s="11">
        <f t="shared" si="21"/>
        <v>-2.1253397595214576</v>
      </c>
      <c r="E493" s="11">
        <v>-1.4880737304687299</v>
      </c>
      <c r="F493" s="11">
        <f t="shared" si="22"/>
        <v>-3.4879204614257535</v>
      </c>
      <c r="G493">
        <v>-4.3828186035155996</v>
      </c>
      <c r="H493" s="11">
        <f t="shared" si="23"/>
        <v>-2.464758262939426</v>
      </c>
    </row>
    <row r="494" spans="1:8">
      <c r="A494">
        <v>2047</v>
      </c>
      <c r="B494">
        <v>1</v>
      </c>
      <c r="C494" s="5">
        <v>0.43633422851564801</v>
      </c>
      <c r="D494" s="11">
        <f t="shared" si="21"/>
        <v>-4.9392240582275084</v>
      </c>
      <c r="E494" s="11">
        <v>-1.3197082519531</v>
      </c>
      <c r="F494" s="11">
        <f t="shared" si="22"/>
        <v>-3.2566873132323875</v>
      </c>
      <c r="G494">
        <v>-6.9223693847655996</v>
      </c>
      <c r="H494" s="11">
        <f t="shared" si="23"/>
        <v>-5.2526771105956769</v>
      </c>
    </row>
    <row r="495" spans="1:8">
      <c r="A495">
        <v>2047</v>
      </c>
      <c r="B495">
        <v>2</v>
      </c>
      <c r="C495" s="5">
        <v>5.9343505859375201</v>
      </c>
      <c r="D495" s="11">
        <f t="shared" si="21"/>
        <v>2.2780220141601832</v>
      </c>
      <c r="E495" s="11">
        <v>7.3059326171875201</v>
      </c>
      <c r="F495" s="11">
        <f t="shared" si="22"/>
        <v>8.5897678564453397</v>
      </c>
      <c r="G495">
        <v>-4.2984069824218496</v>
      </c>
      <c r="H495" s="11">
        <f t="shared" si="23"/>
        <v>-2.3720911853027071</v>
      </c>
    </row>
    <row r="496" spans="1:8">
      <c r="A496">
        <v>2047</v>
      </c>
      <c r="B496">
        <v>3</v>
      </c>
      <c r="C496" s="5">
        <v>12.9567199707031</v>
      </c>
      <c r="D496" s="11">
        <f t="shared" si="21"/>
        <v>11.496286305541958</v>
      </c>
      <c r="E496" s="11">
        <v>14.6374755859375</v>
      </c>
      <c r="F496" s="11">
        <f t="shared" si="22"/>
        <v>18.658908969726564</v>
      </c>
      <c r="G496">
        <v>8.9554687500000192</v>
      </c>
      <c r="H496" s="11">
        <f t="shared" si="23"/>
        <v>12.178013593750022</v>
      </c>
    </row>
    <row r="497" spans="1:8">
      <c r="A497">
        <v>2047</v>
      </c>
      <c r="B497">
        <v>4</v>
      </c>
      <c r="C497" s="5">
        <v>22.299584960937501</v>
      </c>
      <c r="D497" s="11">
        <f t="shared" si="21"/>
        <v>23.760665178222656</v>
      </c>
      <c r="E497" s="11">
        <v>16.080743408203102</v>
      </c>
      <c r="F497" s="11">
        <f t="shared" si="22"/>
        <v>20.641092996826142</v>
      </c>
      <c r="G497">
        <v>18.241082763671901</v>
      </c>
      <c r="H497" s="11">
        <f t="shared" si="23"/>
        <v>22.371760657959015</v>
      </c>
    </row>
    <row r="498" spans="1:8">
      <c r="A498">
        <v>2047</v>
      </c>
      <c r="B498">
        <v>5</v>
      </c>
      <c r="C498" s="5">
        <v>29.370690917968801</v>
      </c>
      <c r="D498" s="11">
        <f t="shared" si="21"/>
        <v>33.042905968017642</v>
      </c>
      <c r="E498" s="11">
        <v>21.365502929687501</v>
      </c>
      <c r="F498" s="11">
        <f t="shared" si="22"/>
        <v>27.899181723632815</v>
      </c>
      <c r="G498">
        <v>25.350152587890602</v>
      </c>
      <c r="H498" s="11">
        <f t="shared" si="23"/>
        <v>30.176097510986303</v>
      </c>
    </row>
    <row r="499" spans="1:8">
      <c r="A499">
        <v>2047</v>
      </c>
      <c r="B499">
        <v>6</v>
      </c>
      <c r="C499" s="5">
        <v>32.351495361328197</v>
      </c>
      <c r="D499" s="11">
        <f t="shared" si="21"/>
        <v>36.955807960815527</v>
      </c>
      <c r="E499" s="11">
        <v>22.555139160156301</v>
      </c>
      <c r="F499" s="11">
        <f t="shared" si="22"/>
        <v>29.533028122558665</v>
      </c>
      <c r="G499">
        <v>30.267297363281301</v>
      </c>
      <c r="H499" s="11">
        <f t="shared" si="23"/>
        <v>35.574139045410213</v>
      </c>
    </row>
    <row r="500" spans="1:8">
      <c r="A500">
        <v>2047</v>
      </c>
      <c r="B500">
        <v>7</v>
      </c>
      <c r="C500" s="5">
        <v>34.523339843750001</v>
      </c>
      <c r="D500" s="11">
        <f t="shared" si="21"/>
        <v>39.806788212890623</v>
      </c>
      <c r="E500" s="11">
        <v>30.387689208984401</v>
      </c>
      <c r="F500" s="11">
        <f t="shared" si="22"/>
        <v>40.290252359619174</v>
      </c>
      <c r="G500">
        <v>36.615594482421898</v>
      </c>
      <c r="H500" s="11">
        <f t="shared" si="23"/>
        <v>42.543299622802763</v>
      </c>
    </row>
    <row r="501" spans="1:8">
      <c r="A501">
        <v>2047</v>
      </c>
      <c r="B501">
        <v>8</v>
      </c>
      <c r="C501" s="5">
        <v>34.259362792968801</v>
      </c>
      <c r="D501" s="11">
        <f t="shared" si="21"/>
        <v>39.460265538330141</v>
      </c>
      <c r="E501" s="11">
        <v>27.269097900390602</v>
      </c>
      <c r="F501" s="11">
        <f t="shared" si="22"/>
        <v>36.007179056396446</v>
      </c>
      <c r="G501">
        <v>31.687554931640602</v>
      </c>
      <c r="H501" s="11">
        <f t="shared" si="23"/>
        <v>37.133297803955053</v>
      </c>
    </row>
    <row r="502" spans="1:8">
      <c r="A502">
        <v>2047</v>
      </c>
      <c r="B502">
        <v>9</v>
      </c>
      <c r="C502" s="5">
        <v>26.111413574218801</v>
      </c>
      <c r="D502" s="11">
        <f t="shared" si="21"/>
        <v>28.764452598877021</v>
      </c>
      <c r="E502" s="11">
        <v>23.182580566406301</v>
      </c>
      <c r="F502" s="11">
        <f t="shared" si="22"/>
        <v>30.394756149902413</v>
      </c>
      <c r="G502">
        <v>22.146234130859401</v>
      </c>
      <c r="H502" s="11">
        <f t="shared" si="23"/>
        <v>26.658835828857452</v>
      </c>
    </row>
    <row r="503" spans="1:8">
      <c r="A503">
        <v>2047</v>
      </c>
      <c r="B503">
        <v>10</v>
      </c>
      <c r="C503" s="5">
        <v>15.49990234375</v>
      </c>
      <c r="D503" s="11">
        <f t="shared" si="21"/>
        <v>14.834721806640623</v>
      </c>
      <c r="E503" s="11">
        <v>12.8481689453125</v>
      </c>
      <c r="F503" s="11">
        <f t="shared" si="22"/>
        <v>16.201475229492189</v>
      </c>
      <c r="G503">
        <v>12.8891845703125</v>
      </c>
      <c r="H503" s="11">
        <f t="shared" si="23"/>
        <v>16.496446821289062</v>
      </c>
    </row>
    <row r="504" spans="1:8">
      <c r="A504">
        <v>2047</v>
      </c>
      <c r="B504">
        <v>11</v>
      </c>
      <c r="C504" s="5">
        <v>7.6135498046875201</v>
      </c>
      <c r="D504" s="11">
        <f t="shared" si="21"/>
        <v>4.4823068286133081</v>
      </c>
      <c r="E504" s="11">
        <v>5.4987731933594004</v>
      </c>
      <c r="F504" s="11">
        <f t="shared" si="22"/>
        <v>6.1078151037598012</v>
      </c>
      <c r="G504">
        <v>2.9206176757812701</v>
      </c>
      <c r="H504" s="11">
        <f t="shared" si="23"/>
        <v>5.5529540844726784</v>
      </c>
    </row>
    <row r="505" spans="1:8">
      <c r="A505">
        <v>2047</v>
      </c>
      <c r="B505">
        <v>12</v>
      </c>
      <c r="C505" s="5">
        <v>0.35769042968752301</v>
      </c>
      <c r="D505" s="11">
        <f t="shared" si="21"/>
        <v>-5.0424597729491882</v>
      </c>
      <c r="E505" s="11">
        <v>0.48397216796877301</v>
      </c>
      <c r="F505" s="11">
        <f t="shared" si="22"/>
        <v>-0.77951262451168712</v>
      </c>
      <c r="G505">
        <v>-4.6764282226562299</v>
      </c>
      <c r="H505" s="11">
        <f t="shared" si="23"/>
        <v>-2.7870829028320103</v>
      </c>
    </row>
    <row r="506" spans="1:8">
      <c r="A506">
        <v>2048</v>
      </c>
      <c r="B506">
        <v>1</v>
      </c>
      <c r="C506" s="5">
        <v>4.3224121093750201</v>
      </c>
      <c r="D506" s="11">
        <f t="shared" si="21"/>
        <v>0.16203037597658909</v>
      </c>
      <c r="E506" s="11">
        <v>-2.3732666015624799</v>
      </c>
      <c r="F506" s="11">
        <f t="shared" si="22"/>
        <v>-4.7036443505859094</v>
      </c>
      <c r="G506">
        <v>-9.6233276367187308</v>
      </c>
      <c r="H506" s="11">
        <f t="shared" si="23"/>
        <v>-8.2177890795898243</v>
      </c>
    </row>
    <row r="507" spans="1:8">
      <c r="A507">
        <v>2048</v>
      </c>
      <c r="B507">
        <v>2</v>
      </c>
      <c r="C507" s="5">
        <v>6.7641235351562701</v>
      </c>
      <c r="D507" s="11">
        <f t="shared" si="21"/>
        <v>3.3672649645996353</v>
      </c>
      <c r="E507" s="11">
        <v>0.37664184570314801</v>
      </c>
      <c r="F507" s="11">
        <f t="shared" si="22"/>
        <v>-0.92692008911129642</v>
      </c>
      <c r="G507">
        <v>-0.45850219726560199</v>
      </c>
      <c r="H507" s="11">
        <f t="shared" si="23"/>
        <v>1.8433562878418219</v>
      </c>
    </row>
    <row r="508" spans="1:8">
      <c r="A508">
        <v>2048</v>
      </c>
      <c r="B508">
        <v>3</v>
      </c>
      <c r="C508" s="5">
        <v>16.648980712890602</v>
      </c>
      <c r="D508" s="11">
        <f t="shared" si="21"/>
        <v>16.343116981811491</v>
      </c>
      <c r="E508" s="11">
        <v>10.370324707031299</v>
      </c>
      <c r="F508" s="11">
        <f t="shared" si="22"/>
        <v>12.798403952636786</v>
      </c>
      <c r="G508">
        <v>7.8757873535156504</v>
      </c>
      <c r="H508" s="11">
        <f t="shared" si="23"/>
        <v>10.992739356689482</v>
      </c>
    </row>
    <row r="509" spans="1:8">
      <c r="A509">
        <v>2048</v>
      </c>
      <c r="B509">
        <v>4</v>
      </c>
      <c r="C509" s="5">
        <v>23.856713867187501</v>
      </c>
      <c r="D509" s="11">
        <f t="shared" si="21"/>
        <v>25.804708293457033</v>
      </c>
      <c r="E509" s="11">
        <v>15.9796691894531</v>
      </c>
      <c r="F509" s="11">
        <f t="shared" si="22"/>
        <v>20.502277664794889</v>
      </c>
      <c r="G509">
        <v>13.3789306640625</v>
      </c>
      <c r="H509" s="11">
        <f t="shared" si="23"/>
        <v>17.034090083007811</v>
      </c>
    </row>
    <row r="510" spans="1:8">
      <c r="A510">
        <v>2048</v>
      </c>
      <c r="B510">
        <v>5</v>
      </c>
      <c r="C510" s="5">
        <v>31.454675292968801</v>
      </c>
      <c r="D510" s="11">
        <f t="shared" si="21"/>
        <v>35.778552257080143</v>
      </c>
      <c r="E510" s="11">
        <v>26.074060058593801</v>
      </c>
      <c r="F510" s="11">
        <f t="shared" si="22"/>
        <v>34.36591408447272</v>
      </c>
      <c r="G510">
        <v>24.036462402343801</v>
      </c>
      <c r="H510" s="11">
        <f t="shared" si="23"/>
        <v>28.733928425293026</v>
      </c>
    </row>
    <row r="511" spans="1:8">
      <c r="A511">
        <v>2048</v>
      </c>
      <c r="B511">
        <v>6</v>
      </c>
      <c r="C511" s="5">
        <v>33.522973632812501</v>
      </c>
      <c r="D511" s="11">
        <f t="shared" si="21"/>
        <v>38.493607487792971</v>
      </c>
      <c r="E511" s="11">
        <v>29.853540039062501</v>
      </c>
      <c r="F511" s="11">
        <f t="shared" si="22"/>
        <v>39.556651889648435</v>
      </c>
      <c r="G511">
        <v>34.107904052734398</v>
      </c>
      <c r="H511" s="11">
        <f t="shared" si="23"/>
        <v>39.790357069091826</v>
      </c>
    </row>
    <row r="512" spans="1:8">
      <c r="A512">
        <v>2048</v>
      </c>
      <c r="B512">
        <v>7</v>
      </c>
      <c r="C512" s="5">
        <v>34.068963623046898</v>
      </c>
      <c r="D512" s="11">
        <f t="shared" si="21"/>
        <v>39.21032854797366</v>
      </c>
      <c r="E512" s="11">
        <v>30.538964843750001</v>
      </c>
      <c r="F512" s="11">
        <f t="shared" si="22"/>
        <v>40.498014316406248</v>
      </c>
      <c r="G512">
        <v>36.300805664062501</v>
      </c>
      <c r="H512" s="11">
        <f t="shared" si="23"/>
        <v>42.197724458007819</v>
      </c>
    </row>
    <row r="513" spans="1:8">
      <c r="A513">
        <v>2048</v>
      </c>
      <c r="B513">
        <v>8</v>
      </c>
      <c r="C513" s="5">
        <v>31.928369140625001</v>
      </c>
      <c r="D513" s="11">
        <f t="shared" si="21"/>
        <v>36.400370170898441</v>
      </c>
      <c r="E513" s="11">
        <v>29.309716796875001</v>
      </c>
      <c r="F513" s="11">
        <f t="shared" si="22"/>
        <v>38.809765048828126</v>
      </c>
      <c r="G513">
        <v>31.608239746093801</v>
      </c>
      <c r="H513" s="11">
        <f t="shared" si="23"/>
        <v>37.046225593261774</v>
      </c>
    </row>
    <row r="514" spans="1:8">
      <c r="A514">
        <v>2048</v>
      </c>
      <c r="B514">
        <v>9</v>
      </c>
      <c r="C514" s="5">
        <v>27.407556152343801</v>
      </c>
      <c r="D514" s="11">
        <f t="shared" si="21"/>
        <v>30.465898961181708</v>
      </c>
      <c r="E514" s="11">
        <v>21.790734863281301</v>
      </c>
      <c r="F514" s="11">
        <f t="shared" si="22"/>
        <v>28.483195261230538</v>
      </c>
      <c r="G514">
        <v>20.431695556640602</v>
      </c>
      <c r="H514" s="11">
        <f t="shared" si="23"/>
        <v>24.776615382080053</v>
      </c>
    </row>
    <row r="515" spans="1:8">
      <c r="A515">
        <v>2048</v>
      </c>
      <c r="B515">
        <v>10</v>
      </c>
      <c r="C515" s="5">
        <v>17.176293945312501</v>
      </c>
      <c r="D515" s="11">
        <f t="shared" ref="D515:D578" si="24">C515*1.3127-5.512</f>
        <v>17.035321062011718</v>
      </c>
      <c r="E515" s="11">
        <v>13.24404296875</v>
      </c>
      <c r="F515" s="11">
        <f t="shared" ref="F515:F578" si="25">E515*1.3734-1.4442</f>
        <v>16.745168613281251</v>
      </c>
      <c r="G515">
        <v>10.207971191406299</v>
      </c>
      <c r="H515" s="11">
        <f t="shared" ref="H515:H578" si="26">G515*1.0978+2.3467</f>
        <v>13.553010773925838</v>
      </c>
    </row>
    <row r="516" spans="1:8">
      <c r="A516">
        <v>2048</v>
      </c>
      <c r="B516">
        <v>11</v>
      </c>
      <c r="C516" s="5">
        <v>11.4544616699219</v>
      </c>
      <c r="D516" s="11">
        <f t="shared" si="24"/>
        <v>9.5242718341064787</v>
      </c>
      <c r="E516" s="11">
        <v>4.4714904785156504</v>
      </c>
      <c r="F516" s="11">
        <f t="shared" si="25"/>
        <v>4.6969450231933934</v>
      </c>
      <c r="G516">
        <v>3.83709106445315</v>
      </c>
      <c r="H516" s="11">
        <f t="shared" si="26"/>
        <v>6.5590585705566689</v>
      </c>
    </row>
    <row r="517" spans="1:8">
      <c r="A517">
        <v>2048</v>
      </c>
      <c r="B517">
        <v>12</v>
      </c>
      <c r="C517" s="5">
        <v>0.90755615234377296</v>
      </c>
      <c r="D517" s="11">
        <f t="shared" si="24"/>
        <v>-4.3206510388183288</v>
      </c>
      <c r="E517" s="11">
        <v>-0.54215087890622704</v>
      </c>
      <c r="F517" s="11">
        <f t="shared" si="25"/>
        <v>-2.1887900170898122</v>
      </c>
      <c r="G517">
        <v>-7.2346862792968496</v>
      </c>
      <c r="H517" s="11">
        <f t="shared" si="26"/>
        <v>-5.5955385974120819</v>
      </c>
    </row>
    <row r="518" spans="1:8">
      <c r="A518">
        <v>2049</v>
      </c>
      <c r="B518">
        <v>1</v>
      </c>
      <c r="C518" s="5">
        <v>1.3895507812500201</v>
      </c>
      <c r="D518" s="11">
        <f t="shared" si="24"/>
        <v>-3.6879366894530983</v>
      </c>
      <c r="E518" s="11">
        <v>-1.8876098632812299</v>
      </c>
      <c r="F518" s="11">
        <f t="shared" si="25"/>
        <v>-4.0366433862304412</v>
      </c>
      <c r="G518">
        <v>-5.6068481445312299</v>
      </c>
      <c r="H518" s="11">
        <f t="shared" si="26"/>
        <v>-3.8084978930663849</v>
      </c>
    </row>
    <row r="519" spans="1:8">
      <c r="A519">
        <v>2049</v>
      </c>
      <c r="B519">
        <v>2</v>
      </c>
      <c r="C519" s="5">
        <v>7.0466857910156504</v>
      </c>
      <c r="D519" s="11">
        <f t="shared" si="24"/>
        <v>3.7381844378662441</v>
      </c>
      <c r="E519" s="11">
        <v>2.3410278320312701</v>
      </c>
      <c r="F519" s="11">
        <f t="shared" si="25"/>
        <v>1.7709676245117465</v>
      </c>
      <c r="G519">
        <v>1.1151367187500201</v>
      </c>
      <c r="H519" s="11">
        <f t="shared" si="26"/>
        <v>3.570897089843772</v>
      </c>
    </row>
    <row r="520" spans="1:8">
      <c r="A520">
        <v>2049</v>
      </c>
      <c r="B520">
        <v>3</v>
      </c>
      <c r="C520" s="5">
        <v>10.2088562011719</v>
      </c>
      <c r="D520" s="11">
        <f t="shared" si="24"/>
        <v>7.8891655352783525</v>
      </c>
      <c r="E520" s="11">
        <v>8.6024414062500192</v>
      </c>
      <c r="F520" s="11">
        <f t="shared" si="25"/>
        <v>10.370393027343775</v>
      </c>
      <c r="G520">
        <v>11.4231506347656</v>
      </c>
      <c r="H520" s="11">
        <f t="shared" si="26"/>
        <v>14.887034766845677</v>
      </c>
    </row>
    <row r="521" spans="1:8">
      <c r="A521">
        <v>2049</v>
      </c>
      <c r="B521">
        <v>4</v>
      </c>
      <c r="C521" s="5">
        <v>21.733819580078102</v>
      </c>
      <c r="D521" s="11">
        <f t="shared" si="24"/>
        <v>23.017984962768523</v>
      </c>
      <c r="E521" s="11">
        <v>15.120751953125</v>
      </c>
      <c r="F521" s="11">
        <f t="shared" si="25"/>
        <v>19.322640732421874</v>
      </c>
      <c r="G521">
        <v>19.591699218750001</v>
      </c>
      <c r="H521" s="11">
        <f t="shared" si="26"/>
        <v>23.854467402343751</v>
      </c>
    </row>
    <row r="522" spans="1:8">
      <c r="A522">
        <v>2049</v>
      </c>
      <c r="B522">
        <v>5</v>
      </c>
      <c r="C522" s="5">
        <v>29.335504150390602</v>
      </c>
      <c r="D522" s="11">
        <f t="shared" si="24"/>
        <v>32.996716298217741</v>
      </c>
      <c r="E522" s="11">
        <v>21.599633789062501</v>
      </c>
      <c r="F522" s="11">
        <f t="shared" si="25"/>
        <v>28.220737045898439</v>
      </c>
      <c r="G522">
        <v>25.569573974609401</v>
      </c>
      <c r="H522" s="11">
        <f t="shared" si="26"/>
        <v>30.416978309326201</v>
      </c>
    </row>
    <row r="523" spans="1:8">
      <c r="A523">
        <v>2049</v>
      </c>
      <c r="B523">
        <v>6</v>
      </c>
      <c r="C523" s="5">
        <v>31.347100830078102</v>
      </c>
      <c r="D523" s="11">
        <f t="shared" si="24"/>
        <v>35.637339259643525</v>
      </c>
      <c r="E523" s="11">
        <v>26.514978027343801</v>
      </c>
      <c r="F523" s="11">
        <f t="shared" si="25"/>
        <v>34.971470822753972</v>
      </c>
      <c r="G523">
        <v>31.769158935546901</v>
      </c>
      <c r="H523" s="11">
        <f t="shared" si="26"/>
        <v>37.222882679443387</v>
      </c>
    </row>
    <row r="524" spans="1:8">
      <c r="A524">
        <v>2049</v>
      </c>
      <c r="B524">
        <v>7</v>
      </c>
      <c r="C524" s="5">
        <v>35.037194824218801</v>
      </c>
      <c r="D524" s="11">
        <f t="shared" si="24"/>
        <v>40.481325645752023</v>
      </c>
      <c r="E524" s="11">
        <v>30.154382324218801</v>
      </c>
      <c r="F524" s="11">
        <f t="shared" si="25"/>
        <v>39.969828684082096</v>
      </c>
      <c r="G524">
        <v>34.995721435546898</v>
      </c>
      <c r="H524" s="11">
        <f t="shared" si="26"/>
        <v>40.765002991943383</v>
      </c>
    </row>
    <row r="525" spans="1:8">
      <c r="A525">
        <v>2049</v>
      </c>
      <c r="B525">
        <v>8</v>
      </c>
      <c r="C525" s="5">
        <v>33.342034912109398</v>
      </c>
      <c r="D525" s="11">
        <f t="shared" si="24"/>
        <v>38.256089229126005</v>
      </c>
      <c r="E525" s="11">
        <v>29.899591064453102</v>
      </c>
      <c r="F525" s="11">
        <f t="shared" si="25"/>
        <v>39.619898367919888</v>
      </c>
      <c r="G525">
        <v>32.020074462890697</v>
      </c>
      <c r="H525" s="11">
        <f t="shared" si="26"/>
        <v>37.498337745361411</v>
      </c>
    </row>
    <row r="526" spans="1:8">
      <c r="A526">
        <v>2049</v>
      </c>
      <c r="B526">
        <v>9</v>
      </c>
      <c r="C526" s="5">
        <v>25.368707275390602</v>
      </c>
      <c r="D526" s="11">
        <f t="shared" si="24"/>
        <v>27.789502040405239</v>
      </c>
      <c r="E526" s="11">
        <v>22.171350097656301</v>
      </c>
      <c r="F526" s="11">
        <f t="shared" si="25"/>
        <v>29.005932224121164</v>
      </c>
      <c r="G526">
        <v>22.489129638671901</v>
      </c>
      <c r="H526" s="11">
        <f t="shared" si="26"/>
        <v>27.035266517334016</v>
      </c>
    </row>
    <row r="527" spans="1:8">
      <c r="A527">
        <v>2049</v>
      </c>
      <c r="B527">
        <v>10</v>
      </c>
      <c r="C527" s="5">
        <v>15.682702636718799</v>
      </c>
      <c r="D527" s="11">
        <f t="shared" si="24"/>
        <v>15.074683751220768</v>
      </c>
      <c r="E527" s="11">
        <v>15.767236328125</v>
      </c>
      <c r="F527" s="11">
        <f t="shared" si="25"/>
        <v>20.210522373046874</v>
      </c>
      <c r="G527">
        <v>13.5066162109375</v>
      </c>
      <c r="H527" s="11">
        <f t="shared" si="26"/>
        <v>17.174263276367189</v>
      </c>
    </row>
    <row r="528" spans="1:8">
      <c r="A528">
        <v>2049</v>
      </c>
      <c r="B528">
        <v>11</v>
      </c>
      <c r="C528" s="5">
        <v>8.2656188964843995</v>
      </c>
      <c r="D528" s="11">
        <f t="shared" si="24"/>
        <v>5.3382779254150714</v>
      </c>
      <c r="E528" s="11">
        <v>7.7226806640625201</v>
      </c>
      <c r="F528" s="11">
        <f t="shared" si="25"/>
        <v>9.1621296240234642</v>
      </c>
      <c r="G528">
        <v>0.58431396484377296</v>
      </c>
      <c r="H528" s="11">
        <f t="shared" si="26"/>
        <v>2.9881598706054939</v>
      </c>
    </row>
    <row r="529" spans="1:8">
      <c r="A529">
        <v>2049</v>
      </c>
      <c r="B529">
        <v>12</v>
      </c>
      <c r="C529" s="5">
        <v>3.9840332031250201</v>
      </c>
      <c r="D529" s="11">
        <f t="shared" si="24"/>
        <v>-0.28215961425778602</v>
      </c>
      <c r="E529" s="11">
        <v>2.56914672851565</v>
      </c>
      <c r="F529" s="11">
        <f t="shared" si="25"/>
        <v>2.0842661169433936</v>
      </c>
      <c r="G529">
        <v>-4.3196472167968496</v>
      </c>
      <c r="H529" s="11">
        <f t="shared" si="26"/>
        <v>-2.3954087145995824</v>
      </c>
    </row>
    <row r="530" spans="1:8">
      <c r="A530">
        <v>2050</v>
      </c>
      <c r="B530">
        <v>1</v>
      </c>
      <c r="C530" s="5">
        <v>1.4975524902344</v>
      </c>
      <c r="D530" s="11">
        <f t="shared" si="24"/>
        <v>-3.5461628460693029</v>
      </c>
      <c r="E530" s="11">
        <v>-2.00226440429685</v>
      </c>
      <c r="F530" s="11">
        <f t="shared" si="25"/>
        <v>-4.1941099328612932</v>
      </c>
      <c r="G530">
        <v>-7.0756591796874799</v>
      </c>
      <c r="H530" s="11">
        <f t="shared" si="26"/>
        <v>-5.4209586474609157</v>
      </c>
    </row>
    <row r="531" spans="1:8">
      <c r="A531">
        <v>2050</v>
      </c>
      <c r="B531">
        <v>2</v>
      </c>
      <c r="C531" s="5">
        <v>5.9142089843750201</v>
      </c>
      <c r="D531" s="11">
        <f t="shared" si="24"/>
        <v>2.2515821337890891</v>
      </c>
      <c r="E531" s="11">
        <v>2.8558288574219</v>
      </c>
      <c r="F531" s="11">
        <f t="shared" si="25"/>
        <v>2.4779953527832372</v>
      </c>
      <c r="G531">
        <v>-4.8223632812499799</v>
      </c>
      <c r="H531" s="11">
        <f t="shared" si="26"/>
        <v>-2.9472904101562283</v>
      </c>
    </row>
    <row r="532" spans="1:8">
      <c r="A532">
        <v>2050</v>
      </c>
      <c r="B532">
        <v>3</v>
      </c>
      <c r="C532" s="5">
        <v>14.779504394531299</v>
      </c>
      <c r="D532" s="11">
        <f t="shared" si="24"/>
        <v>13.889055418701236</v>
      </c>
      <c r="E532" s="11">
        <v>9.3210693359375192</v>
      </c>
      <c r="F532" s="11">
        <f t="shared" si="25"/>
        <v>11.357356625976587</v>
      </c>
      <c r="G532">
        <v>7.8628479003906504</v>
      </c>
      <c r="H532" s="11">
        <f t="shared" si="26"/>
        <v>10.978534425048856</v>
      </c>
    </row>
    <row r="533" spans="1:8">
      <c r="A533">
        <v>2050</v>
      </c>
      <c r="B533">
        <v>4</v>
      </c>
      <c r="C533" s="5">
        <v>24.257226562500001</v>
      </c>
      <c r="D533" s="11">
        <f t="shared" si="24"/>
        <v>26.330461308593751</v>
      </c>
      <c r="E533" s="11">
        <v>17.768457031250001</v>
      </c>
      <c r="F533" s="11">
        <f t="shared" si="25"/>
        <v>22.958998886718753</v>
      </c>
      <c r="G533">
        <v>18.448541259765602</v>
      </c>
      <c r="H533" s="11">
        <f t="shared" si="26"/>
        <v>22.599508594970679</v>
      </c>
    </row>
    <row r="534" spans="1:8">
      <c r="A534">
        <v>2050</v>
      </c>
      <c r="B534">
        <v>5</v>
      </c>
      <c r="C534" s="5">
        <v>27.086480712890602</v>
      </c>
      <c r="D534" s="11">
        <f t="shared" si="24"/>
        <v>30.044423231811493</v>
      </c>
      <c r="E534" s="11">
        <v>24.742578125000001</v>
      </c>
      <c r="F534" s="11">
        <f t="shared" si="25"/>
        <v>32.537256796874999</v>
      </c>
      <c r="G534">
        <v>24.153680419921901</v>
      </c>
      <c r="H534" s="11">
        <f t="shared" si="26"/>
        <v>28.862610364990264</v>
      </c>
    </row>
    <row r="535" spans="1:8">
      <c r="A535">
        <v>2050</v>
      </c>
      <c r="B535">
        <v>6</v>
      </c>
      <c r="C535" s="5">
        <v>32.400537109375001</v>
      </c>
      <c r="D535" s="11">
        <f t="shared" si="24"/>
        <v>37.020185063476561</v>
      </c>
      <c r="E535" s="11">
        <v>28.769586181640602</v>
      </c>
      <c r="F535" s="11">
        <f t="shared" si="25"/>
        <v>38.0679496618652</v>
      </c>
      <c r="G535">
        <v>30.768182373046901</v>
      </c>
      <c r="H535" s="11">
        <f t="shared" si="26"/>
        <v>36.124010609130892</v>
      </c>
    </row>
    <row r="536" spans="1:8">
      <c r="A536">
        <v>2050</v>
      </c>
      <c r="B536">
        <v>7</v>
      </c>
      <c r="C536" s="5">
        <v>35.014337158203197</v>
      </c>
      <c r="D536" s="11">
        <f t="shared" si="24"/>
        <v>40.45132038757334</v>
      </c>
      <c r="E536" s="11">
        <v>31.452203369140602</v>
      </c>
      <c r="F536" s="11">
        <f t="shared" si="25"/>
        <v>41.752256107177701</v>
      </c>
      <c r="G536">
        <v>34.233605957031301</v>
      </c>
      <c r="H536" s="11">
        <f t="shared" si="26"/>
        <v>39.928352619628967</v>
      </c>
    </row>
    <row r="537" spans="1:8">
      <c r="A537">
        <v>2050</v>
      </c>
      <c r="B537">
        <v>8</v>
      </c>
      <c r="C537" s="5">
        <v>32.701867675781301</v>
      </c>
      <c r="D537" s="11">
        <f t="shared" si="24"/>
        <v>37.415741697998115</v>
      </c>
      <c r="E537" s="11">
        <v>30.121240234375001</v>
      </c>
      <c r="F537" s="11">
        <f t="shared" si="25"/>
        <v>39.924311337890622</v>
      </c>
      <c r="G537">
        <v>29.988153076171901</v>
      </c>
      <c r="H537" s="11">
        <f t="shared" si="26"/>
        <v>35.267694447021512</v>
      </c>
    </row>
    <row r="538" spans="1:8">
      <c r="A538">
        <v>2050</v>
      </c>
      <c r="B538">
        <v>9</v>
      </c>
      <c r="C538" s="5">
        <v>27.188958740234401</v>
      </c>
      <c r="D538" s="11">
        <f t="shared" si="24"/>
        <v>30.178946138305697</v>
      </c>
      <c r="E538" s="11">
        <v>20.389001464843801</v>
      </c>
      <c r="F538" s="11">
        <f t="shared" si="25"/>
        <v>26.558054611816477</v>
      </c>
      <c r="G538">
        <v>23.798333740234401</v>
      </c>
      <c r="H538" s="11">
        <f t="shared" si="26"/>
        <v>28.472510780029328</v>
      </c>
    </row>
    <row r="539" spans="1:8">
      <c r="A539">
        <v>2050</v>
      </c>
      <c r="B539">
        <v>10</v>
      </c>
      <c r="C539" s="5">
        <v>15.467126464843799</v>
      </c>
      <c r="D539" s="11">
        <f t="shared" si="24"/>
        <v>14.791696910400454</v>
      </c>
      <c r="E539" s="11">
        <v>11.7052551269531</v>
      </c>
      <c r="F539" s="11">
        <f t="shared" si="25"/>
        <v>14.631797391357386</v>
      </c>
      <c r="G539">
        <v>12.275598144531299</v>
      </c>
      <c r="H539" s="11">
        <f t="shared" si="26"/>
        <v>15.822851643066462</v>
      </c>
    </row>
    <row r="540" spans="1:8">
      <c r="A540">
        <v>2050</v>
      </c>
      <c r="B540">
        <v>11</v>
      </c>
      <c r="C540" s="5">
        <v>9.7785278320312692</v>
      </c>
      <c r="D540" s="11">
        <f t="shared" si="24"/>
        <v>7.3242734851074465</v>
      </c>
      <c r="E540" s="11">
        <v>8.2524658203125192</v>
      </c>
      <c r="F540" s="11">
        <f t="shared" si="25"/>
        <v>9.8897365576172138</v>
      </c>
      <c r="G540">
        <v>5.0287414550781504</v>
      </c>
      <c r="H540" s="11">
        <f t="shared" si="26"/>
        <v>7.8672523693847936</v>
      </c>
    </row>
    <row r="541" spans="1:8">
      <c r="A541">
        <v>2050</v>
      </c>
      <c r="B541">
        <v>12</v>
      </c>
      <c r="C541" s="5">
        <v>4.5801635742187701</v>
      </c>
      <c r="D541" s="11">
        <f t="shared" si="24"/>
        <v>0.50038072387697952</v>
      </c>
      <c r="E541" s="11">
        <v>2.1397949218750201</v>
      </c>
      <c r="F541" s="11">
        <f t="shared" si="25"/>
        <v>1.4945943457031525</v>
      </c>
      <c r="G541">
        <v>-1.58490600585935</v>
      </c>
      <c r="H541" s="11">
        <f t="shared" si="26"/>
        <v>0.6067901867676051</v>
      </c>
    </row>
    <row r="542" spans="1:8">
      <c r="A542">
        <v>2051</v>
      </c>
      <c r="B542">
        <v>1</v>
      </c>
      <c r="C542" s="5">
        <v>0.18288574218752299</v>
      </c>
      <c r="D542" s="11">
        <f t="shared" si="24"/>
        <v>-5.2719258862304379</v>
      </c>
      <c r="E542" s="11">
        <v>-4.5161499023437299</v>
      </c>
      <c r="F542" s="11">
        <f t="shared" si="25"/>
        <v>-7.6466802758788788</v>
      </c>
      <c r="G542">
        <v>-3.3548950195312299</v>
      </c>
      <c r="H542" s="11">
        <f t="shared" si="26"/>
        <v>-1.3363037524413848</v>
      </c>
    </row>
    <row r="543" spans="1:8">
      <c r="A543">
        <v>2051</v>
      </c>
      <c r="B543">
        <v>2</v>
      </c>
      <c r="C543" s="5">
        <v>3.9962402343750201</v>
      </c>
      <c r="D543" s="11">
        <f t="shared" si="24"/>
        <v>-0.26613544433591052</v>
      </c>
      <c r="E543" s="11">
        <v>2.3014770507812701</v>
      </c>
      <c r="F543" s="11">
        <f t="shared" si="25"/>
        <v>1.7166485815429962</v>
      </c>
      <c r="G543">
        <v>0.45830688476564801</v>
      </c>
      <c r="H543" s="11">
        <f t="shared" si="26"/>
        <v>2.8498292980957283</v>
      </c>
    </row>
    <row r="544" spans="1:8">
      <c r="A544">
        <v>2051</v>
      </c>
      <c r="B544">
        <v>3</v>
      </c>
      <c r="C544" s="5">
        <v>15.2075744628906</v>
      </c>
      <c r="D544" s="11">
        <f t="shared" si="24"/>
        <v>14.450982997436491</v>
      </c>
      <c r="E544" s="11">
        <v>10.064172363281299</v>
      </c>
      <c r="F544" s="11">
        <f t="shared" si="25"/>
        <v>12.377934323730535</v>
      </c>
      <c r="G544">
        <v>9.7503601074218995</v>
      </c>
      <c r="H544" s="11">
        <f t="shared" si="26"/>
        <v>13.050645325927762</v>
      </c>
    </row>
    <row r="545" spans="1:8">
      <c r="A545">
        <v>2051</v>
      </c>
      <c r="B545">
        <v>4</v>
      </c>
      <c r="C545" s="5">
        <v>23.508874511718801</v>
      </c>
      <c r="D545" s="11">
        <f t="shared" si="24"/>
        <v>25.348099571533268</v>
      </c>
      <c r="E545" s="11">
        <v>19.429162597656301</v>
      </c>
      <c r="F545" s="11">
        <f t="shared" si="25"/>
        <v>25.239811911621164</v>
      </c>
      <c r="G545">
        <v>17.301995849609401</v>
      </c>
      <c r="H545" s="11">
        <f t="shared" si="26"/>
        <v>21.340831043701201</v>
      </c>
    </row>
    <row r="546" spans="1:8">
      <c r="A546">
        <v>2051</v>
      </c>
      <c r="B546">
        <v>5</v>
      </c>
      <c r="C546" s="5">
        <v>28.066583251953102</v>
      </c>
      <c r="D546" s="11">
        <f t="shared" si="24"/>
        <v>31.331003834838839</v>
      </c>
      <c r="E546" s="11">
        <v>19.229760742187501</v>
      </c>
      <c r="F546" s="11">
        <f t="shared" si="25"/>
        <v>24.965953403320317</v>
      </c>
      <c r="G546">
        <v>25.879754638671901</v>
      </c>
      <c r="H546" s="11">
        <f t="shared" si="26"/>
        <v>30.757494642334013</v>
      </c>
    </row>
    <row r="547" spans="1:8">
      <c r="A547">
        <v>2051</v>
      </c>
      <c r="B547">
        <v>6</v>
      </c>
      <c r="C547" s="5">
        <v>32.007470703125001</v>
      </c>
      <c r="D547" s="11">
        <f t="shared" si="24"/>
        <v>36.504206791992189</v>
      </c>
      <c r="E547" s="11">
        <v>29.471093750000001</v>
      </c>
      <c r="F547" s="11">
        <f t="shared" si="25"/>
        <v>39.031400156250001</v>
      </c>
      <c r="G547">
        <v>32.110559082031301</v>
      </c>
      <c r="H547" s="11">
        <f t="shared" si="26"/>
        <v>37.597671760253967</v>
      </c>
    </row>
    <row r="548" spans="1:8">
      <c r="A548">
        <v>2051</v>
      </c>
      <c r="B548">
        <v>7</v>
      </c>
      <c r="C548" s="5">
        <v>34.230889892578197</v>
      </c>
      <c r="D548" s="11">
        <f t="shared" si="24"/>
        <v>39.422889161987399</v>
      </c>
      <c r="E548" s="11">
        <v>31.811914062500001</v>
      </c>
      <c r="F548" s="11">
        <f t="shared" si="25"/>
        <v>42.2462827734375</v>
      </c>
      <c r="G548">
        <v>35.362390136718801</v>
      </c>
      <c r="H548" s="11">
        <f t="shared" si="26"/>
        <v>41.167531892089904</v>
      </c>
    </row>
    <row r="549" spans="1:8">
      <c r="A549">
        <v>2051</v>
      </c>
      <c r="B549">
        <v>8</v>
      </c>
      <c r="C549" s="5">
        <v>33.224267578125001</v>
      </c>
      <c r="D549" s="11">
        <f t="shared" si="24"/>
        <v>38.101496049804688</v>
      </c>
      <c r="E549" s="11">
        <v>29.489038085937501</v>
      </c>
      <c r="F549" s="11">
        <f t="shared" si="25"/>
        <v>39.056044907226564</v>
      </c>
      <c r="G549">
        <v>32.453027343750001</v>
      </c>
      <c r="H549" s="11">
        <f t="shared" si="26"/>
        <v>37.973633417968756</v>
      </c>
    </row>
    <row r="550" spans="1:8">
      <c r="A550">
        <v>2051</v>
      </c>
      <c r="B550">
        <v>9</v>
      </c>
      <c r="C550" s="5">
        <v>25.337243652343801</v>
      </c>
      <c r="D550" s="11">
        <f t="shared" si="24"/>
        <v>27.748199742431709</v>
      </c>
      <c r="E550" s="11">
        <v>24.057672119140602</v>
      </c>
      <c r="F550" s="11">
        <f t="shared" si="25"/>
        <v>31.596606888427704</v>
      </c>
      <c r="G550">
        <v>23.615808105468801</v>
      </c>
      <c r="H550" s="11">
        <f t="shared" si="26"/>
        <v>28.272134138183652</v>
      </c>
    </row>
    <row r="551" spans="1:8">
      <c r="A551">
        <v>2051</v>
      </c>
      <c r="B551">
        <v>10</v>
      </c>
      <c r="C551" s="5">
        <v>15.628259277343799</v>
      </c>
      <c r="D551" s="11">
        <f t="shared" si="24"/>
        <v>15.003215953369203</v>
      </c>
      <c r="E551" s="11">
        <v>14.8344055175781</v>
      </c>
      <c r="F551" s="11">
        <f t="shared" si="25"/>
        <v>18.929372537841761</v>
      </c>
      <c r="G551">
        <v>15.5635009765625</v>
      </c>
      <c r="H551" s="11">
        <f t="shared" si="26"/>
        <v>19.432311372070313</v>
      </c>
    </row>
    <row r="552" spans="1:8">
      <c r="A552">
        <v>2051</v>
      </c>
      <c r="B552">
        <v>11</v>
      </c>
      <c r="C552" s="5">
        <v>9.0797363281250192</v>
      </c>
      <c r="D552" s="11">
        <f t="shared" si="24"/>
        <v>6.4069698779297122</v>
      </c>
      <c r="E552" s="11">
        <v>7.1195007324219004</v>
      </c>
      <c r="F552" s="11">
        <f t="shared" si="25"/>
        <v>8.3337223059082373</v>
      </c>
      <c r="G552">
        <v>3.73858032226565</v>
      </c>
      <c r="H552" s="11">
        <f t="shared" si="26"/>
        <v>6.4509134777832315</v>
      </c>
    </row>
    <row r="553" spans="1:8">
      <c r="A553">
        <v>2051</v>
      </c>
      <c r="B553">
        <v>12</v>
      </c>
      <c r="C553" s="5">
        <v>2.11651000976565</v>
      </c>
      <c r="D553" s="11">
        <f t="shared" si="24"/>
        <v>-2.733657310180631</v>
      </c>
      <c r="E553" s="11">
        <v>2.53801879882815</v>
      </c>
      <c r="F553" s="11">
        <f t="shared" si="25"/>
        <v>2.041515018310581</v>
      </c>
      <c r="G553">
        <v>-7.4418090820312299</v>
      </c>
      <c r="H553" s="11">
        <f t="shared" si="26"/>
        <v>-5.8229180102538844</v>
      </c>
    </row>
    <row r="554" spans="1:8">
      <c r="A554">
        <v>2052</v>
      </c>
      <c r="B554">
        <v>1</v>
      </c>
      <c r="C554" s="5">
        <v>0.99874267578127296</v>
      </c>
      <c r="D554" s="11">
        <f t="shared" si="24"/>
        <v>-4.2009504895019223</v>
      </c>
      <c r="E554" s="11">
        <v>-0.46207275390622699</v>
      </c>
      <c r="F554" s="11">
        <f t="shared" si="25"/>
        <v>-2.0788107202148121</v>
      </c>
      <c r="G554">
        <v>-9.2694458007812308</v>
      </c>
      <c r="H554" s="11">
        <f t="shared" si="26"/>
        <v>-7.829297600097636</v>
      </c>
    </row>
    <row r="555" spans="1:8">
      <c r="A555">
        <v>2052</v>
      </c>
      <c r="B555">
        <v>2</v>
      </c>
      <c r="C555" s="5">
        <v>7.1061645507812701</v>
      </c>
      <c r="D555" s="11">
        <f t="shared" si="24"/>
        <v>3.8162622058105731</v>
      </c>
      <c r="E555" s="11">
        <v>1.8106323242187701</v>
      </c>
      <c r="F555" s="11">
        <f t="shared" si="25"/>
        <v>1.0425224340820587</v>
      </c>
      <c r="G555">
        <v>0.36385498046877301</v>
      </c>
      <c r="H555" s="11">
        <f t="shared" si="26"/>
        <v>2.7461399975586187</v>
      </c>
    </row>
    <row r="556" spans="1:8">
      <c r="A556">
        <v>2052</v>
      </c>
      <c r="B556">
        <v>3</v>
      </c>
      <c r="C556" s="5">
        <v>13.0164123535156</v>
      </c>
      <c r="D556" s="11">
        <f t="shared" si="24"/>
        <v>11.574644496459928</v>
      </c>
      <c r="E556" s="11">
        <v>12.8803039550781</v>
      </c>
      <c r="F556" s="11">
        <f t="shared" si="25"/>
        <v>16.245609451904262</v>
      </c>
      <c r="G556">
        <v>6.1967712402344004</v>
      </c>
      <c r="H556" s="11">
        <f t="shared" si="26"/>
        <v>9.1495154675293247</v>
      </c>
    </row>
    <row r="557" spans="1:8">
      <c r="A557">
        <v>2052</v>
      </c>
      <c r="B557">
        <v>4</v>
      </c>
      <c r="C557" s="5">
        <v>21.628717041015602</v>
      </c>
      <c r="D557" s="11">
        <f t="shared" si="24"/>
        <v>22.880016859741179</v>
      </c>
      <c r="E557" s="11">
        <v>18.927972412109401</v>
      </c>
      <c r="F557" s="11">
        <f t="shared" si="25"/>
        <v>24.551477310791054</v>
      </c>
      <c r="G557">
        <v>16.758142089843801</v>
      </c>
      <c r="H557" s="11">
        <f t="shared" si="26"/>
        <v>20.743788386230523</v>
      </c>
    </row>
    <row r="558" spans="1:8">
      <c r="A558">
        <v>2052</v>
      </c>
      <c r="B558">
        <v>5</v>
      </c>
      <c r="C558" s="5">
        <v>28.119531250000001</v>
      </c>
      <c r="D558" s="11">
        <f t="shared" si="24"/>
        <v>31.400508671875002</v>
      </c>
      <c r="E558" s="11">
        <v>25.134210205078102</v>
      </c>
      <c r="F558" s="11">
        <f t="shared" si="25"/>
        <v>33.075124295654263</v>
      </c>
      <c r="G558">
        <v>24.791192626953102</v>
      </c>
      <c r="H558" s="11">
        <f t="shared" si="26"/>
        <v>29.562471265869117</v>
      </c>
    </row>
    <row r="559" spans="1:8">
      <c r="A559">
        <v>2052</v>
      </c>
      <c r="B559">
        <v>6</v>
      </c>
      <c r="C559" s="5">
        <v>33.613519287109398</v>
      </c>
      <c r="D559" s="11">
        <f t="shared" si="24"/>
        <v>38.612466768188504</v>
      </c>
      <c r="E559" s="11">
        <v>27.621057128906301</v>
      </c>
      <c r="F559" s="11">
        <f t="shared" si="25"/>
        <v>36.490559860839909</v>
      </c>
      <c r="G559">
        <v>31.721551513671901</v>
      </c>
      <c r="H559" s="11">
        <f t="shared" si="26"/>
        <v>37.170619251709013</v>
      </c>
    </row>
    <row r="560" spans="1:8">
      <c r="A560">
        <v>2052</v>
      </c>
      <c r="B560">
        <v>7</v>
      </c>
      <c r="C560" s="5">
        <v>32.883111572265697</v>
      </c>
      <c r="D560" s="11">
        <f t="shared" si="24"/>
        <v>37.653660560913181</v>
      </c>
      <c r="E560" s="11">
        <v>30.202813720703102</v>
      </c>
      <c r="F560" s="11">
        <f t="shared" si="25"/>
        <v>40.036344364013637</v>
      </c>
      <c r="G560">
        <v>36.355981445312501</v>
      </c>
      <c r="H560" s="11">
        <f t="shared" si="26"/>
        <v>42.258296430664068</v>
      </c>
    </row>
    <row r="561" spans="1:8">
      <c r="A561">
        <v>2052</v>
      </c>
      <c r="B561">
        <v>8</v>
      </c>
      <c r="C561" s="5">
        <v>33.091699218750001</v>
      </c>
      <c r="D561" s="11">
        <f t="shared" si="24"/>
        <v>37.927473564453123</v>
      </c>
      <c r="E561" s="11">
        <v>30.552026367187501</v>
      </c>
      <c r="F561" s="11">
        <f t="shared" si="25"/>
        <v>40.515953012695313</v>
      </c>
      <c r="G561">
        <v>31.945092773437501</v>
      </c>
      <c r="H561" s="11">
        <f t="shared" si="26"/>
        <v>37.416022846679688</v>
      </c>
    </row>
    <row r="562" spans="1:8">
      <c r="A562">
        <v>2052</v>
      </c>
      <c r="B562">
        <v>9</v>
      </c>
      <c r="C562" s="5">
        <v>26.011346435546901</v>
      </c>
      <c r="D562" s="11">
        <f t="shared" si="24"/>
        <v>28.633094465942413</v>
      </c>
      <c r="E562" s="11">
        <v>24.674462890625001</v>
      </c>
      <c r="F562" s="11">
        <f t="shared" si="25"/>
        <v>32.443707333984371</v>
      </c>
      <c r="G562">
        <v>21.116510009765602</v>
      </c>
      <c r="H562" s="11">
        <f t="shared" si="26"/>
        <v>25.528404688720677</v>
      </c>
    </row>
    <row r="563" spans="1:8">
      <c r="A563">
        <v>2052</v>
      </c>
      <c r="B563">
        <v>10</v>
      </c>
      <c r="C563" s="5">
        <v>17.072900390625001</v>
      </c>
      <c r="D563" s="11">
        <f t="shared" si="24"/>
        <v>16.899596342773439</v>
      </c>
      <c r="E563" s="11">
        <v>15.519372558593799</v>
      </c>
      <c r="F563" s="11">
        <f t="shared" si="25"/>
        <v>19.870106271972723</v>
      </c>
      <c r="G563">
        <v>14.664208984375</v>
      </c>
      <c r="H563" s="11">
        <f t="shared" si="26"/>
        <v>18.445068623046875</v>
      </c>
    </row>
    <row r="564" spans="1:8">
      <c r="A564">
        <v>2052</v>
      </c>
      <c r="B564">
        <v>11</v>
      </c>
      <c r="C564" s="5">
        <v>7.7124267578125201</v>
      </c>
      <c r="D564" s="11">
        <f t="shared" si="24"/>
        <v>4.6121026049804952</v>
      </c>
      <c r="E564" s="11">
        <v>8.2149902343750192</v>
      </c>
      <c r="F564" s="11">
        <f t="shared" si="25"/>
        <v>9.83826758789065</v>
      </c>
      <c r="G564">
        <v>4.7401367187500201</v>
      </c>
      <c r="H564" s="11">
        <f t="shared" si="26"/>
        <v>7.5504220898437726</v>
      </c>
    </row>
    <row r="565" spans="1:8">
      <c r="A565">
        <v>2052</v>
      </c>
      <c r="B565">
        <v>12</v>
      </c>
      <c r="C565" s="5">
        <v>6.2279602050781504</v>
      </c>
      <c r="D565" s="11">
        <f t="shared" si="24"/>
        <v>2.663443361206089</v>
      </c>
      <c r="E565" s="11">
        <v>5.6706481933594004</v>
      </c>
      <c r="F565" s="11">
        <f t="shared" si="25"/>
        <v>6.3438682287598009</v>
      </c>
      <c r="G565">
        <v>-2.8577636718749799</v>
      </c>
      <c r="H565" s="11">
        <f t="shared" si="26"/>
        <v>-0.79055295898435363</v>
      </c>
    </row>
    <row r="566" spans="1:8">
      <c r="A566">
        <v>2053</v>
      </c>
      <c r="B566">
        <v>1</v>
      </c>
      <c r="C566" s="5">
        <v>3.81817016601565</v>
      </c>
      <c r="D566" s="11">
        <f t="shared" si="24"/>
        <v>-0.49988802307125635</v>
      </c>
      <c r="E566" s="11">
        <v>3.0181518554687701</v>
      </c>
      <c r="F566" s="11">
        <f t="shared" si="25"/>
        <v>2.7009297583008087</v>
      </c>
      <c r="G566">
        <v>-6.5679687499999799</v>
      </c>
      <c r="H566" s="11">
        <f t="shared" si="26"/>
        <v>-4.8636160937499788</v>
      </c>
    </row>
    <row r="567" spans="1:8">
      <c r="A567">
        <v>2053</v>
      </c>
      <c r="B567">
        <v>2</v>
      </c>
      <c r="C567" s="5">
        <v>6.3926635742187701</v>
      </c>
      <c r="D567" s="11">
        <f t="shared" si="24"/>
        <v>2.87964947387698</v>
      </c>
      <c r="E567" s="11">
        <v>5.4734130859375201</v>
      </c>
      <c r="F567" s="11">
        <f t="shared" si="25"/>
        <v>6.0729855322265891</v>
      </c>
      <c r="G567">
        <v>-1.21112670898435</v>
      </c>
      <c r="H567" s="11">
        <f t="shared" si="26"/>
        <v>1.0171250988769802</v>
      </c>
    </row>
    <row r="568" spans="1:8">
      <c r="A568">
        <v>2053</v>
      </c>
      <c r="B568">
        <v>3</v>
      </c>
      <c r="C568" s="5">
        <v>16.611474609375001</v>
      </c>
      <c r="D568" s="11">
        <f t="shared" si="24"/>
        <v>16.293882719726565</v>
      </c>
      <c r="E568" s="11">
        <v>14.508386230468799</v>
      </c>
      <c r="F568" s="11">
        <f t="shared" si="25"/>
        <v>18.481617648925848</v>
      </c>
      <c r="G568">
        <v>9.9762207031250192</v>
      </c>
      <c r="H568" s="11">
        <f t="shared" si="26"/>
        <v>13.298595087890648</v>
      </c>
    </row>
    <row r="569" spans="1:8">
      <c r="A569">
        <v>2053</v>
      </c>
      <c r="B569">
        <v>4</v>
      </c>
      <c r="C569" s="5">
        <v>22.638208007812501</v>
      </c>
      <c r="D569" s="11">
        <f t="shared" si="24"/>
        <v>24.20517565185547</v>
      </c>
      <c r="E569" s="11">
        <v>14.5208679199219</v>
      </c>
      <c r="F569" s="11">
        <f t="shared" si="25"/>
        <v>18.498760001220738</v>
      </c>
      <c r="G569">
        <v>17.666741943359401</v>
      </c>
      <c r="H569" s="11">
        <f t="shared" si="26"/>
        <v>21.741249305419952</v>
      </c>
    </row>
    <row r="570" spans="1:8">
      <c r="A570">
        <v>2053</v>
      </c>
      <c r="B570">
        <v>5</v>
      </c>
      <c r="C570" s="5">
        <v>26.597894287109401</v>
      </c>
      <c r="D570" s="11">
        <f t="shared" si="24"/>
        <v>29.403055830688508</v>
      </c>
      <c r="E570" s="11">
        <v>17.768426513671901</v>
      </c>
      <c r="F570" s="11">
        <f t="shared" si="25"/>
        <v>22.95895697387699</v>
      </c>
      <c r="G570">
        <v>24.638726806640602</v>
      </c>
      <c r="H570" s="11">
        <f t="shared" si="26"/>
        <v>29.395094288330053</v>
      </c>
    </row>
    <row r="571" spans="1:8">
      <c r="A571">
        <v>2053</v>
      </c>
      <c r="B571">
        <v>6</v>
      </c>
      <c r="C571" s="5">
        <v>34.815026855468801</v>
      </c>
      <c r="D571" s="11">
        <f t="shared" si="24"/>
        <v>40.189685753173897</v>
      </c>
      <c r="E571" s="11">
        <v>27.769494628906301</v>
      </c>
      <c r="F571" s="11">
        <f t="shared" si="25"/>
        <v>36.694423923339912</v>
      </c>
      <c r="G571">
        <v>30.424035644531301</v>
      </c>
      <c r="H571" s="11">
        <f t="shared" si="26"/>
        <v>35.746206330566466</v>
      </c>
    </row>
    <row r="572" spans="1:8">
      <c r="A572">
        <v>2053</v>
      </c>
      <c r="B572">
        <v>7</v>
      </c>
      <c r="C572" s="5">
        <v>37.054132080078197</v>
      </c>
      <c r="D572" s="11">
        <f t="shared" si="24"/>
        <v>43.128959181518645</v>
      </c>
      <c r="E572" s="11">
        <v>32.510949707031301</v>
      </c>
      <c r="F572" s="11">
        <f t="shared" si="25"/>
        <v>43.206338327636786</v>
      </c>
      <c r="G572">
        <v>35.286798095703197</v>
      </c>
      <c r="H572" s="11">
        <f t="shared" si="26"/>
        <v>41.084546949462975</v>
      </c>
    </row>
    <row r="573" spans="1:8">
      <c r="A573">
        <v>2053</v>
      </c>
      <c r="B573">
        <v>8</v>
      </c>
      <c r="C573" s="5">
        <v>33.216790771484398</v>
      </c>
      <c r="D573" s="11">
        <f t="shared" si="24"/>
        <v>38.091681245727571</v>
      </c>
      <c r="E573" s="11">
        <v>28.483728027343801</v>
      </c>
      <c r="F573" s="11">
        <f t="shared" si="25"/>
        <v>37.675352072753974</v>
      </c>
      <c r="G573">
        <v>33.340173339843801</v>
      </c>
      <c r="H573" s="11">
        <f t="shared" si="26"/>
        <v>38.947542292480527</v>
      </c>
    </row>
    <row r="574" spans="1:8">
      <c r="A574">
        <v>2053</v>
      </c>
      <c r="B574">
        <v>9</v>
      </c>
      <c r="C574" s="5">
        <v>27.103662109375001</v>
      </c>
      <c r="D574" s="11">
        <f t="shared" si="24"/>
        <v>30.066977250976564</v>
      </c>
      <c r="E574" s="11">
        <v>21.647546386718801</v>
      </c>
      <c r="F574" s="11">
        <f t="shared" si="25"/>
        <v>28.2865402075196</v>
      </c>
      <c r="G574">
        <v>23.049768066406301</v>
      </c>
      <c r="H574" s="11">
        <f t="shared" si="26"/>
        <v>27.650735383300837</v>
      </c>
    </row>
    <row r="575" spans="1:8">
      <c r="A575">
        <v>2053</v>
      </c>
      <c r="B575">
        <v>10</v>
      </c>
      <c r="C575" s="5">
        <v>15.283044433593799</v>
      </c>
      <c r="D575" s="11">
        <f t="shared" si="24"/>
        <v>14.550052427978578</v>
      </c>
      <c r="E575" s="11">
        <v>15.212976074218799</v>
      </c>
      <c r="F575" s="11">
        <f t="shared" si="25"/>
        <v>19.449301340332099</v>
      </c>
      <c r="G575">
        <v>15.274743652343799</v>
      </c>
      <c r="H575" s="11">
        <f t="shared" si="26"/>
        <v>19.115313581543024</v>
      </c>
    </row>
    <row r="576" spans="1:8">
      <c r="A576">
        <v>2053</v>
      </c>
      <c r="B576">
        <v>11</v>
      </c>
      <c r="C576" s="5">
        <v>8.1039978027343995</v>
      </c>
      <c r="D576" s="11">
        <f t="shared" si="24"/>
        <v>5.1261179156494459</v>
      </c>
      <c r="E576" s="11">
        <v>2.6457153320312701</v>
      </c>
      <c r="F576" s="11">
        <f t="shared" si="25"/>
        <v>2.1894254370117463</v>
      </c>
      <c r="G576">
        <v>4.2476135253906504</v>
      </c>
      <c r="H576" s="11">
        <f t="shared" si="26"/>
        <v>7.0097301281738567</v>
      </c>
    </row>
    <row r="577" spans="1:8">
      <c r="A577">
        <v>2053</v>
      </c>
      <c r="B577">
        <v>12</v>
      </c>
      <c r="C577" s="5">
        <v>3.3586669921875201</v>
      </c>
      <c r="D577" s="11">
        <f t="shared" si="24"/>
        <v>-1.1030778393554419</v>
      </c>
      <c r="E577" s="11">
        <v>-1.13580932617185</v>
      </c>
      <c r="F577" s="11">
        <f t="shared" si="25"/>
        <v>-3.0041205285644188</v>
      </c>
      <c r="G577">
        <v>-7.5087341308593496</v>
      </c>
      <c r="H577" s="11">
        <f t="shared" si="26"/>
        <v>-5.8963883288573946</v>
      </c>
    </row>
    <row r="578" spans="1:8">
      <c r="A578">
        <v>2054</v>
      </c>
      <c r="B578">
        <v>1</v>
      </c>
      <c r="C578" s="5">
        <v>0.68874511718752296</v>
      </c>
      <c r="D578" s="11">
        <f t="shared" si="24"/>
        <v>-4.6078842846679384</v>
      </c>
      <c r="E578" s="11">
        <v>-0.89731445312497704</v>
      </c>
      <c r="F578" s="11">
        <f t="shared" si="25"/>
        <v>-2.6765716699218434</v>
      </c>
      <c r="G578">
        <v>-13.424353027343701</v>
      </c>
      <c r="H578" s="11">
        <f t="shared" si="26"/>
        <v>-12.390554753417916</v>
      </c>
    </row>
    <row r="579" spans="1:8">
      <c r="A579">
        <v>2054</v>
      </c>
      <c r="B579">
        <v>2</v>
      </c>
      <c r="C579" s="5">
        <v>4.4539123535156504</v>
      </c>
      <c r="D579" s="11">
        <f t="shared" ref="D579:D642" si="27">C579*1.3127-5.512</f>
        <v>0.33465074645999504</v>
      </c>
      <c r="E579" s="11">
        <v>-0.53726806640622704</v>
      </c>
      <c r="F579" s="11">
        <f t="shared" ref="F579:F642" si="28">E579*1.3734-1.4442</f>
        <v>-2.1820839624023121</v>
      </c>
      <c r="G579">
        <v>-3.9252075195312299</v>
      </c>
      <c r="H579" s="11">
        <f t="shared" ref="H579:H642" si="29">G579*1.0978+2.3467</f>
        <v>-1.9623928149413845</v>
      </c>
    </row>
    <row r="580" spans="1:8">
      <c r="A580">
        <v>2054</v>
      </c>
      <c r="B580">
        <v>3</v>
      </c>
      <c r="C580" s="5">
        <v>14.5906311035156</v>
      </c>
      <c r="D580" s="11">
        <f t="shared" si="27"/>
        <v>13.641121449584926</v>
      </c>
      <c r="E580" s="11">
        <v>8.4735351562500192</v>
      </c>
      <c r="F580" s="11">
        <f t="shared" si="28"/>
        <v>10.193353183593775</v>
      </c>
      <c r="G580">
        <v>8.6182800292968995</v>
      </c>
      <c r="H580" s="11">
        <f t="shared" si="29"/>
        <v>11.807847816162138</v>
      </c>
    </row>
    <row r="581" spans="1:8">
      <c r="A581">
        <v>2054</v>
      </c>
      <c r="B581">
        <v>4</v>
      </c>
      <c r="C581" s="5">
        <v>21.957177734375001</v>
      </c>
      <c r="D581" s="11">
        <f t="shared" si="27"/>
        <v>23.311187211914064</v>
      </c>
      <c r="E581" s="11">
        <v>18.484521484375001</v>
      </c>
      <c r="F581" s="11">
        <f t="shared" si="28"/>
        <v>23.942441806640627</v>
      </c>
      <c r="G581">
        <v>17.735528564453102</v>
      </c>
      <c r="H581" s="11">
        <f t="shared" si="29"/>
        <v>21.816763258056614</v>
      </c>
    </row>
    <row r="582" spans="1:8">
      <c r="A582">
        <v>2054</v>
      </c>
      <c r="B582">
        <v>5</v>
      </c>
      <c r="C582" s="5">
        <v>28.814324951171901</v>
      </c>
      <c r="D582" s="11">
        <f t="shared" si="27"/>
        <v>32.312564363403354</v>
      </c>
      <c r="E582" s="11">
        <v>25.455560302734401</v>
      </c>
      <c r="F582" s="11">
        <f t="shared" si="28"/>
        <v>33.51646651977542</v>
      </c>
      <c r="G582">
        <v>24.760522460937501</v>
      </c>
      <c r="H582" s="11">
        <f t="shared" si="29"/>
        <v>29.528801557617189</v>
      </c>
    </row>
    <row r="583" spans="1:8">
      <c r="A583">
        <v>2054</v>
      </c>
      <c r="B583">
        <v>6</v>
      </c>
      <c r="C583" s="5">
        <v>34.934411621093801</v>
      </c>
      <c r="D583" s="11">
        <f t="shared" si="27"/>
        <v>40.346402135009832</v>
      </c>
      <c r="E583" s="11">
        <v>29.512292480468801</v>
      </c>
      <c r="F583" s="11">
        <f t="shared" si="28"/>
        <v>39.087982492675849</v>
      </c>
      <c r="G583">
        <v>29.881707763671901</v>
      </c>
      <c r="H583" s="11">
        <f t="shared" si="29"/>
        <v>35.150838782959013</v>
      </c>
    </row>
    <row r="584" spans="1:8">
      <c r="A584">
        <v>2054</v>
      </c>
      <c r="B584">
        <v>7</v>
      </c>
      <c r="C584" s="5">
        <v>35.334619140625001</v>
      </c>
      <c r="D584" s="11">
        <f t="shared" si="27"/>
        <v>40.87175454589844</v>
      </c>
      <c r="E584" s="11">
        <v>31.705895996093801</v>
      </c>
      <c r="F584" s="11">
        <f t="shared" si="28"/>
        <v>42.100677561035226</v>
      </c>
      <c r="G584">
        <v>34.567346191406301</v>
      </c>
      <c r="H584" s="11">
        <f t="shared" si="29"/>
        <v>40.294732648925837</v>
      </c>
    </row>
    <row r="585" spans="1:8">
      <c r="A585">
        <v>2054</v>
      </c>
      <c r="B585">
        <v>8</v>
      </c>
      <c r="C585" s="5">
        <v>34.853417968750001</v>
      </c>
      <c r="D585" s="11">
        <f t="shared" si="27"/>
        <v>40.240081767578125</v>
      </c>
      <c r="E585" s="11">
        <v>30.900903320312501</v>
      </c>
      <c r="F585" s="11">
        <f t="shared" si="28"/>
        <v>40.995100620117185</v>
      </c>
      <c r="G585">
        <v>31.737329101562501</v>
      </c>
      <c r="H585" s="11">
        <f t="shared" si="29"/>
        <v>37.187939887695315</v>
      </c>
    </row>
    <row r="586" spans="1:8">
      <c r="A586">
        <v>2054</v>
      </c>
      <c r="B586">
        <v>9</v>
      </c>
      <c r="C586" s="5">
        <v>28.571679687500001</v>
      </c>
      <c r="D586" s="11">
        <f t="shared" si="27"/>
        <v>31.994043925781249</v>
      </c>
      <c r="E586" s="11">
        <v>25.344873046875001</v>
      </c>
      <c r="F586" s="11">
        <f t="shared" si="28"/>
        <v>33.364448642578125</v>
      </c>
      <c r="G586">
        <v>21.347680664062501</v>
      </c>
      <c r="H586" s="11">
        <f t="shared" si="29"/>
        <v>25.782183833007814</v>
      </c>
    </row>
    <row r="587" spans="1:8">
      <c r="A587">
        <v>2054</v>
      </c>
      <c r="B587">
        <v>10</v>
      </c>
      <c r="C587" s="5">
        <v>15.4927917480469</v>
      </c>
      <c r="D587" s="11">
        <f t="shared" si="27"/>
        <v>14.825387727661163</v>
      </c>
      <c r="E587" s="11">
        <v>13.8789306640625</v>
      </c>
      <c r="F587" s="11">
        <f t="shared" si="28"/>
        <v>17.617123374023439</v>
      </c>
      <c r="G587">
        <v>12.556298828125</v>
      </c>
      <c r="H587" s="11">
        <f t="shared" si="29"/>
        <v>16.131004853515627</v>
      </c>
    </row>
    <row r="588" spans="1:8">
      <c r="A588">
        <v>2054</v>
      </c>
      <c r="B588">
        <v>11</v>
      </c>
      <c r="C588" s="5">
        <v>8.7659851074218995</v>
      </c>
      <c r="D588" s="11">
        <f t="shared" si="27"/>
        <v>5.9951086505127273</v>
      </c>
      <c r="E588" s="11">
        <v>7.4128662109375201</v>
      </c>
      <c r="F588" s="11">
        <f t="shared" si="28"/>
        <v>8.73663045410159</v>
      </c>
      <c r="G588">
        <v>2.7401977539062701</v>
      </c>
      <c r="H588" s="11">
        <f t="shared" si="29"/>
        <v>5.3548890942383034</v>
      </c>
    </row>
    <row r="589" spans="1:8">
      <c r="A589">
        <v>2054</v>
      </c>
      <c r="B589">
        <v>12</v>
      </c>
      <c r="C589" s="5">
        <v>2.21172485351565</v>
      </c>
      <c r="D589" s="11">
        <f t="shared" si="27"/>
        <v>-2.6086687847900061</v>
      </c>
      <c r="E589" s="11">
        <v>-3.4563354492187299</v>
      </c>
      <c r="F589" s="11">
        <f t="shared" si="28"/>
        <v>-6.1911311059570036</v>
      </c>
      <c r="G589">
        <v>-4.0430664062499799</v>
      </c>
      <c r="H589" s="11">
        <f t="shared" si="29"/>
        <v>-2.0917783007812285</v>
      </c>
    </row>
    <row r="590" spans="1:8">
      <c r="A590">
        <v>2055</v>
      </c>
      <c r="B590">
        <v>1</v>
      </c>
      <c r="C590" s="5">
        <v>1.3952270507812701</v>
      </c>
      <c r="D590" s="11">
        <f t="shared" si="27"/>
        <v>-3.6804854504394262</v>
      </c>
      <c r="E590" s="11">
        <v>0.29329833984377301</v>
      </c>
      <c r="F590" s="11">
        <f t="shared" si="28"/>
        <v>-1.041384060058562</v>
      </c>
      <c r="G590">
        <v>-7.5901855468749799</v>
      </c>
      <c r="H590" s="11">
        <f t="shared" si="29"/>
        <v>-5.9858056933593531</v>
      </c>
    </row>
    <row r="591" spans="1:8">
      <c r="A591">
        <v>2055</v>
      </c>
      <c r="B591">
        <v>2</v>
      </c>
      <c r="C591" s="5">
        <v>6.6876464843750201</v>
      </c>
      <c r="D591" s="11">
        <f t="shared" si="27"/>
        <v>3.2668735400390885</v>
      </c>
      <c r="E591" s="11">
        <v>2.4767700195312701</v>
      </c>
      <c r="F591" s="11">
        <f t="shared" si="28"/>
        <v>1.9573959448242464</v>
      </c>
      <c r="G591">
        <v>-1.2011474609374799</v>
      </c>
      <c r="H591" s="11">
        <f t="shared" si="29"/>
        <v>1.0280803173828341</v>
      </c>
    </row>
    <row r="592" spans="1:8">
      <c r="A592">
        <v>2055</v>
      </c>
      <c r="B592">
        <v>3</v>
      </c>
      <c r="C592" s="5">
        <v>14.8834167480469</v>
      </c>
      <c r="D592" s="11">
        <f t="shared" si="27"/>
        <v>14.025461165161165</v>
      </c>
      <c r="E592" s="11">
        <v>10.391809082031299</v>
      </c>
      <c r="F592" s="11">
        <f t="shared" si="28"/>
        <v>12.827910593261786</v>
      </c>
      <c r="G592">
        <v>2.4751220703125201</v>
      </c>
      <c r="H592" s="11">
        <f t="shared" si="29"/>
        <v>5.0638890087890847</v>
      </c>
    </row>
    <row r="593" spans="1:8">
      <c r="A593">
        <v>2055</v>
      </c>
      <c r="B593">
        <v>4</v>
      </c>
      <c r="C593" s="5">
        <v>22.114892578125001</v>
      </c>
      <c r="D593" s="11">
        <f t="shared" si="27"/>
        <v>23.518219487304687</v>
      </c>
      <c r="E593" s="11">
        <v>15.4701171875</v>
      </c>
      <c r="F593" s="11">
        <f t="shared" si="28"/>
        <v>19.802458945312502</v>
      </c>
      <c r="G593">
        <v>18.306726074218801</v>
      </c>
      <c r="H593" s="11">
        <f t="shared" si="29"/>
        <v>22.4438238842774</v>
      </c>
    </row>
    <row r="594" spans="1:8">
      <c r="A594">
        <v>2055</v>
      </c>
      <c r="B594">
        <v>5</v>
      </c>
      <c r="C594" s="5">
        <v>27.470147705078102</v>
      </c>
      <c r="D594" s="11">
        <f t="shared" si="27"/>
        <v>30.548062892456024</v>
      </c>
      <c r="E594" s="11">
        <v>20.255059814453102</v>
      </c>
      <c r="F594" s="11">
        <f t="shared" si="28"/>
        <v>26.37409914916989</v>
      </c>
      <c r="G594">
        <v>27.160058593750001</v>
      </c>
      <c r="H594" s="11">
        <f t="shared" si="29"/>
        <v>32.163012324218755</v>
      </c>
    </row>
    <row r="595" spans="1:8">
      <c r="A595">
        <v>2055</v>
      </c>
      <c r="B595">
        <v>6</v>
      </c>
      <c r="C595" s="5">
        <v>33.846856689453197</v>
      </c>
      <c r="D595" s="11">
        <f t="shared" si="27"/>
        <v>38.918768776245209</v>
      </c>
      <c r="E595" s="11">
        <v>27.938134765625001</v>
      </c>
      <c r="F595" s="11">
        <f t="shared" si="28"/>
        <v>36.926034287109374</v>
      </c>
      <c r="G595">
        <v>32.157159423828197</v>
      </c>
      <c r="H595" s="11">
        <f t="shared" si="29"/>
        <v>37.648829615478597</v>
      </c>
    </row>
    <row r="596" spans="1:8">
      <c r="A596">
        <v>2055</v>
      </c>
      <c r="B596">
        <v>7</v>
      </c>
      <c r="C596" s="5">
        <v>36.634729003906301</v>
      </c>
      <c r="D596" s="11">
        <f t="shared" si="27"/>
        <v>42.578408763427802</v>
      </c>
      <c r="E596" s="11">
        <v>29.983453369140602</v>
      </c>
      <c r="F596" s="11">
        <f t="shared" si="28"/>
        <v>39.7350748571777</v>
      </c>
      <c r="G596">
        <v>35.432397460937501</v>
      </c>
      <c r="H596" s="11">
        <f t="shared" si="29"/>
        <v>41.244385932617192</v>
      </c>
    </row>
    <row r="597" spans="1:8">
      <c r="A597">
        <v>2055</v>
      </c>
      <c r="B597">
        <v>8</v>
      </c>
      <c r="C597" s="5">
        <v>32.150689697265697</v>
      </c>
      <c r="D597" s="11">
        <f t="shared" si="27"/>
        <v>36.69221036560068</v>
      </c>
      <c r="E597" s="11">
        <v>29.550225830078102</v>
      </c>
      <c r="F597" s="11">
        <f t="shared" si="28"/>
        <v>39.14008015502926</v>
      </c>
      <c r="G597">
        <v>31.629571533203102</v>
      </c>
      <c r="H597" s="11">
        <f t="shared" si="29"/>
        <v>37.06964362915037</v>
      </c>
    </row>
    <row r="598" spans="1:8">
      <c r="A598">
        <v>2055</v>
      </c>
      <c r="B598">
        <v>9</v>
      </c>
      <c r="C598" s="5">
        <v>25.676019287109401</v>
      </c>
      <c r="D598" s="11">
        <f t="shared" si="27"/>
        <v>28.192910518188512</v>
      </c>
      <c r="E598" s="11">
        <v>22.748742675781301</v>
      </c>
      <c r="F598" s="11">
        <f t="shared" si="28"/>
        <v>29.798923190918039</v>
      </c>
      <c r="G598">
        <v>23.560601806640602</v>
      </c>
      <c r="H598" s="11">
        <f t="shared" si="29"/>
        <v>28.211528663330053</v>
      </c>
    </row>
    <row r="599" spans="1:8">
      <c r="A599">
        <v>2055</v>
      </c>
      <c r="B599">
        <v>10</v>
      </c>
      <c r="C599" s="5">
        <v>16.549310302734401</v>
      </c>
      <c r="D599" s="11">
        <f t="shared" si="27"/>
        <v>16.212279634399447</v>
      </c>
      <c r="E599" s="11">
        <v>16.140313720703102</v>
      </c>
      <c r="F599" s="11">
        <f t="shared" si="28"/>
        <v>20.722906864013641</v>
      </c>
      <c r="G599">
        <v>12.1593566894531</v>
      </c>
      <c r="H599" s="11">
        <f t="shared" si="29"/>
        <v>15.695241773681614</v>
      </c>
    </row>
    <row r="600" spans="1:8">
      <c r="A600">
        <v>2055</v>
      </c>
      <c r="B600">
        <v>11</v>
      </c>
      <c r="C600" s="5">
        <v>13.79921875</v>
      </c>
      <c r="D600" s="11">
        <f t="shared" si="27"/>
        <v>12.602234453125</v>
      </c>
      <c r="E600" s="11">
        <v>6.1065307617187701</v>
      </c>
      <c r="F600" s="11">
        <f t="shared" si="28"/>
        <v>6.9425093481445579</v>
      </c>
      <c r="G600">
        <v>1.3099304199219</v>
      </c>
      <c r="H600" s="11">
        <f t="shared" si="29"/>
        <v>3.7847416149902617</v>
      </c>
    </row>
    <row r="601" spans="1:8">
      <c r="A601">
        <v>2055</v>
      </c>
      <c r="B601">
        <v>12</v>
      </c>
      <c r="C601" s="5">
        <v>4.1565795898437701</v>
      </c>
      <c r="D601" s="11">
        <f t="shared" si="27"/>
        <v>-5.5657972412082479E-2</v>
      </c>
      <c r="E601" s="11">
        <v>1.5128112792969</v>
      </c>
      <c r="F601" s="11">
        <f t="shared" si="28"/>
        <v>0.63349501098636241</v>
      </c>
      <c r="G601">
        <v>-3.6430725097656</v>
      </c>
      <c r="H601" s="11">
        <f t="shared" si="29"/>
        <v>-1.6526650012206763</v>
      </c>
    </row>
    <row r="602" spans="1:8">
      <c r="A602">
        <v>2056</v>
      </c>
      <c r="B602">
        <v>1</v>
      </c>
      <c r="C602" s="5">
        <v>3.8103881835937701</v>
      </c>
      <c r="D602" s="11">
        <f t="shared" si="27"/>
        <v>-0.51010343139645808</v>
      </c>
      <c r="E602" s="11">
        <v>1.4355712890625201</v>
      </c>
      <c r="F602" s="11">
        <f t="shared" si="28"/>
        <v>0.52741360839846507</v>
      </c>
      <c r="G602">
        <v>-7.6985229492187299</v>
      </c>
      <c r="H602" s="11">
        <f t="shared" si="29"/>
        <v>-6.1047384936523219</v>
      </c>
    </row>
    <row r="603" spans="1:8">
      <c r="A603">
        <v>2056</v>
      </c>
      <c r="B603">
        <v>2</v>
      </c>
      <c r="C603" s="5">
        <v>11.0352111816406</v>
      </c>
      <c r="D603" s="11">
        <f t="shared" si="27"/>
        <v>8.9739217181396143</v>
      </c>
      <c r="E603" s="11">
        <v>6.0136657714844004</v>
      </c>
      <c r="F603" s="11">
        <f t="shared" si="28"/>
        <v>6.8149685705566743</v>
      </c>
      <c r="G603">
        <v>-8.0114746093727304E-2</v>
      </c>
      <c r="H603" s="11">
        <f t="shared" si="29"/>
        <v>2.2587500317383058</v>
      </c>
    </row>
    <row r="604" spans="1:8">
      <c r="A604">
        <v>2056</v>
      </c>
      <c r="B604">
        <v>3</v>
      </c>
      <c r="C604" s="5">
        <v>15.8022705078125</v>
      </c>
      <c r="D604" s="11">
        <f t="shared" si="27"/>
        <v>15.231640495605468</v>
      </c>
      <c r="E604" s="11">
        <v>9.1382080078125192</v>
      </c>
      <c r="F604" s="11">
        <f t="shared" si="28"/>
        <v>11.106214877929713</v>
      </c>
      <c r="G604">
        <v>9.5605407714843995</v>
      </c>
      <c r="H604" s="11">
        <f t="shared" si="29"/>
        <v>12.842261658935575</v>
      </c>
    </row>
    <row r="605" spans="1:8">
      <c r="A605">
        <v>2056</v>
      </c>
      <c r="B605">
        <v>4</v>
      </c>
      <c r="C605" s="5">
        <v>24.432397460937501</v>
      </c>
      <c r="D605" s="11">
        <f t="shared" si="27"/>
        <v>26.560408146972655</v>
      </c>
      <c r="E605" s="11">
        <v>16.836938476562501</v>
      </c>
      <c r="F605" s="11">
        <f t="shared" si="28"/>
        <v>21.679651303710941</v>
      </c>
      <c r="G605">
        <v>17.942681884765602</v>
      </c>
      <c r="H605" s="11">
        <f t="shared" si="29"/>
        <v>22.044176173095678</v>
      </c>
    </row>
    <row r="606" spans="1:8">
      <c r="A606">
        <v>2056</v>
      </c>
      <c r="B606">
        <v>5</v>
      </c>
      <c r="C606" s="5">
        <v>30.615319824218801</v>
      </c>
      <c r="D606" s="11">
        <f t="shared" si="27"/>
        <v>34.676730333252017</v>
      </c>
      <c r="E606" s="11">
        <v>25.060113525390602</v>
      </c>
      <c r="F606" s="11">
        <f t="shared" si="28"/>
        <v>32.973359915771447</v>
      </c>
      <c r="G606">
        <v>29.507836914062501</v>
      </c>
      <c r="H606" s="11">
        <f t="shared" si="29"/>
        <v>34.740403364257816</v>
      </c>
    </row>
    <row r="607" spans="1:8">
      <c r="A607">
        <v>2056</v>
      </c>
      <c r="B607">
        <v>6</v>
      </c>
      <c r="C607" s="5">
        <v>31.559014892578102</v>
      </c>
      <c r="D607" s="11">
        <f t="shared" si="27"/>
        <v>35.91551884948727</v>
      </c>
      <c r="E607" s="11">
        <v>29.631005859375001</v>
      </c>
      <c r="F607" s="11">
        <f t="shared" si="28"/>
        <v>39.251023447265624</v>
      </c>
      <c r="G607">
        <v>30.868157958984401</v>
      </c>
      <c r="H607" s="11">
        <f t="shared" si="29"/>
        <v>36.23376380737308</v>
      </c>
    </row>
    <row r="608" spans="1:8">
      <c r="A608">
        <v>2056</v>
      </c>
      <c r="B608">
        <v>7</v>
      </c>
      <c r="C608" s="5">
        <v>35.573144531250001</v>
      </c>
      <c r="D608" s="11">
        <f t="shared" si="27"/>
        <v>41.184866826171877</v>
      </c>
      <c r="E608" s="11">
        <v>32.114587402343801</v>
      </c>
      <c r="F608" s="11">
        <f t="shared" si="28"/>
        <v>42.661974338378975</v>
      </c>
      <c r="G608">
        <v>37.480218505859398</v>
      </c>
      <c r="H608" s="11">
        <f t="shared" si="29"/>
        <v>43.492483875732447</v>
      </c>
    </row>
    <row r="609" spans="1:8">
      <c r="A609">
        <v>2056</v>
      </c>
      <c r="B609">
        <v>8</v>
      </c>
      <c r="C609" s="5">
        <v>34.375054931640697</v>
      </c>
      <c r="D609" s="11">
        <f t="shared" si="27"/>
        <v>39.612134608764741</v>
      </c>
      <c r="E609" s="11">
        <v>30.887689208984401</v>
      </c>
      <c r="F609" s="11">
        <f t="shared" si="28"/>
        <v>40.976952359619176</v>
      </c>
      <c r="G609">
        <v>31.478906250000001</v>
      </c>
      <c r="H609" s="11">
        <f t="shared" si="29"/>
        <v>36.904243281250004</v>
      </c>
    </row>
    <row r="610" spans="1:8">
      <c r="A610">
        <v>2056</v>
      </c>
      <c r="B610">
        <v>9</v>
      </c>
      <c r="C610" s="5">
        <v>26.609216308593801</v>
      </c>
      <c r="D610" s="11">
        <f t="shared" si="27"/>
        <v>29.41791824829108</v>
      </c>
      <c r="E610" s="11">
        <v>22.139306640625001</v>
      </c>
      <c r="F610" s="11">
        <f t="shared" si="28"/>
        <v>28.961923740234376</v>
      </c>
      <c r="G610">
        <v>24.363885498046901</v>
      </c>
      <c r="H610" s="11">
        <f t="shared" si="29"/>
        <v>29.093373499755888</v>
      </c>
    </row>
    <row r="611" spans="1:8">
      <c r="A611">
        <v>2056</v>
      </c>
      <c r="B611">
        <v>10</v>
      </c>
      <c r="C611" s="5">
        <v>16.327111816406301</v>
      </c>
      <c r="D611" s="11">
        <f t="shared" si="27"/>
        <v>15.920599681396549</v>
      </c>
      <c r="E611" s="11">
        <v>14.0002380371094</v>
      </c>
      <c r="F611" s="11">
        <f t="shared" si="28"/>
        <v>17.78372692016605</v>
      </c>
      <c r="G611">
        <v>12.9814392089844</v>
      </c>
      <c r="H611" s="11">
        <f t="shared" si="29"/>
        <v>16.597723963623075</v>
      </c>
    </row>
    <row r="612" spans="1:8">
      <c r="A612">
        <v>2056</v>
      </c>
      <c r="B612">
        <v>11</v>
      </c>
      <c r="C612" s="5">
        <v>6.7931762695312701</v>
      </c>
      <c r="D612" s="11">
        <f t="shared" si="27"/>
        <v>3.4054024890136985</v>
      </c>
      <c r="E612" s="11">
        <v>7.6903320312500201</v>
      </c>
      <c r="F612" s="11">
        <f t="shared" si="28"/>
        <v>9.1177020117187766</v>
      </c>
      <c r="G612">
        <v>3.9120727539062701</v>
      </c>
      <c r="H612" s="11">
        <f t="shared" si="29"/>
        <v>6.6413734692383031</v>
      </c>
    </row>
    <row r="613" spans="1:8">
      <c r="A613">
        <v>2056</v>
      </c>
      <c r="B613">
        <v>12</v>
      </c>
      <c r="C613" s="5">
        <v>3.15789184570315</v>
      </c>
      <c r="D613" s="11">
        <f t="shared" si="27"/>
        <v>-1.3666353741454751</v>
      </c>
      <c r="E613" s="11">
        <v>1.39873657226565</v>
      </c>
      <c r="F613" s="11">
        <f t="shared" si="28"/>
        <v>0.47682480834964358</v>
      </c>
      <c r="G613">
        <v>-5.6876586914062299</v>
      </c>
      <c r="H613" s="11">
        <f t="shared" si="29"/>
        <v>-3.8972117114257601</v>
      </c>
    </row>
    <row r="614" spans="1:8">
      <c r="A614">
        <v>2057</v>
      </c>
      <c r="B614">
        <v>1</v>
      </c>
      <c r="C614" s="5">
        <v>2.6720214843750201</v>
      </c>
      <c r="D614" s="11">
        <f t="shared" si="27"/>
        <v>-2.0044373974609107</v>
      </c>
      <c r="E614" s="11">
        <v>-0.36881103515622699</v>
      </c>
      <c r="F614" s="11">
        <f t="shared" si="28"/>
        <v>-1.9507250756835619</v>
      </c>
      <c r="G614">
        <v>-9.0888122558593505</v>
      </c>
      <c r="H614" s="11">
        <f t="shared" si="29"/>
        <v>-7.6309980944823952</v>
      </c>
    </row>
    <row r="615" spans="1:8">
      <c r="A615">
        <v>2057</v>
      </c>
      <c r="B615">
        <v>2</v>
      </c>
      <c r="C615" s="5">
        <v>6.4431701660156504</v>
      </c>
      <c r="D615" s="11">
        <f t="shared" si="27"/>
        <v>2.9459494769287451</v>
      </c>
      <c r="E615" s="11">
        <v>5.2416320800781504</v>
      </c>
      <c r="F615" s="11">
        <f t="shared" si="28"/>
        <v>5.7546574987793324</v>
      </c>
      <c r="G615">
        <v>-1.9663452148437299</v>
      </c>
      <c r="H615" s="11">
        <f t="shared" si="29"/>
        <v>0.18804622314455299</v>
      </c>
    </row>
    <row r="616" spans="1:8">
      <c r="A616">
        <v>2057</v>
      </c>
      <c r="B616">
        <v>3</v>
      </c>
      <c r="C616" s="5">
        <v>12.351403808593799</v>
      </c>
      <c r="D616" s="11">
        <f t="shared" si="27"/>
        <v>10.701687779541079</v>
      </c>
      <c r="E616" s="11">
        <v>9.2486206054687692</v>
      </c>
      <c r="F616" s="11">
        <f t="shared" si="28"/>
        <v>11.257855539550807</v>
      </c>
      <c r="G616">
        <v>10.8022399902344</v>
      </c>
      <c r="H616" s="11">
        <f t="shared" si="29"/>
        <v>14.205399061279325</v>
      </c>
    </row>
    <row r="617" spans="1:8">
      <c r="A617">
        <v>2057</v>
      </c>
      <c r="B617">
        <v>4</v>
      </c>
      <c r="C617" s="5">
        <v>22.449426269531301</v>
      </c>
      <c r="D617" s="11">
        <f t="shared" si="27"/>
        <v>23.957361864013738</v>
      </c>
      <c r="E617" s="11">
        <v>19.917993164062501</v>
      </c>
      <c r="F617" s="11">
        <f t="shared" si="28"/>
        <v>25.911171811523438</v>
      </c>
      <c r="G617">
        <v>20.442956542968801</v>
      </c>
      <c r="H617" s="11">
        <f t="shared" si="29"/>
        <v>24.78897769287115</v>
      </c>
    </row>
    <row r="618" spans="1:8">
      <c r="A618">
        <v>2057</v>
      </c>
      <c r="B618">
        <v>5</v>
      </c>
      <c r="C618" s="5">
        <v>29.483575439453102</v>
      </c>
      <c r="D618" s="11">
        <f t="shared" si="27"/>
        <v>33.191089479370085</v>
      </c>
      <c r="E618" s="11">
        <v>27.391625976562501</v>
      </c>
      <c r="F618" s="11">
        <f t="shared" si="28"/>
        <v>36.175459116210938</v>
      </c>
      <c r="G618">
        <v>26.743859863281301</v>
      </c>
      <c r="H618" s="11">
        <f t="shared" si="29"/>
        <v>31.706109357910215</v>
      </c>
    </row>
    <row r="619" spans="1:8">
      <c r="A619">
        <v>2057</v>
      </c>
      <c r="B619">
        <v>6</v>
      </c>
      <c r="C619" s="5">
        <v>32.154443359375001</v>
      </c>
      <c r="D619" s="11">
        <f t="shared" si="27"/>
        <v>36.69713779785156</v>
      </c>
      <c r="E619" s="11">
        <v>29.196588134765602</v>
      </c>
      <c r="F619" s="11">
        <f t="shared" si="28"/>
        <v>38.654394144287075</v>
      </c>
      <c r="G619">
        <v>32.169061279296898</v>
      </c>
      <c r="H619" s="11">
        <f t="shared" si="29"/>
        <v>37.661895472412134</v>
      </c>
    </row>
    <row r="620" spans="1:8">
      <c r="A620">
        <v>2057</v>
      </c>
      <c r="B620">
        <v>7</v>
      </c>
      <c r="C620" s="5">
        <v>37.171990966796898</v>
      </c>
      <c r="D620" s="11">
        <f t="shared" si="27"/>
        <v>43.283672542114289</v>
      </c>
      <c r="E620" s="11">
        <v>32.888452148437501</v>
      </c>
      <c r="F620" s="11">
        <f t="shared" si="28"/>
        <v>43.724800180664062</v>
      </c>
      <c r="G620">
        <v>35.777734375000001</v>
      </c>
      <c r="H620" s="11">
        <f t="shared" si="29"/>
        <v>41.623496796875003</v>
      </c>
    </row>
    <row r="621" spans="1:8">
      <c r="A621">
        <v>2057</v>
      </c>
      <c r="B621">
        <v>8</v>
      </c>
      <c r="C621" s="5">
        <v>32.632348632812501</v>
      </c>
      <c r="D621" s="11">
        <f t="shared" si="27"/>
        <v>37.324484050292966</v>
      </c>
      <c r="E621" s="11">
        <v>28.072106933593801</v>
      </c>
      <c r="F621" s="11">
        <f t="shared" si="28"/>
        <v>37.11003166259772</v>
      </c>
      <c r="G621">
        <v>31.371911621093801</v>
      </c>
      <c r="H621" s="11">
        <f t="shared" si="29"/>
        <v>36.78678457763678</v>
      </c>
    </row>
    <row r="622" spans="1:8">
      <c r="A622">
        <v>2057</v>
      </c>
      <c r="B622">
        <v>9</v>
      </c>
      <c r="C622" s="5">
        <v>27.997003173828102</v>
      </c>
      <c r="D622" s="11">
        <f t="shared" si="27"/>
        <v>31.239666066284151</v>
      </c>
      <c r="E622" s="11">
        <v>22.783654785156301</v>
      </c>
      <c r="F622" s="11">
        <f t="shared" si="28"/>
        <v>29.846871481933665</v>
      </c>
      <c r="G622">
        <v>26.228509521484401</v>
      </c>
      <c r="H622" s="11">
        <f t="shared" si="29"/>
        <v>31.140357752685578</v>
      </c>
    </row>
    <row r="623" spans="1:8">
      <c r="A623">
        <v>2057</v>
      </c>
      <c r="B623">
        <v>10</v>
      </c>
      <c r="C623" s="5">
        <v>15.306604003906299</v>
      </c>
      <c r="D623" s="11">
        <f t="shared" si="27"/>
        <v>14.5809790759278</v>
      </c>
      <c r="E623" s="11">
        <v>15.6440368652344</v>
      </c>
      <c r="F623" s="11">
        <f t="shared" si="28"/>
        <v>20.041320230712923</v>
      </c>
      <c r="G623">
        <v>13.768212890625</v>
      </c>
      <c r="H623" s="11">
        <f t="shared" si="29"/>
        <v>17.461444111328124</v>
      </c>
    </row>
    <row r="624" spans="1:8">
      <c r="A624">
        <v>2057</v>
      </c>
      <c r="B624">
        <v>11</v>
      </c>
      <c r="C624" s="5">
        <v>10.5767761230469</v>
      </c>
      <c r="D624" s="11">
        <f t="shared" si="27"/>
        <v>8.3721340167236669</v>
      </c>
      <c r="E624" s="11">
        <v>5.7689758300781504</v>
      </c>
      <c r="F624" s="11">
        <f t="shared" si="28"/>
        <v>6.478911405029331</v>
      </c>
      <c r="G624">
        <v>3.9735046386719</v>
      </c>
      <c r="H624" s="11">
        <f t="shared" si="29"/>
        <v>6.7088133923340116</v>
      </c>
    </row>
    <row r="625" spans="1:8">
      <c r="A625">
        <v>2057</v>
      </c>
      <c r="B625">
        <v>12</v>
      </c>
      <c r="C625" s="5">
        <v>0.40996704101564801</v>
      </c>
      <c r="D625" s="11">
        <f t="shared" si="27"/>
        <v>-4.9738362652587584</v>
      </c>
      <c r="E625" s="11">
        <v>2.8271423339844</v>
      </c>
      <c r="F625" s="11">
        <f t="shared" si="28"/>
        <v>2.4385972814941748</v>
      </c>
      <c r="G625">
        <v>-0.121801757812477</v>
      </c>
      <c r="H625" s="11">
        <f t="shared" si="29"/>
        <v>2.2129860302734627</v>
      </c>
    </row>
    <row r="626" spans="1:8">
      <c r="A626">
        <v>2058</v>
      </c>
      <c r="B626">
        <v>1</v>
      </c>
      <c r="C626" s="5">
        <v>1.93047485351565</v>
      </c>
      <c r="D626" s="11">
        <f t="shared" si="27"/>
        <v>-2.9778656597900057</v>
      </c>
      <c r="E626" s="11">
        <v>-0.52750244140622704</v>
      </c>
      <c r="F626" s="11">
        <f t="shared" si="28"/>
        <v>-2.1686718530273121</v>
      </c>
      <c r="G626">
        <v>-3.5448974609374799</v>
      </c>
      <c r="H626" s="11">
        <f t="shared" si="29"/>
        <v>-1.5448884326171659</v>
      </c>
    </row>
    <row r="627" spans="1:8">
      <c r="A627">
        <v>2058</v>
      </c>
      <c r="B627">
        <v>2</v>
      </c>
      <c r="C627" s="5">
        <v>6.9052062988281504</v>
      </c>
      <c r="D627" s="11">
        <f t="shared" si="27"/>
        <v>3.5524643084717136</v>
      </c>
      <c r="E627" s="11">
        <v>1.3116699218750201</v>
      </c>
      <c r="F627" s="11">
        <f t="shared" si="28"/>
        <v>0.35724747070315255</v>
      </c>
      <c r="G627">
        <v>-0.32370605468747699</v>
      </c>
      <c r="H627" s="11">
        <f t="shared" si="29"/>
        <v>1.9913354931640876</v>
      </c>
    </row>
    <row r="628" spans="1:8">
      <c r="A628">
        <v>2058</v>
      </c>
      <c r="B628">
        <v>3</v>
      </c>
      <c r="C628" s="5">
        <v>13.58681640625</v>
      </c>
      <c r="D628" s="11">
        <f t="shared" si="27"/>
        <v>12.323413896484375</v>
      </c>
      <c r="E628" s="11">
        <v>9.7620178222656495</v>
      </c>
      <c r="F628" s="11">
        <f t="shared" si="28"/>
        <v>11.962955277099642</v>
      </c>
      <c r="G628">
        <v>11.5739074707031</v>
      </c>
      <c r="H628" s="11">
        <f t="shared" si="29"/>
        <v>15.052535621337864</v>
      </c>
    </row>
    <row r="629" spans="1:8">
      <c r="A629">
        <v>2058</v>
      </c>
      <c r="B629">
        <v>4</v>
      </c>
      <c r="C629" s="5">
        <v>25.797631835937501</v>
      </c>
      <c r="D629" s="11">
        <f t="shared" si="27"/>
        <v>28.352551311035157</v>
      </c>
      <c r="E629" s="11">
        <v>18.773767089843801</v>
      </c>
      <c r="F629" s="11">
        <f t="shared" si="28"/>
        <v>24.339691721191478</v>
      </c>
      <c r="G629">
        <v>17.128869628906301</v>
      </c>
      <c r="H629" s="11">
        <f t="shared" si="29"/>
        <v>21.150773078613337</v>
      </c>
    </row>
    <row r="630" spans="1:8">
      <c r="A630">
        <v>2058</v>
      </c>
      <c r="B630">
        <v>5</v>
      </c>
      <c r="C630" s="5">
        <v>29.326196289062501</v>
      </c>
      <c r="D630" s="11">
        <f t="shared" si="27"/>
        <v>32.984497868652348</v>
      </c>
      <c r="E630" s="11">
        <v>25.429498291015602</v>
      </c>
      <c r="F630" s="11">
        <f t="shared" si="28"/>
        <v>33.480672952880823</v>
      </c>
      <c r="G630">
        <v>23.692468261718801</v>
      </c>
      <c r="H630" s="11">
        <f t="shared" si="29"/>
        <v>28.356291657714902</v>
      </c>
    </row>
    <row r="631" spans="1:8">
      <c r="A631">
        <v>2058</v>
      </c>
      <c r="B631">
        <v>6</v>
      </c>
      <c r="C631" s="5">
        <v>33.433068847656301</v>
      </c>
      <c r="D631" s="11">
        <f t="shared" si="27"/>
        <v>38.375589476318424</v>
      </c>
      <c r="E631" s="11">
        <v>29.700524902343801</v>
      </c>
      <c r="F631" s="11">
        <f t="shared" si="28"/>
        <v>39.346500900878972</v>
      </c>
      <c r="G631">
        <v>32.218041992187501</v>
      </c>
      <c r="H631" s="11">
        <f t="shared" si="29"/>
        <v>37.715666499023442</v>
      </c>
    </row>
    <row r="632" spans="1:8">
      <c r="A632">
        <v>2058</v>
      </c>
      <c r="B632">
        <v>7</v>
      </c>
      <c r="C632" s="5">
        <v>36.520532226562501</v>
      </c>
      <c r="D632" s="11">
        <f t="shared" si="27"/>
        <v>42.428502653808593</v>
      </c>
      <c r="E632" s="11">
        <v>29.450158691406301</v>
      </c>
      <c r="F632" s="11">
        <f t="shared" si="28"/>
        <v>39.002647946777408</v>
      </c>
      <c r="G632">
        <v>33.522576904296898</v>
      </c>
      <c r="H632" s="11">
        <f t="shared" si="29"/>
        <v>39.147784925537138</v>
      </c>
    </row>
    <row r="633" spans="1:8">
      <c r="A633">
        <v>2058</v>
      </c>
      <c r="B633">
        <v>8</v>
      </c>
      <c r="C633" s="5">
        <v>34.407586669921898</v>
      </c>
      <c r="D633" s="11">
        <f t="shared" si="27"/>
        <v>39.654839021606477</v>
      </c>
      <c r="E633" s="11">
        <v>28.711022949218801</v>
      </c>
      <c r="F633" s="11">
        <f t="shared" si="28"/>
        <v>37.987518918457098</v>
      </c>
      <c r="G633">
        <v>32.788079833984398</v>
      </c>
      <c r="H633" s="11">
        <f t="shared" si="29"/>
        <v>38.341454041748072</v>
      </c>
    </row>
    <row r="634" spans="1:8">
      <c r="A634">
        <v>2058</v>
      </c>
      <c r="B634">
        <v>9</v>
      </c>
      <c r="C634" s="5">
        <v>27.980706787109401</v>
      </c>
      <c r="D634" s="11">
        <f t="shared" si="27"/>
        <v>31.218273799438514</v>
      </c>
      <c r="E634" s="11">
        <v>25.698785400390602</v>
      </c>
      <c r="F634" s="11">
        <f t="shared" si="28"/>
        <v>33.850511868896447</v>
      </c>
      <c r="G634">
        <v>26.132318115234401</v>
      </c>
      <c r="H634" s="11">
        <f t="shared" si="29"/>
        <v>31.034758826904326</v>
      </c>
    </row>
    <row r="635" spans="1:8">
      <c r="A635">
        <v>2058</v>
      </c>
      <c r="B635">
        <v>10</v>
      </c>
      <c r="C635" s="5">
        <v>18.586114501953102</v>
      </c>
      <c r="D635" s="11">
        <f t="shared" si="27"/>
        <v>18.885992506713837</v>
      </c>
      <c r="E635" s="11">
        <v>11.37880859375</v>
      </c>
      <c r="F635" s="11">
        <f t="shared" si="28"/>
        <v>14.183455722656248</v>
      </c>
      <c r="G635">
        <v>11.4152770996094</v>
      </c>
      <c r="H635" s="11">
        <f t="shared" si="29"/>
        <v>14.878391199951201</v>
      </c>
    </row>
    <row r="636" spans="1:8">
      <c r="A636">
        <v>2058</v>
      </c>
      <c r="B636">
        <v>11</v>
      </c>
      <c r="C636" s="5">
        <v>12.84267578125</v>
      </c>
      <c r="D636" s="11">
        <f t="shared" si="27"/>
        <v>11.346580498046873</v>
      </c>
      <c r="E636" s="11">
        <v>6.2565551757812701</v>
      </c>
      <c r="F636" s="11">
        <f t="shared" si="28"/>
        <v>7.1485528784179948</v>
      </c>
      <c r="G636">
        <v>0.42083129882814801</v>
      </c>
      <c r="H636" s="11">
        <f t="shared" si="29"/>
        <v>2.8086885998535407</v>
      </c>
    </row>
    <row r="637" spans="1:8">
      <c r="A637">
        <v>2058</v>
      </c>
      <c r="B637">
        <v>12</v>
      </c>
      <c r="C637" s="5">
        <v>2.6695495605469</v>
      </c>
      <c r="D637" s="11">
        <f t="shared" si="27"/>
        <v>-2.0076822918700841</v>
      </c>
      <c r="E637" s="11">
        <v>-1.5141967773437299</v>
      </c>
      <c r="F637" s="11">
        <f t="shared" si="28"/>
        <v>-3.5237978540038783</v>
      </c>
      <c r="G637">
        <v>-6.2887023925780996</v>
      </c>
      <c r="H637" s="11">
        <f t="shared" si="29"/>
        <v>-4.5570374865722378</v>
      </c>
    </row>
    <row r="638" spans="1:8">
      <c r="A638">
        <v>2059</v>
      </c>
      <c r="B638">
        <v>1</v>
      </c>
      <c r="C638" s="5">
        <v>3.6889648437522703E-2</v>
      </c>
      <c r="D638" s="11">
        <f t="shared" si="27"/>
        <v>-5.4635749584960633</v>
      </c>
      <c r="E638" s="11">
        <v>-3.0992797851562299</v>
      </c>
      <c r="F638" s="11">
        <f t="shared" si="28"/>
        <v>-5.7007508569335652</v>
      </c>
      <c r="G638">
        <v>-6.2280029296874799</v>
      </c>
      <c r="H638" s="11">
        <f t="shared" si="29"/>
        <v>-4.4904016162109155</v>
      </c>
    </row>
    <row r="639" spans="1:8">
      <c r="A639">
        <v>2059</v>
      </c>
      <c r="B639">
        <v>2</v>
      </c>
      <c r="C639" s="5">
        <v>5.2506347656250201</v>
      </c>
      <c r="D639" s="11">
        <f t="shared" si="27"/>
        <v>1.3805082568359639</v>
      </c>
      <c r="E639" s="11">
        <v>0.23616943359377299</v>
      </c>
      <c r="F639" s="11">
        <f t="shared" si="28"/>
        <v>-1.1198448999023121</v>
      </c>
      <c r="G639">
        <v>1.2566772460937701</v>
      </c>
      <c r="H639" s="11">
        <f t="shared" si="29"/>
        <v>3.726280280761741</v>
      </c>
    </row>
    <row r="640" spans="1:8">
      <c r="A640">
        <v>2059</v>
      </c>
      <c r="B640">
        <v>3</v>
      </c>
      <c r="C640" s="5">
        <v>13.4973693847656</v>
      </c>
      <c r="D640" s="11">
        <f t="shared" si="27"/>
        <v>12.205996791381803</v>
      </c>
      <c r="E640" s="11">
        <v>4.2734008789062701</v>
      </c>
      <c r="F640" s="11">
        <f t="shared" si="28"/>
        <v>4.4248887670898718</v>
      </c>
      <c r="G640">
        <v>7.4918151855469004</v>
      </c>
      <c r="H640" s="11">
        <f t="shared" si="29"/>
        <v>10.571214710693388</v>
      </c>
    </row>
    <row r="641" spans="1:8">
      <c r="A641">
        <v>2059</v>
      </c>
      <c r="B641">
        <v>4</v>
      </c>
      <c r="C641" s="5">
        <v>22.202172851562501</v>
      </c>
      <c r="D641" s="11">
        <f t="shared" si="27"/>
        <v>23.632792302246095</v>
      </c>
      <c r="E641" s="11">
        <v>11.480065917968799</v>
      </c>
      <c r="F641" s="11">
        <f t="shared" si="28"/>
        <v>14.322522531738349</v>
      </c>
      <c r="G641">
        <v>15.9337707519531</v>
      </c>
      <c r="H641" s="11">
        <f t="shared" si="29"/>
        <v>19.838793531494112</v>
      </c>
    </row>
    <row r="642" spans="1:8">
      <c r="A642">
        <v>2059</v>
      </c>
      <c r="B642">
        <v>5</v>
      </c>
      <c r="C642" s="5">
        <v>31.209985351562501</v>
      </c>
      <c r="D642" s="11">
        <f t="shared" si="27"/>
        <v>35.457347770996094</v>
      </c>
      <c r="E642" s="11">
        <v>19.993859863281301</v>
      </c>
      <c r="F642" s="11">
        <f t="shared" si="28"/>
        <v>26.015367136230541</v>
      </c>
      <c r="G642">
        <v>27.371820068359401</v>
      </c>
      <c r="H642" s="11">
        <f t="shared" si="29"/>
        <v>32.395484071044955</v>
      </c>
    </row>
    <row r="643" spans="1:8">
      <c r="A643">
        <v>2059</v>
      </c>
      <c r="B643">
        <v>6</v>
      </c>
      <c r="C643" s="5">
        <v>33.880609130859398</v>
      </c>
      <c r="D643" s="11">
        <f t="shared" ref="D643:D706" si="30">C643*1.3127-5.512</f>
        <v>38.96307560607913</v>
      </c>
      <c r="E643" s="11">
        <v>29.809899902343801</v>
      </c>
      <c r="F643" s="11">
        <f t="shared" ref="F643:F706" si="31">E643*1.3734-1.4442</f>
        <v>39.496716525878973</v>
      </c>
      <c r="G643">
        <v>32.870263671875001</v>
      </c>
      <c r="H643" s="11">
        <f t="shared" ref="H643:H706" si="32">G643*1.0978+2.3467</f>
        <v>38.43167545898438</v>
      </c>
    </row>
    <row r="644" spans="1:8">
      <c r="A644">
        <v>2059</v>
      </c>
      <c r="B644">
        <v>7</v>
      </c>
      <c r="C644" s="5">
        <v>36.977227783203197</v>
      </c>
      <c r="D644" s="11">
        <f t="shared" si="30"/>
        <v>43.028006911010834</v>
      </c>
      <c r="E644" s="11">
        <v>28.811914062500001</v>
      </c>
      <c r="F644" s="11">
        <f t="shared" si="31"/>
        <v>38.126082773437496</v>
      </c>
      <c r="G644">
        <v>38.277307128906301</v>
      </c>
      <c r="H644" s="11">
        <f t="shared" si="32"/>
        <v>44.367527766113341</v>
      </c>
    </row>
    <row r="645" spans="1:8">
      <c r="A645">
        <v>2059</v>
      </c>
      <c r="B645">
        <v>8</v>
      </c>
      <c r="C645" s="5">
        <v>32.936822509765697</v>
      </c>
      <c r="D645" s="11">
        <f t="shared" si="30"/>
        <v>37.72416690856943</v>
      </c>
      <c r="E645" s="11">
        <v>28.875085449218801</v>
      </c>
      <c r="F645" s="11">
        <f t="shared" si="31"/>
        <v>38.2128423559571</v>
      </c>
      <c r="G645">
        <v>31.368707275390602</v>
      </c>
      <c r="H645" s="11">
        <f t="shared" si="32"/>
        <v>36.783266846923802</v>
      </c>
    </row>
    <row r="646" spans="1:8">
      <c r="A646">
        <v>2059</v>
      </c>
      <c r="B646">
        <v>9</v>
      </c>
      <c r="C646" s="5">
        <v>24.421777343750001</v>
      </c>
      <c r="D646" s="11">
        <f t="shared" si="30"/>
        <v>26.546467119140623</v>
      </c>
      <c r="E646" s="11">
        <v>24.786401367187501</v>
      </c>
      <c r="F646" s="11">
        <f t="shared" si="31"/>
        <v>32.597443637695314</v>
      </c>
      <c r="G646">
        <v>25.753442382812501</v>
      </c>
      <c r="H646" s="11">
        <f t="shared" si="32"/>
        <v>30.618829047851566</v>
      </c>
    </row>
    <row r="647" spans="1:8">
      <c r="A647">
        <v>2059</v>
      </c>
      <c r="B647">
        <v>10</v>
      </c>
      <c r="C647" s="5">
        <v>19.542718505859401</v>
      </c>
      <c r="D647" s="11">
        <f t="shared" si="30"/>
        <v>20.141726582641635</v>
      </c>
      <c r="E647" s="11">
        <v>13.661096191406299</v>
      </c>
      <c r="F647" s="11">
        <f t="shared" si="31"/>
        <v>17.317949509277412</v>
      </c>
      <c r="G647">
        <v>12.7280212402344</v>
      </c>
      <c r="H647" s="11">
        <f t="shared" si="32"/>
        <v>16.319521717529323</v>
      </c>
    </row>
    <row r="648" spans="1:8">
      <c r="A648">
        <v>2059</v>
      </c>
      <c r="B648">
        <v>11</v>
      </c>
      <c r="C648" s="5">
        <v>9.6456237792968995</v>
      </c>
      <c r="D648" s="11">
        <f t="shared" si="30"/>
        <v>7.14981033508304</v>
      </c>
      <c r="E648" s="11">
        <v>5.2586303710937701</v>
      </c>
      <c r="F648" s="11">
        <f t="shared" si="31"/>
        <v>5.7780029516601843</v>
      </c>
      <c r="G648">
        <v>3.7217041015625201</v>
      </c>
      <c r="H648" s="11">
        <f t="shared" si="32"/>
        <v>6.4323867626953355</v>
      </c>
    </row>
    <row r="649" spans="1:8">
      <c r="A649">
        <v>2059</v>
      </c>
      <c r="B649">
        <v>12</v>
      </c>
      <c r="C649" s="5">
        <v>3.4486022949219</v>
      </c>
      <c r="D649" s="11">
        <f t="shared" si="30"/>
        <v>-0.98501976745602171</v>
      </c>
      <c r="E649" s="11">
        <v>-0.79691162109372704</v>
      </c>
      <c r="F649" s="11">
        <f t="shared" si="31"/>
        <v>-2.5386784204101245</v>
      </c>
      <c r="G649">
        <v>-8.3749145507812308</v>
      </c>
      <c r="H649" s="11">
        <f t="shared" si="32"/>
        <v>-6.8472811938476354</v>
      </c>
    </row>
    <row r="650" spans="1:8">
      <c r="A650">
        <v>2060</v>
      </c>
      <c r="B650">
        <v>1</v>
      </c>
      <c r="C650" s="5">
        <v>1.4095092773437701</v>
      </c>
      <c r="D650" s="11">
        <f t="shared" si="30"/>
        <v>-3.6617371716308327</v>
      </c>
      <c r="E650" s="11">
        <v>-3.1152709960937299</v>
      </c>
      <c r="F650" s="11">
        <f t="shared" si="31"/>
        <v>-5.7227131860351292</v>
      </c>
      <c r="G650">
        <v>-11.176123046875</v>
      </c>
      <c r="H650" s="11">
        <f t="shared" si="32"/>
        <v>-9.9224478808593766</v>
      </c>
    </row>
    <row r="651" spans="1:8">
      <c r="A651">
        <v>2060</v>
      </c>
      <c r="B651">
        <v>2</v>
      </c>
      <c r="C651" s="5">
        <v>4.7677246093750201</v>
      </c>
      <c r="D651" s="11">
        <f t="shared" si="30"/>
        <v>0.74659209472658894</v>
      </c>
      <c r="E651" s="11">
        <v>2.6416259765625201</v>
      </c>
      <c r="F651" s="11">
        <f t="shared" si="31"/>
        <v>2.183809116210965</v>
      </c>
      <c r="G651">
        <v>1.7755981445312701</v>
      </c>
      <c r="H651" s="11">
        <f t="shared" si="32"/>
        <v>4.2959516430664282</v>
      </c>
    </row>
    <row r="652" spans="1:8">
      <c r="A652">
        <v>2060</v>
      </c>
      <c r="B652">
        <v>3</v>
      </c>
      <c r="C652" s="5">
        <v>14.6600891113281</v>
      </c>
      <c r="D652" s="11">
        <f t="shared" si="30"/>
        <v>13.732298976440397</v>
      </c>
      <c r="E652" s="11">
        <v>10.4557434082031</v>
      </c>
      <c r="F652" s="11">
        <f t="shared" si="31"/>
        <v>12.915717996826137</v>
      </c>
      <c r="G652">
        <v>13.0885559082031</v>
      </c>
      <c r="H652" s="11">
        <f t="shared" si="32"/>
        <v>16.715316676025363</v>
      </c>
    </row>
    <row r="653" spans="1:8">
      <c r="A653">
        <v>2060</v>
      </c>
      <c r="B653">
        <v>4</v>
      </c>
      <c r="C653" s="5">
        <v>24.972100830078102</v>
      </c>
      <c r="D653" s="11">
        <f t="shared" si="30"/>
        <v>27.268876759643526</v>
      </c>
      <c r="E653" s="11">
        <v>16.976586914062501</v>
      </c>
      <c r="F653" s="11">
        <f t="shared" si="31"/>
        <v>21.87144446777344</v>
      </c>
      <c r="G653">
        <v>19.971673583984401</v>
      </c>
      <c r="H653" s="11">
        <f t="shared" si="32"/>
        <v>24.271603260498075</v>
      </c>
    </row>
    <row r="654" spans="1:8">
      <c r="A654">
        <v>2060</v>
      </c>
      <c r="B654">
        <v>5</v>
      </c>
      <c r="C654" s="5">
        <v>28.638330078125001</v>
      </c>
      <c r="D654" s="11">
        <f t="shared" si="30"/>
        <v>32.081535893554687</v>
      </c>
      <c r="E654" s="11">
        <v>22.517175292968801</v>
      </c>
      <c r="F654" s="11">
        <f t="shared" si="31"/>
        <v>29.480888547363353</v>
      </c>
      <c r="G654">
        <v>25.885034179687501</v>
      </c>
      <c r="H654" s="11">
        <f t="shared" si="32"/>
        <v>30.763290522460942</v>
      </c>
    </row>
    <row r="655" spans="1:8">
      <c r="A655">
        <v>2060</v>
      </c>
      <c r="B655">
        <v>6</v>
      </c>
      <c r="C655" s="5">
        <v>32.823754882812501</v>
      </c>
      <c r="D655" s="11">
        <f t="shared" si="30"/>
        <v>37.575743034667973</v>
      </c>
      <c r="E655" s="11">
        <v>29.612084960937501</v>
      </c>
      <c r="F655" s="11">
        <f t="shared" si="31"/>
        <v>39.225037485351564</v>
      </c>
      <c r="G655">
        <v>34.176751708984398</v>
      </c>
      <c r="H655" s="11">
        <f t="shared" si="32"/>
        <v>39.865938026123075</v>
      </c>
    </row>
    <row r="656" spans="1:8">
      <c r="A656">
        <v>2060</v>
      </c>
      <c r="B656">
        <v>7</v>
      </c>
      <c r="C656" s="5">
        <v>35.459466552734398</v>
      </c>
      <c r="D656" s="11">
        <f t="shared" si="30"/>
        <v>41.035641743774441</v>
      </c>
      <c r="E656" s="11">
        <v>32.790673828125001</v>
      </c>
      <c r="F656" s="11">
        <f t="shared" si="31"/>
        <v>43.590511435546873</v>
      </c>
      <c r="G656">
        <v>35.333978271484398</v>
      </c>
      <c r="H656" s="11">
        <f t="shared" si="32"/>
        <v>41.136341346435572</v>
      </c>
    </row>
    <row r="657" spans="1:8">
      <c r="A657">
        <v>2060</v>
      </c>
      <c r="B657">
        <v>8</v>
      </c>
      <c r="C657" s="5">
        <v>32.206750488281301</v>
      </c>
      <c r="D657" s="11">
        <f t="shared" si="30"/>
        <v>36.765801365966865</v>
      </c>
      <c r="E657" s="11">
        <v>30.667626953125001</v>
      </c>
      <c r="F657" s="11">
        <f t="shared" si="31"/>
        <v>40.674718857421873</v>
      </c>
      <c r="G657">
        <v>32.622766113281301</v>
      </c>
      <c r="H657" s="11">
        <f t="shared" si="32"/>
        <v>38.159972639160216</v>
      </c>
    </row>
    <row r="658" spans="1:8">
      <c r="A658">
        <v>2060</v>
      </c>
      <c r="B658">
        <v>9</v>
      </c>
      <c r="C658" s="5">
        <v>27.894433593750001</v>
      </c>
      <c r="D658" s="11">
        <f t="shared" si="30"/>
        <v>31.105022978515628</v>
      </c>
      <c r="E658" s="11">
        <v>23.839013671875001</v>
      </c>
      <c r="F658" s="11">
        <f t="shared" si="31"/>
        <v>31.296301376953128</v>
      </c>
      <c r="G658">
        <v>24.270471191406301</v>
      </c>
      <c r="H658" s="11">
        <f t="shared" si="32"/>
        <v>28.990823273925837</v>
      </c>
    </row>
    <row r="659" spans="1:8">
      <c r="A659">
        <v>2060</v>
      </c>
      <c r="B659">
        <v>10</v>
      </c>
      <c r="C659" s="5">
        <v>18.183343505859401</v>
      </c>
      <c r="D659" s="11">
        <f t="shared" si="30"/>
        <v>18.357275020141635</v>
      </c>
      <c r="E659" s="11">
        <v>12.14150390625</v>
      </c>
      <c r="F659" s="11">
        <f t="shared" si="31"/>
        <v>15.230941464843747</v>
      </c>
      <c r="G659">
        <v>11.2824645996094</v>
      </c>
      <c r="H659" s="11">
        <f t="shared" si="32"/>
        <v>14.7325896374512</v>
      </c>
    </row>
    <row r="660" spans="1:8">
      <c r="A660">
        <v>2060</v>
      </c>
      <c r="B660">
        <v>11</v>
      </c>
      <c r="C660" s="5">
        <v>12.299645996093799</v>
      </c>
      <c r="D660" s="11">
        <f t="shared" si="30"/>
        <v>10.633745299072331</v>
      </c>
      <c r="E660" s="11">
        <v>5.5749145507812701</v>
      </c>
      <c r="F660" s="11">
        <f t="shared" si="31"/>
        <v>6.2123876440429964</v>
      </c>
      <c r="G660">
        <v>2.7502685546875201</v>
      </c>
      <c r="H660" s="11">
        <f t="shared" si="32"/>
        <v>5.3659448193359598</v>
      </c>
    </row>
    <row r="661" spans="1:8">
      <c r="A661">
        <v>2060</v>
      </c>
      <c r="B661">
        <v>12</v>
      </c>
      <c r="C661" s="5">
        <v>2.7694335937500201</v>
      </c>
      <c r="D661" s="11">
        <f t="shared" si="30"/>
        <v>-1.8765645214843483</v>
      </c>
      <c r="E661" s="11">
        <v>0.111627197265648</v>
      </c>
      <c r="F661" s="11">
        <f t="shared" si="31"/>
        <v>-1.2908912072753589</v>
      </c>
      <c r="G661">
        <v>-2.3516601562499799</v>
      </c>
      <c r="H661" s="11">
        <f t="shared" si="32"/>
        <v>-0.23495251953122853</v>
      </c>
    </row>
    <row r="662" spans="1:8">
      <c r="A662">
        <v>2061</v>
      </c>
      <c r="B662">
        <v>1</v>
      </c>
      <c r="C662" s="5">
        <v>3.8187194824219</v>
      </c>
      <c r="D662" s="11">
        <f t="shared" si="30"/>
        <v>-0.4991669354247712</v>
      </c>
      <c r="E662" s="11">
        <v>-2.1960815429687299</v>
      </c>
      <c r="F662" s="11">
        <f t="shared" si="31"/>
        <v>-4.4602983911132537</v>
      </c>
      <c r="G662">
        <v>-4.9327758789062299</v>
      </c>
      <c r="H662" s="11">
        <f t="shared" si="32"/>
        <v>-3.06850135986326</v>
      </c>
    </row>
    <row r="663" spans="1:8">
      <c r="A663">
        <v>2061</v>
      </c>
      <c r="B663">
        <v>2</v>
      </c>
      <c r="C663" s="5">
        <v>5.2970825195312701</v>
      </c>
      <c r="D663" s="11">
        <f t="shared" si="30"/>
        <v>1.441480223388699</v>
      </c>
      <c r="E663" s="11">
        <v>2.5932250976562701</v>
      </c>
      <c r="F663" s="11">
        <f t="shared" si="31"/>
        <v>2.1173353491211211</v>
      </c>
      <c r="G663">
        <v>-1.5309814453124799</v>
      </c>
      <c r="H663" s="11">
        <f t="shared" si="32"/>
        <v>0.66598856933595907</v>
      </c>
    </row>
    <row r="664" spans="1:8">
      <c r="A664">
        <v>2061</v>
      </c>
      <c r="B664">
        <v>3</v>
      </c>
      <c r="C664" s="5">
        <v>15.8052917480469</v>
      </c>
      <c r="D664" s="11">
        <f t="shared" si="30"/>
        <v>15.235606477661165</v>
      </c>
      <c r="E664" s="11">
        <v>8.9023376464843995</v>
      </c>
      <c r="F664" s="11">
        <f t="shared" si="31"/>
        <v>10.782270523681673</v>
      </c>
      <c r="G664">
        <v>12.0810485839844</v>
      </c>
      <c r="H664" s="11">
        <f t="shared" si="32"/>
        <v>15.609275135498075</v>
      </c>
    </row>
    <row r="665" spans="1:8">
      <c r="A665">
        <v>2061</v>
      </c>
      <c r="B665">
        <v>4</v>
      </c>
      <c r="C665" s="5">
        <v>21.975518798828102</v>
      </c>
      <c r="D665" s="11">
        <f t="shared" si="30"/>
        <v>23.335263527221649</v>
      </c>
      <c r="E665" s="11">
        <v>15.589685058593799</v>
      </c>
      <c r="F665" s="11">
        <f t="shared" si="31"/>
        <v>19.966673459472723</v>
      </c>
      <c r="G665">
        <v>18.351708984375001</v>
      </c>
      <c r="H665" s="11">
        <f t="shared" si="32"/>
        <v>22.493206123046878</v>
      </c>
    </row>
    <row r="666" spans="1:8">
      <c r="A666">
        <v>2061</v>
      </c>
      <c r="B666">
        <v>5</v>
      </c>
      <c r="C666" s="5">
        <v>30.056726074218801</v>
      </c>
      <c r="D666" s="11">
        <f t="shared" si="30"/>
        <v>33.943464317627019</v>
      </c>
      <c r="E666" s="11">
        <v>22.687036132812501</v>
      </c>
      <c r="F666" s="11">
        <f t="shared" si="31"/>
        <v>29.71417542480469</v>
      </c>
      <c r="G666">
        <v>24.042962646484401</v>
      </c>
      <c r="H666" s="11">
        <f t="shared" si="32"/>
        <v>28.741064393310577</v>
      </c>
    </row>
    <row r="667" spans="1:8">
      <c r="A667">
        <v>2061</v>
      </c>
      <c r="B667">
        <v>6</v>
      </c>
      <c r="C667" s="5">
        <v>33.648461914062501</v>
      </c>
      <c r="D667" s="11">
        <f t="shared" si="30"/>
        <v>38.658335954589845</v>
      </c>
      <c r="E667" s="11">
        <v>30.819787597656301</v>
      </c>
      <c r="F667" s="11">
        <f t="shared" si="31"/>
        <v>40.883696286621159</v>
      </c>
      <c r="G667">
        <v>32.697442626953197</v>
      </c>
      <c r="H667" s="11">
        <f t="shared" si="32"/>
        <v>38.241952515869222</v>
      </c>
    </row>
    <row r="668" spans="1:8">
      <c r="A668">
        <v>2061</v>
      </c>
      <c r="B668">
        <v>7</v>
      </c>
      <c r="C668" s="5">
        <v>36.635217285156301</v>
      </c>
      <c r="D668" s="11">
        <f t="shared" si="30"/>
        <v>42.579049730224675</v>
      </c>
      <c r="E668" s="11">
        <v>30.621606445312501</v>
      </c>
      <c r="F668" s="11">
        <f t="shared" si="31"/>
        <v>40.611514291992187</v>
      </c>
      <c r="G668">
        <v>36.750390625000001</v>
      </c>
      <c r="H668" s="11">
        <f t="shared" si="32"/>
        <v>42.691278828125007</v>
      </c>
    </row>
    <row r="669" spans="1:8">
      <c r="A669">
        <v>2061</v>
      </c>
      <c r="B669">
        <v>8</v>
      </c>
      <c r="C669" s="5">
        <v>34.895867919921898</v>
      </c>
      <c r="D669" s="11">
        <f t="shared" si="30"/>
        <v>40.295805818481476</v>
      </c>
      <c r="E669" s="11">
        <v>30.483148193359401</v>
      </c>
      <c r="F669" s="11">
        <f t="shared" si="31"/>
        <v>40.421355728759799</v>
      </c>
      <c r="G669">
        <v>34.350549316406301</v>
      </c>
      <c r="H669" s="11">
        <f t="shared" si="32"/>
        <v>40.056733039550842</v>
      </c>
    </row>
    <row r="670" spans="1:8">
      <c r="A670">
        <v>2061</v>
      </c>
      <c r="B670">
        <v>9</v>
      </c>
      <c r="C670" s="5">
        <v>25.742883300781301</v>
      </c>
      <c r="D670" s="11">
        <f t="shared" si="30"/>
        <v>28.28068290893561</v>
      </c>
      <c r="E670" s="11">
        <v>22.849053955078102</v>
      </c>
      <c r="F670" s="11">
        <f t="shared" si="31"/>
        <v>29.936690701904265</v>
      </c>
      <c r="G670">
        <v>24.974481201171901</v>
      </c>
      <c r="H670" s="11">
        <f t="shared" si="32"/>
        <v>29.763685462646514</v>
      </c>
    </row>
    <row r="671" spans="1:8">
      <c r="A671">
        <v>2061</v>
      </c>
      <c r="B671">
        <v>10</v>
      </c>
      <c r="C671" s="5">
        <v>16.415826416015602</v>
      </c>
      <c r="D671" s="11">
        <f t="shared" si="30"/>
        <v>16.037055336303681</v>
      </c>
      <c r="E671" s="11">
        <v>15.120935058593799</v>
      </c>
      <c r="F671" s="11">
        <f t="shared" si="31"/>
        <v>19.322892209472723</v>
      </c>
      <c r="G671">
        <v>11.0230651855469</v>
      </c>
      <c r="H671" s="11">
        <f t="shared" si="32"/>
        <v>14.447820960693388</v>
      </c>
    </row>
    <row r="672" spans="1:8">
      <c r="A672">
        <v>2061</v>
      </c>
      <c r="B672">
        <v>11</v>
      </c>
      <c r="C672" s="5">
        <v>6.6504455566406504</v>
      </c>
      <c r="D672" s="11">
        <f t="shared" si="30"/>
        <v>3.2180398822021816</v>
      </c>
      <c r="E672" s="11">
        <v>6.7447753906250201</v>
      </c>
      <c r="F672" s="11">
        <f t="shared" si="31"/>
        <v>7.8190745214844011</v>
      </c>
      <c r="G672">
        <v>1.9354187011719</v>
      </c>
      <c r="H672" s="11">
        <f t="shared" si="32"/>
        <v>4.4714026501465121</v>
      </c>
    </row>
    <row r="673" spans="1:8">
      <c r="A673">
        <v>2061</v>
      </c>
      <c r="B673">
        <v>12</v>
      </c>
      <c r="C673" s="5">
        <v>3.6278015136719</v>
      </c>
      <c r="D673" s="11">
        <f t="shared" si="30"/>
        <v>-0.74978495300289616</v>
      </c>
      <c r="E673" s="11">
        <v>1.5129333496094</v>
      </c>
      <c r="F673" s="11">
        <f t="shared" si="31"/>
        <v>0.63366266235354995</v>
      </c>
      <c r="G673">
        <v>-6.6316589355468496</v>
      </c>
      <c r="H673" s="11">
        <f t="shared" si="32"/>
        <v>-4.9335351794433322</v>
      </c>
    </row>
    <row r="674" spans="1:8">
      <c r="A674">
        <v>2062</v>
      </c>
      <c r="B674">
        <v>1</v>
      </c>
      <c r="C674" s="5">
        <v>-1.0481323242187299</v>
      </c>
      <c r="D674" s="11">
        <f t="shared" si="30"/>
        <v>-6.8878833020019261</v>
      </c>
      <c r="E674" s="11">
        <v>0.69997558593752296</v>
      </c>
      <c r="F674" s="11">
        <f t="shared" si="31"/>
        <v>-0.48285353027340594</v>
      </c>
      <c r="G674">
        <v>-5.6132263183593496</v>
      </c>
      <c r="H674" s="11">
        <f t="shared" si="32"/>
        <v>-3.8154998522948946</v>
      </c>
    </row>
    <row r="675" spans="1:8">
      <c r="A675">
        <v>2062</v>
      </c>
      <c r="B675">
        <v>2</v>
      </c>
      <c r="C675" s="5">
        <v>6.5650878906250201</v>
      </c>
      <c r="D675" s="11">
        <f t="shared" si="30"/>
        <v>3.1059908740234645</v>
      </c>
      <c r="E675" s="11">
        <v>4.1287780761719004</v>
      </c>
      <c r="F675" s="11">
        <f t="shared" si="31"/>
        <v>4.2262638098144887</v>
      </c>
      <c r="G675">
        <v>3.4069763183594</v>
      </c>
      <c r="H675" s="11">
        <f t="shared" si="32"/>
        <v>6.0868786022949495</v>
      </c>
    </row>
    <row r="676" spans="1:8">
      <c r="A676">
        <v>2062</v>
      </c>
      <c r="B676">
        <v>3</v>
      </c>
      <c r="C676" s="5">
        <v>12.436975097656299</v>
      </c>
      <c r="D676" s="11">
        <f t="shared" si="30"/>
        <v>10.814017210693425</v>
      </c>
      <c r="E676" s="11">
        <v>11.010705566406299</v>
      </c>
      <c r="F676" s="11">
        <f t="shared" si="31"/>
        <v>13.677903024902411</v>
      </c>
      <c r="G676">
        <v>6.5679870605469004</v>
      </c>
      <c r="H676" s="11">
        <f t="shared" si="32"/>
        <v>9.5570361950683882</v>
      </c>
    </row>
    <row r="677" spans="1:8">
      <c r="A677">
        <v>2062</v>
      </c>
      <c r="B677">
        <v>4</v>
      </c>
      <c r="C677" s="5">
        <v>23.411920166015602</v>
      </c>
      <c r="D677" s="11">
        <f t="shared" si="30"/>
        <v>25.220827601928679</v>
      </c>
      <c r="E677" s="11">
        <v>18.815026855468801</v>
      </c>
      <c r="F677" s="11">
        <f t="shared" si="31"/>
        <v>24.396357883300851</v>
      </c>
      <c r="G677">
        <v>21.245263671875001</v>
      </c>
      <c r="H677" s="11">
        <f t="shared" si="32"/>
        <v>25.669750458984378</v>
      </c>
    </row>
    <row r="678" spans="1:8">
      <c r="A678">
        <v>2062</v>
      </c>
      <c r="B678">
        <v>5</v>
      </c>
      <c r="C678" s="5">
        <v>28.930261230468801</v>
      </c>
      <c r="D678" s="11">
        <f t="shared" si="30"/>
        <v>32.464753917236393</v>
      </c>
      <c r="E678" s="11">
        <v>24.163415527343801</v>
      </c>
      <c r="F678" s="11">
        <f t="shared" si="31"/>
        <v>31.741834885253976</v>
      </c>
      <c r="G678">
        <v>25.208734130859401</v>
      </c>
      <c r="H678" s="11">
        <f t="shared" si="32"/>
        <v>30.020848328857451</v>
      </c>
    </row>
    <row r="679" spans="1:8">
      <c r="A679">
        <v>2062</v>
      </c>
      <c r="B679">
        <v>6</v>
      </c>
      <c r="C679" s="5">
        <v>34.483758544921898</v>
      </c>
      <c r="D679" s="11">
        <f t="shared" si="30"/>
        <v>39.754829841918976</v>
      </c>
      <c r="E679" s="11">
        <v>30.829736328125001</v>
      </c>
      <c r="F679" s="11">
        <f t="shared" si="31"/>
        <v>40.897359873046874</v>
      </c>
      <c r="G679">
        <v>34.080499267578197</v>
      </c>
      <c r="H679" s="11">
        <f t="shared" si="32"/>
        <v>39.76027209594735</v>
      </c>
    </row>
    <row r="680" spans="1:8">
      <c r="A680">
        <v>2062</v>
      </c>
      <c r="B680">
        <v>7</v>
      </c>
      <c r="C680" s="5">
        <v>37.057000732421898</v>
      </c>
      <c r="D680" s="11">
        <f t="shared" si="30"/>
        <v>43.132724861450221</v>
      </c>
      <c r="E680" s="11">
        <v>31.805261230468801</v>
      </c>
      <c r="F680" s="11">
        <f t="shared" si="31"/>
        <v>42.237145773925846</v>
      </c>
      <c r="G680">
        <v>36.934747314453197</v>
      </c>
      <c r="H680" s="11">
        <f t="shared" si="32"/>
        <v>42.893665601806724</v>
      </c>
    </row>
    <row r="681" spans="1:8">
      <c r="A681">
        <v>2062</v>
      </c>
      <c r="B681">
        <v>8</v>
      </c>
      <c r="C681" s="5">
        <v>35.513299560546898</v>
      </c>
      <c r="D681" s="11">
        <f t="shared" si="30"/>
        <v>41.10630833312991</v>
      </c>
      <c r="E681" s="11">
        <v>30.147363281250001</v>
      </c>
      <c r="F681" s="11">
        <f t="shared" si="31"/>
        <v>39.960188730468751</v>
      </c>
      <c r="G681">
        <v>31.809533691406301</v>
      </c>
      <c r="H681" s="11">
        <f t="shared" si="32"/>
        <v>37.267206086425837</v>
      </c>
    </row>
    <row r="682" spans="1:8">
      <c r="A682">
        <v>2062</v>
      </c>
      <c r="B682">
        <v>9</v>
      </c>
      <c r="C682" s="5">
        <v>26.676812744140602</v>
      </c>
      <c r="D682" s="11">
        <f t="shared" si="30"/>
        <v>29.50665208923337</v>
      </c>
      <c r="E682" s="11">
        <v>23.333764648437501</v>
      </c>
      <c r="F682" s="11">
        <f t="shared" si="31"/>
        <v>30.602392368164065</v>
      </c>
      <c r="G682">
        <v>25.293908691406301</v>
      </c>
      <c r="H682" s="11">
        <f t="shared" si="32"/>
        <v>30.114352961425837</v>
      </c>
    </row>
    <row r="683" spans="1:8">
      <c r="A683">
        <v>2062</v>
      </c>
      <c r="B683">
        <v>10</v>
      </c>
      <c r="C683" s="5">
        <v>15.973291015625</v>
      </c>
      <c r="D683" s="11">
        <f t="shared" si="30"/>
        <v>15.456139116210935</v>
      </c>
      <c r="E683" s="11">
        <v>14.075341796875</v>
      </c>
      <c r="F683" s="11">
        <f t="shared" si="31"/>
        <v>17.886874423828125</v>
      </c>
      <c r="G683">
        <v>12.781945800781299</v>
      </c>
      <c r="H683" s="11">
        <f t="shared" si="32"/>
        <v>16.378720100097713</v>
      </c>
    </row>
    <row r="684" spans="1:8">
      <c r="A684">
        <v>2062</v>
      </c>
      <c r="B684">
        <v>11</v>
      </c>
      <c r="C684" s="5">
        <v>7.3063903808594004</v>
      </c>
      <c r="D684" s="11">
        <f t="shared" si="30"/>
        <v>4.0790986529541344</v>
      </c>
      <c r="E684" s="11">
        <v>9.0765625000000192</v>
      </c>
      <c r="F684" s="11">
        <f t="shared" si="31"/>
        <v>11.021550937500026</v>
      </c>
      <c r="G684">
        <v>0.26415405273439801</v>
      </c>
      <c r="H684" s="11">
        <f t="shared" si="32"/>
        <v>2.6366883190918218</v>
      </c>
    </row>
    <row r="685" spans="1:8">
      <c r="A685">
        <v>2062</v>
      </c>
      <c r="B685">
        <v>12</v>
      </c>
      <c r="C685" s="5">
        <v>1.6339050292969</v>
      </c>
      <c r="D685" s="11">
        <f t="shared" si="30"/>
        <v>-3.3671728680419588</v>
      </c>
      <c r="E685" s="11">
        <v>2.2835937500000201</v>
      </c>
      <c r="F685" s="11">
        <f t="shared" si="31"/>
        <v>1.6920876562500275</v>
      </c>
      <c r="G685">
        <v>-2.8432983398437299</v>
      </c>
      <c r="H685" s="11">
        <f t="shared" si="32"/>
        <v>-0.77467291748044742</v>
      </c>
    </row>
    <row r="686" spans="1:8">
      <c r="A686">
        <v>2063</v>
      </c>
      <c r="B686">
        <v>1</v>
      </c>
      <c r="C686" s="5">
        <v>1.94744262695315</v>
      </c>
      <c r="D686" s="11">
        <f t="shared" si="30"/>
        <v>-2.9555920635985995</v>
      </c>
      <c r="E686" s="11">
        <v>-0.51059570312497704</v>
      </c>
      <c r="F686" s="11">
        <f t="shared" si="31"/>
        <v>-2.1454521386718435</v>
      </c>
      <c r="G686">
        <v>-3.3241333007812299</v>
      </c>
      <c r="H686" s="11">
        <f t="shared" si="32"/>
        <v>-1.3025335375976348</v>
      </c>
    </row>
    <row r="687" spans="1:8">
      <c r="A687">
        <v>2063</v>
      </c>
      <c r="B687">
        <v>2</v>
      </c>
      <c r="C687" s="5">
        <v>6.5334411621094004</v>
      </c>
      <c r="D687" s="11">
        <f t="shared" si="30"/>
        <v>3.0644482135010103</v>
      </c>
      <c r="E687" s="11">
        <v>1.6225830078125201</v>
      </c>
      <c r="F687" s="11">
        <f t="shared" si="31"/>
        <v>0.78425550292971513</v>
      </c>
      <c r="G687">
        <v>0.56505737304689796</v>
      </c>
      <c r="H687" s="11">
        <f t="shared" si="32"/>
        <v>2.9670199841308844</v>
      </c>
    </row>
    <row r="688" spans="1:8">
      <c r="A688">
        <v>2063</v>
      </c>
      <c r="B688">
        <v>3</v>
      </c>
      <c r="C688" s="5">
        <v>12.930871582031299</v>
      </c>
      <c r="D688" s="11">
        <f t="shared" si="30"/>
        <v>11.462355125732486</v>
      </c>
      <c r="E688" s="11">
        <v>9.7422729492187692</v>
      </c>
      <c r="F688" s="11">
        <f t="shared" si="31"/>
        <v>11.935837668457056</v>
      </c>
      <c r="G688">
        <v>6.4595581054687701</v>
      </c>
      <c r="H688" s="11">
        <f t="shared" si="32"/>
        <v>9.4380028881836164</v>
      </c>
    </row>
    <row r="689" spans="1:8">
      <c r="A689">
        <v>2063</v>
      </c>
      <c r="B689">
        <v>4</v>
      </c>
      <c r="C689" s="5">
        <v>25.988092041015602</v>
      </c>
      <c r="D689" s="11">
        <f t="shared" si="30"/>
        <v>28.602568422241177</v>
      </c>
      <c r="E689" s="11">
        <v>19.840509033203102</v>
      </c>
      <c r="F689" s="11">
        <f t="shared" si="31"/>
        <v>25.804755106201139</v>
      </c>
      <c r="G689">
        <v>16.309106445312501</v>
      </c>
      <c r="H689" s="11">
        <f t="shared" si="32"/>
        <v>20.250837055664064</v>
      </c>
    </row>
    <row r="690" spans="1:8">
      <c r="A690">
        <v>2063</v>
      </c>
      <c r="B690">
        <v>5</v>
      </c>
      <c r="C690" s="5">
        <v>29.776635742187501</v>
      </c>
      <c r="D690" s="11">
        <f t="shared" si="30"/>
        <v>33.575789738769529</v>
      </c>
      <c r="E690" s="11">
        <v>23.244836425781301</v>
      </c>
      <c r="F690" s="11">
        <f t="shared" si="31"/>
        <v>30.480258347168039</v>
      </c>
      <c r="G690">
        <v>28.006188964843801</v>
      </c>
      <c r="H690" s="11">
        <f t="shared" si="32"/>
        <v>33.091894245605531</v>
      </c>
    </row>
    <row r="691" spans="1:8">
      <c r="A691">
        <v>2063</v>
      </c>
      <c r="B691">
        <v>6</v>
      </c>
      <c r="C691" s="5">
        <v>32.878198242187501</v>
      </c>
      <c r="D691" s="11">
        <f t="shared" si="30"/>
        <v>37.647210832519534</v>
      </c>
      <c r="E691" s="11">
        <v>30.191247558593801</v>
      </c>
      <c r="F691" s="11">
        <f t="shared" si="31"/>
        <v>40.020459396972726</v>
      </c>
      <c r="G691">
        <v>34.921685791015697</v>
      </c>
      <c r="H691" s="11">
        <f t="shared" si="32"/>
        <v>40.683726661377037</v>
      </c>
    </row>
    <row r="692" spans="1:8">
      <c r="A692">
        <v>2063</v>
      </c>
      <c r="B692">
        <v>7</v>
      </c>
      <c r="C692" s="5">
        <v>37.184808349609398</v>
      </c>
      <c r="D692" s="11">
        <f t="shared" si="30"/>
        <v>43.300497920532258</v>
      </c>
      <c r="E692" s="11">
        <v>32.787744140625001</v>
      </c>
      <c r="F692" s="11">
        <f t="shared" si="31"/>
        <v>43.586487802734375</v>
      </c>
      <c r="G692">
        <v>36.936242675781301</v>
      </c>
      <c r="H692" s="11">
        <f t="shared" si="32"/>
        <v>42.895307209472712</v>
      </c>
    </row>
    <row r="693" spans="1:8">
      <c r="A693">
        <v>2063</v>
      </c>
      <c r="B693">
        <v>8</v>
      </c>
      <c r="C693" s="5">
        <v>36.610345458984398</v>
      </c>
      <c r="D693" s="11">
        <f t="shared" si="30"/>
        <v>42.546400484008821</v>
      </c>
      <c r="E693" s="11">
        <v>28.223046875000001</v>
      </c>
      <c r="F693" s="11">
        <f t="shared" si="31"/>
        <v>37.317332578124997</v>
      </c>
      <c r="G693">
        <v>32.471704101562501</v>
      </c>
      <c r="H693" s="11">
        <f t="shared" si="32"/>
        <v>37.994136762695319</v>
      </c>
    </row>
    <row r="694" spans="1:8">
      <c r="A694">
        <v>2063</v>
      </c>
      <c r="B694">
        <v>9</v>
      </c>
      <c r="C694" s="5">
        <v>28.829278564453102</v>
      </c>
      <c r="D694" s="11">
        <f t="shared" si="30"/>
        <v>32.332193971557587</v>
      </c>
      <c r="E694" s="11">
        <v>24.537866210937501</v>
      </c>
      <c r="F694" s="11">
        <f t="shared" si="31"/>
        <v>32.256105454101558</v>
      </c>
      <c r="G694">
        <v>23.282220458984401</v>
      </c>
      <c r="H694" s="11">
        <f t="shared" si="32"/>
        <v>27.905921619873077</v>
      </c>
    </row>
    <row r="695" spans="1:8">
      <c r="A695">
        <v>2063</v>
      </c>
      <c r="B695">
        <v>10</v>
      </c>
      <c r="C695" s="5">
        <v>18.847650146484401</v>
      </c>
      <c r="D695" s="11">
        <f t="shared" si="30"/>
        <v>19.229310347290074</v>
      </c>
      <c r="E695" s="11">
        <v>14.889733886718799</v>
      </c>
      <c r="F695" s="11">
        <f t="shared" si="31"/>
        <v>19.0053605200196</v>
      </c>
      <c r="G695">
        <v>14.8221374511719</v>
      </c>
      <c r="H695" s="11">
        <f t="shared" si="32"/>
        <v>18.618442493896513</v>
      </c>
    </row>
    <row r="696" spans="1:8">
      <c r="A696">
        <v>2063</v>
      </c>
      <c r="B696">
        <v>11</v>
      </c>
      <c r="C696" s="5">
        <v>9.3638549804687692</v>
      </c>
      <c r="D696" s="11">
        <f t="shared" si="30"/>
        <v>6.7799324328613535</v>
      </c>
      <c r="E696" s="11">
        <v>7.8284240722656504</v>
      </c>
      <c r="F696" s="11">
        <f t="shared" si="31"/>
        <v>9.3073576208496434</v>
      </c>
      <c r="G696">
        <v>0.45299682617189801</v>
      </c>
      <c r="H696" s="11">
        <f t="shared" si="32"/>
        <v>2.8439999157715095</v>
      </c>
    </row>
    <row r="697" spans="1:8">
      <c r="A697">
        <v>2063</v>
      </c>
      <c r="B697">
        <v>12</v>
      </c>
      <c r="C697" s="5">
        <v>3.3357177734375201</v>
      </c>
      <c r="D697" s="11">
        <f t="shared" si="30"/>
        <v>-1.1332032788085673</v>
      </c>
      <c r="E697" s="11">
        <v>-1.91449584960935</v>
      </c>
      <c r="F697" s="11">
        <f t="shared" si="31"/>
        <v>-4.0735685998534814</v>
      </c>
      <c r="G697">
        <v>-2.8806213378906</v>
      </c>
      <c r="H697" s="11">
        <f t="shared" si="32"/>
        <v>-0.81564610473630106</v>
      </c>
    </row>
    <row r="698" spans="1:8">
      <c r="A698">
        <v>2064</v>
      </c>
      <c r="B698">
        <v>1</v>
      </c>
      <c r="C698" s="5">
        <v>3.5235534667969</v>
      </c>
      <c r="D698" s="11">
        <f t="shared" si="30"/>
        <v>-0.88663136413570864</v>
      </c>
      <c r="E698" s="11">
        <v>0.52803955078127296</v>
      </c>
      <c r="F698" s="11">
        <f t="shared" si="31"/>
        <v>-0.71899048095699969</v>
      </c>
      <c r="G698">
        <v>-3.08441772460935</v>
      </c>
      <c r="H698" s="11">
        <f t="shared" si="32"/>
        <v>-1.0393737780761452</v>
      </c>
    </row>
    <row r="699" spans="1:8">
      <c r="A699">
        <v>2064</v>
      </c>
      <c r="B699">
        <v>2</v>
      </c>
      <c r="C699" s="5">
        <v>8.4868408203125192</v>
      </c>
      <c r="D699" s="11">
        <f t="shared" si="30"/>
        <v>5.628675944824244</v>
      </c>
      <c r="E699" s="11">
        <v>2.85955200195315</v>
      </c>
      <c r="F699" s="11">
        <f t="shared" si="31"/>
        <v>2.4831087194824559</v>
      </c>
      <c r="G699">
        <v>3.4286132812500201</v>
      </c>
      <c r="H699" s="11">
        <f t="shared" si="32"/>
        <v>6.1106316601562725</v>
      </c>
    </row>
    <row r="700" spans="1:8">
      <c r="A700">
        <v>2064</v>
      </c>
      <c r="B700">
        <v>3</v>
      </c>
      <c r="C700" s="5">
        <v>16.930993652343801</v>
      </c>
      <c r="D700" s="11">
        <f t="shared" si="30"/>
        <v>16.713315367431708</v>
      </c>
      <c r="E700" s="11">
        <v>9.0804687500000192</v>
      </c>
      <c r="F700" s="11">
        <f t="shared" si="31"/>
        <v>11.026915781250025</v>
      </c>
      <c r="G700">
        <v>13.1440979003906</v>
      </c>
      <c r="H700" s="11">
        <f t="shared" si="32"/>
        <v>16.776290675048802</v>
      </c>
    </row>
    <row r="701" spans="1:8">
      <c r="A701">
        <v>2064</v>
      </c>
      <c r="B701">
        <v>4</v>
      </c>
      <c r="C701" s="5">
        <v>24.331353759765602</v>
      </c>
      <c r="D701" s="11">
        <f t="shared" si="30"/>
        <v>26.427768080444306</v>
      </c>
      <c r="E701" s="11">
        <v>19.393151855468801</v>
      </c>
      <c r="F701" s="11">
        <f t="shared" si="31"/>
        <v>25.190354758300852</v>
      </c>
      <c r="G701">
        <v>18.251458740234401</v>
      </c>
      <c r="H701" s="11">
        <f t="shared" si="32"/>
        <v>22.383151405029327</v>
      </c>
    </row>
    <row r="702" spans="1:8">
      <c r="A702">
        <v>2064</v>
      </c>
      <c r="B702">
        <v>5</v>
      </c>
      <c r="C702" s="5">
        <v>29.565606689453102</v>
      </c>
      <c r="D702" s="11">
        <f t="shared" si="30"/>
        <v>33.298771901245082</v>
      </c>
      <c r="E702" s="11">
        <v>25.427972412109401</v>
      </c>
      <c r="F702" s="11">
        <f t="shared" si="31"/>
        <v>33.478577310791046</v>
      </c>
      <c r="G702">
        <v>25.259179687500001</v>
      </c>
      <c r="H702" s="11">
        <f t="shared" si="32"/>
        <v>30.076227460937503</v>
      </c>
    </row>
    <row r="703" spans="1:8">
      <c r="A703">
        <v>2064</v>
      </c>
      <c r="B703">
        <v>6</v>
      </c>
      <c r="C703" s="5">
        <v>32.303186035156301</v>
      </c>
      <c r="D703" s="11">
        <f t="shared" si="30"/>
        <v>36.892392308349677</v>
      </c>
      <c r="E703" s="11">
        <v>31.215173339843801</v>
      </c>
      <c r="F703" s="11">
        <f t="shared" si="31"/>
        <v>41.426719064941473</v>
      </c>
      <c r="G703">
        <v>32.534265136718801</v>
      </c>
      <c r="H703" s="11">
        <f t="shared" si="32"/>
        <v>38.0628162670899</v>
      </c>
    </row>
    <row r="704" spans="1:8">
      <c r="A704">
        <v>2064</v>
      </c>
      <c r="B704">
        <v>7</v>
      </c>
      <c r="C704" s="5">
        <v>37.725427246093801</v>
      </c>
      <c r="D704" s="11">
        <f t="shared" si="30"/>
        <v>44.010168345947335</v>
      </c>
      <c r="E704" s="11">
        <v>32.605676269531301</v>
      </c>
      <c r="F704" s="11">
        <f t="shared" si="31"/>
        <v>43.336435788574285</v>
      </c>
      <c r="G704">
        <v>38.173272705078197</v>
      </c>
      <c r="H704" s="11">
        <f t="shared" si="32"/>
        <v>44.253318775634845</v>
      </c>
    </row>
    <row r="705" spans="1:8">
      <c r="A705">
        <v>2064</v>
      </c>
      <c r="B705">
        <v>8</v>
      </c>
      <c r="C705" s="5">
        <v>35.954492187500001</v>
      </c>
      <c r="D705" s="11">
        <f t="shared" si="30"/>
        <v>41.685461894531251</v>
      </c>
      <c r="E705" s="11">
        <v>30.666833496093801</v>
      </c>
      <c r="F705" s="11">
        <f t="shared" si="31"/>
        <v>40.673629123535221</v>
      </c>
      <c r="G705">
        <v>33.217614746093801</v>
      </c>
      <c r="H705" s="11">
        <f t="shared" si="32"/>
        <v>38.812997468261777</v>
      </c>
    </row>
    <row r="706" spans="1:8">
      <c r="A706">
        <v>2064</v>
      </c>
      <c r="B706">
        <v>9</v>
      </c>
      <c r="C706" s="5">
        <v>27.749963378906301</v>
      </c>
      <c r="D706" s="11">
        <f t="shared" si="30"/>
        <v>30.9153769274903</v>
      </c>
      <c r="E706" s="11">
        <v>22.463525390625001</v>
      </c>
      <c r="F706" s="11">
        <f t="shared" si="31"/>
        <v>29.407205771484378</v>
      </c>
      <c r="G706">
        <v>24.289300537109401</v>
      </c>
      <c r="H706" s="11">
        <f t="shared" si="32"/>
        <v>29.011494129638702</v>
      </c>
    </row>
    <row r="707" spans="1:8">
      <c r="A707">
        <v>2064</v>
      </c>
      <c r="B707">
        <v>10</v>
      </c>
      <c r="C707" s="5">
        <v>15.7086120605469</v>
      </c>
      <c r="D707" s="11">
        <f t="shared" ref="D707:D770" si="33">C707*1.3127-5.512</f>
        <v>15.108695051879913</v>
      </c>
      <c r="E707" s="11">
        <v>14.689599609375</v>
      </c>
      <c r="F707" s="11">
        <f t="shared" ref="F707:F770" si="34">E707*1.3734-1.4442</f>
        <v>18.730496103515627</v>
      </c>
      <c r="G707">
        <v>16.852807617187501</v>
      </c>
      <c r="H707" s="11">
        <f t="shared" ref="H707:H770" si="35">G707*1.0978+2.3467</f>
        <v>20.84771220214844</v>
      </c>
    </row>
    <row r="708" spans="1:8">
      <c r="A708">
        <v>2064</v>
      </c>
      <c r="B708">
        <v>11</v>
      </c>
      <c r="C708" s="5">
        <v>10.1681457519531</v>
      </c>
      <c r="D708" s="11">
        <f t="shared" si="33"/>
        <v>7.8357249285888342</v>
      </c>
      <c r="E708" s="11">
        <v>7.1303344726562701</v>
      </c>
      <c r="F708" s="11">
        <f t="shared" si="34"/>
        <v>8.3486013647461199</v>
      </c>
      <c r="G708">
        <v>1.7133422851562701</v>
      </c>
      <c r="H708" s="11">
        <f t="shared" si="35"/>
        <v>4.2276071606445536</v>
      </c>
    </row>
    <row r="709" spans="1:8">
      <c r="A709">
        <v>2064</v>
      </c>
      <c r="B709">
        <v>12</v>
      </c>
      <c r="C709" s="5">
        <v>3.6109558105469</v>
      </c>
      <c r="D709" s="11">
        <f t="shared" si="33"/>
        <v>-0.77189830749508381</v>
      </c>
      <c r="E709" s="11">
        <v>2.6855407714844</v>
      </c>
      <c r="F709" s="11">
        <f t="shared" si="34"/>
        <v>2.2441216955566747</v>
      </c>
      <c r="G709">
        <v>-3.2923339843749799</v>
      </c>
      <c r="H709" s="11">
        <f t="shared" si="35"/>
        <v>-1.2676242480468534</v>
      </c>
    </row>
    <row r="710" spans="1:8">
      <c r="A710">
        <v>2065</v>
      </c>
      <c r="B710">
        <v>1</v>
      </c>
      <c r="C710" s="5">
        <v>4.7581420898437701</v>
      </c>
      <c r="D710" s="11">
        <f t="shared" si="33"/>
        <v>0.73401312133791752</v>
      </c>
      <c r="E710" s="11">
        <v>5.70068359377274E-3</v>
      </c>
      <c r="F710" s="11">
        <f t="shared" si="34"/>
        <v>-1.4363706811523125</v>
      </c>
      <c r="G710">
        <v>-2.76691284179685</v>
      </c>
      <c r="H710" s="11">
        <f t="shared" si="35"/>
        <v>-0.69081691772458242</v>
      </c>
    </row>
    <row r="711" spans="1:8">
      <c r="A711">
        <v>2065</v>
      </c>
      <c r="B711">
        <v>2</v>
      </c>
      <c r="C711" s="5">
        <v>8.9824157714843995</v>
      </c>
      <c r="D711" s="11">
        <f t="shared" si="33"/>
        <v>6.2792171832275718</v>
      </c>
      <c r="E711" s="11">
        <v>4.9881225585937701</v>
      </c>
      <c r="F711" s="11">
        <f t="shared" si="34"/>
        <v>5.406487521972684</v>
      </c>
      <c r="G711">
        <v>-4.9261474609352297E-2</v>
      </c>
      <c r="H711" s="11">
        <f t="shared" si="35"/>
        <v>2.2926207531738529</v>
      </c>
    </row>
    <row r="712" spans="1:8">
      <c r="A712">
        <v>2065</v>
      </c>
      <c r="B712">
        <v>3</v>
      </c>
      <c r="C712" s="5">
        <v>17.039453125000001</v>
      </c>
      <c r="D712" s="11">
        <f t="shared" si="33"/>
        <v>16.8556901171875</v>
      </c>
      <c r="E712" s="11">
        <v>10.0920349121094</v>
      </c>
      <c r="F712" s="11">
        <f t="shared" si="34"/>
        <v>12.416200748291049</v>
      </c>
      <c r="G712">
        <v>10.1955810546875</v>
      </c>
      <c r="H712" s="11">
        <f t="shared" si="35"/>
        <v>13.539408881835939</v>
      </c>
    </row>
    <row r="713" spans="1:8">
      <c r="A713">
        <v>2065</v>
      </c>
      <c r="B713">
        <v>4</v>
      </c>
      <c r="C713" s="5">
        <v>24.448266601562501</v>
      </c>
      <c r="D713" s="11">
        <f t="shared" si="33"/>
        <v>26.581239567871094</v>
      </c>
      <c r="E713" s="11">
        <v>20.149133300781301</v>
      </c>
      <c r="F713" s="11">
        <f t="shared" si="34"/>
        <v>26.228619675293039</v>
      </c>
      <c r="G713">
        <v>16.804162597656301</v>
      </c>
      <c r="H713" s="11">
        <f t="shared" si="35"/>
        <v>20.794309699707089</v>
      </c>
    </row>
    <row r="714" spans="1:8">
      <c r="A714">
        <v>2065</v>
      </c>
      <c r="B714">
        <v>5</v>
      </c>
      <c r="C714" s="5">
        <v>28.646386718750001</v>
      </c>
      <c r="D714" s="11">
        <f t="shared" si="33"/>
        <v>32.092111845703123</v>
      </c>
      <c r="E714" s="11">
        <v>24.408258056640602</v>
      </c>
      <c r="F714" s="11">
        <f t="shared" si="34"/>
        <v>32.078101614990196</v>
      </c>
      <c r="G714">
        <v>28.458184814453102</v>
      </c>
      <c r="H714" s="11">
        <f t="shared" si="35"/>
        <v>33.588095289306615</v>
      </c>
    </row>
    <row r="715" spans="1:8">
      <c r="A715">
        <v>2065</v>
      </c>
      <c r="B715">
        <v>6</v>
      </c>
      <c r="C715" s="5">
        <v>34.936425781250001</v>
      </c>
      <c r="D715" s="11">
        <f t="shared" si="33"/>
        <v>40.349046123046875</v>
      </c>
      <c r="E715" s="11">
        <v>26.695703125000001</v>
      </c>
      <c r="F715" s="11">
        <f t="shared" si="34"/>
        <v>35.219678671875002</v>
      </c>
      <c r="G715">
        <v>34.563592529296898</v>
      </c>
      <c r="H715" s="11">
        <f t="shared" si="35"/>
        <v>40.290611878662133</v>
      </c>
    </row>
    <row r="716" spans="1:8">
      <c r="A716">
        <v>2065</v>
      </c>
      <c r="B716">
        <v>7</v>
      </c>
      <c r="C716" s="5">
        <v>36.984338378906301</v>
      </c>
      <c r="D716" s="11">
        <f t="shared" si="33"/>
        <v>43.037340989990298</v>
      </c>
      <c r="E716" s="11">
        <v>29.250817871093801</v>
      </c>
      <c r="F716" s="11">
        <f t="shared" si="34"/>
        <v>38.728873264160221</v>
      </c>
      <c r="G716">
        <v>36.564050292968801</v>
      </c>
      <c r="H716" s="11">
        <f t="shared" si="35"/>
        <v>42.486714411621151</v>
      </c>
    </row>
    <row r="717" spans="1:8">
      <c r="A717">
        <v>2065</v>
      </c>
      <c r="B717">
        <v>8</v>
      </c>
      <c r="C717" s="5">
        <v>35.258843994140697</v>
      </c>
      <c r="D717" s="11">
        <f t="shared" si="33"/>
        <v>40.772284511108495</v>
      </c>
      <c r="E717" s="11">
        <v>29.337243652343801</v>
      </c>
      <c r="F717" s="11">
        <f t="shared" si="34"/>
        <v>38.847570432128975</v>
      </c>
      <c r="G717">
        <v>32.550103759765697</v>
      </c>
      <c r="H717" s="11">
        <f t="shared" si="35"/>
        <v>38.080203907470782</v>
      </c>
    </row>
    <row r="718" spans="1:8">
      <c r="A718">
        <v>2065</v>
      </c>
      <c r="B718">
        <v>9</v>
      </c>
      <c r="C718" s="5">
        <v>29.094659423828102</v>
      </c>
      <c r="D718" s="11">
        <f t="shared" si="33"/>
        <v>32.680559425659148</v>
      </c>
      <c r="E718" s="11">
        <v>25.385888671875001</v>
      </c>
      <c r="F718" s="11">
        <f t="shared" si="34"/>
        <v>33.42077950195312</v>
      </c>
      <c r="G718">
        <v>22.577661132812501</v>
      </c>
      <c r="H718" s="11">
        <f t="shared" si="35"/>
        <v>27.132456391601565</v>
      </c>
    </row>
    <row r="719" spans="1:8">
      <c r="A719">
        <v>2065</v>
      </c>
      <c r="B719">
        <v>10</v>
      </c>
      <c r="C719" s="5">
        <v>17.026788330078102</v>
      </c>
      <c r="D719" s="11">
        <f t="shared" si="33"/>
        <v>16.839065040893523</v>
      </c>
      <c r="E719" s="11">
        <v>15.2585693359375</v>
      </c>
      <c r="F719" s="11">
        <f t="shared" si="34"/>
        <v>19.511919125976561</v>
      </c>
      <c r="G719">
        <v>14.5787292480469</v>
      </c>
      <c r="H719" s="11">
        <f t="shared" si="35"/>
        <v>18.351228968505886</v>
      </c>
    </row>
    <row r="720" spans="1:8">
      <c r="A720">
        <v>2065</v>
      </c>
      <c r="B720">
        <v>11</v>
      </c>
      <c r="C720" s="5">
        <v>10.8728271484375</v>
      </c>
      <c r="D720" s="11">
        <f t="shared" si="33"/>
        <v>8.7607601977539069</v>
      </c>
      <c r="E720" s="11">
        <v>8.5060058593750192</v>
      </c>
      <c r="F720" s="11">
        <f t="shared" si="34"/>
        <v>10.237948447265651</v>
      </c>
      <c r="G720">
        <v>3.5761352539062701</v>
      </c>
      <c r="H720" s="11">
        <f t="shared" si="35"/>
        <v>6.2725812817383035</v>
      </c>
    </row>
    <row r="721" spans="1:8">
      <c r="A721">
        <v>2065</v>
      </c>
      <c r="B721">
        <v>12</v>
      </c>
      <c r="C721" s="5">
        <v>2.6625610351562701</v>
      </c>
      <c r="D721" s="11">
        <f t="shared" si="33"/>
        <v>-2.0168561291503639</v>
      </c>
      <c r="E721" s="11">
        <v>2.7947021484375201</v>
      </c>
      <c r="F721" s="11">
        <f t="shared" si="34"/>
        <v>2.3940439306640902</v>
      </c>
      <c r="G721">
        <v>-3.5430664062499799</v>
      </c>
      <c r="H721" s="11">
        <f t="shared" si="35"/>
        <v>-1.5428783007812288</v>
      </c>
    </row>
    <row r="722" spans="1:8">
      <c r="A722">
        <v>2066</v>
      </c>
      <c r="B722">
        <v>1</v>
      </c>
      <c r="C722" s="5">
        <v>2.4658447265625201</v>
      </c>
      <c r="D722" s="11">
        <f t="shared" si="33"/>
        <v>-2.2750856274413795</v>
      </c>
      <c r="E722" s="11">
        <v>0.15261230468752299</v>
      </c>
      <c r="F722" s="11">
        <f t="shared" si="34"/>
        <v>-1.2346022607421558</v>
      </c>
      <c r="G722">
        <v>-7.2860168457030996</v>
      </c>
      <c r="H722" s="11">
        <f t="shared" si="35"/>
        <v>-5.6518892932128644</v>
      </c>
    </row>
    <row r="723" spans="1:8">
      <c r="A723">
        <v>2066</v>
      </c>
      <c r="B723">
        <v>2</v>
      </c>
      <c r="C723" s="5">
        <v>7.1116577148437701</v>
      </c>
      <c r="D723" s="11">
        <f t="shared" si="33"/>
        <v>3.8234730822754175</v>
      </c>
      <c r="E723" s="11">
        <v>3.2329345703125201</v>
      </c>
      <c r="F723" s="11">
        <f t="shared" si="34"/>
        <v>2.9959123388672153</v>
      </c>
      <c r="G723">
        <v>3.3265014648437701</v>
      </c>
      <c r="H723" s="11">
        <f t="shared" si="35"/>
        <v>5.9985333081054915</v>
      </c>
    </row>
    <row r="724" spans="1:8">
      <c r="A724">
        <v>2066</v>
      </c>
      <c r="B724">
        <v>3</v>
      </c>
      <c r="C724" s="5">
        <v>19.624444580078102</v>
      </c>
      <c r="D724" s="11">
        <f t="shared" si="33"/>
        <v>20.249008400268522</v>
      </c>
      <c r="E724" s="11">
        <v>6.9833007812500201</v>
      </c>
      <c r="F724" s="11">
        <f t="shared" si="34"/>
        <v>8.1466652929687768</v>
      </c>
      <c r="G724">
        <v>10.923303222656299</v>
      </c>
      <c r="H724" s="11">
        <f t="shared" si="35"/>
        <v>14.338302277832087</v>
      </c>
    </row>
    <row r="725" spans="1:8">
      <c r="A725">
        <v>2066</v>
      </c>
      <c r="B725">
        <v>4</v>
      </c>
      <c r="C725" s="5">
        <v>24.222741699218801</v>
      </c>
      <c r="D725" s="11">
        <f t="shared" si="33"/>
        <v>26.285193028564521</v>
      </c>
      <c r="E725" s="11">
        <v>16.112939453125001</v>
      </c>
      <c r="F725" s="11">
        <f t="shared" si="34"/>
        <v>20.685311044921878</v>
      </c>
      <c r="G725">
        <v>20.263970947265602</v>
      </c>
      <c r="H725" s="11">
        <f t="shared" si="35"/>
        <v>24.592487305908179</v>
      </c>
    </row>
    <row r="726" spans="1:8">
      <c r="A726">
        <v>2066</v>
      </c>
      <c r="B726">
        <v>5</v>
      </c>
      <c r="C726" s="5">
        <v>28.605432128906301</v>
      </c>
      <c r="D726" s="11">
        <f t="shared" si="33"/>
        <v>32.038350755615298</v>
      </c>
      <c r="E726" s="11">
        <v>20.558343505859401</v>
      </c>
      <c r="F726" s="11">
        <f t="shared" si="34"/>
        <v>26.790628970947303</v>
      </c>
      <c r="G726">
        <v>26.957635498046901</v>
      </c>
      <c r="H726" s="11">
        <f t="shared" si="35"/>
        <v>31.940792249755891</v>
      </c>
    </row>
    <row r="727" spans="1:8">
      <c r="A727">
        <v>2066</v>
      </c>
      <c r="B727">
        <v>6</v>
      </c>
      <c r="C727" s="5">
        <v>35.970452880859398</v>
      </c>
      <c r="D727" s="11">
        <f t="shared" si="33"/>
        <v>41.70641349670413</v>
      </c>
      <c r="E727" s="11">
        <v>28.955224609375001</v>
      </c>
      <c r="F727" s="11">
        <f t="shared" si="34"/>
        <v>38.322905478515622</v>
      </c>
      <c r="G727">
        <v>32.530694580078197</v>
      </c>
      <c r="H727" s="11">
        <f t="shared" si="35"/>
        <v>38.058896510009845</v>
      </c>
    </row>
    <row r="728" spans="1:8">
      <c r="A728">
        <v>2066</v>
      </c>
      <c r="B728">
        <v>7</v>
      </c>
      <c r="C728" s="5">
        <v>37.626672363281301</v>
      </c>
      <c r="D728" s="11">
        <f t="shared" si="33"/>
        <v>43.880532811279366</v>
      </c>
      <c r="E728" s="11">
        <v>32.441430664062501</v>
      </c>
      <c r="F728" s="11">
        <f t="shared" si="34"/>
        <v>43.110860874023437</v>
      </c>
      <c r="G728">
        <v>36.371057128906301</v>
      </c>
      <c r="H728" s="11">
        <f t="shared" si="35"/>
        <v>42.274846516113342</v>
      </c>
    </row>
    <row r="729" spans="1:8">
      <c r="A729">
        <v>2066</v>
      </c>
      <c r="B729">
        <v>8</v>
      </c>
      <c r="C729" s="5">
        <v>35.145104980468801</v>
      </c>
      <c r="D729" s="11">
        <f t="shared" si="33"/>
        <v>40.622979307861392</v>
      </c>
      <c r="E729" s="11">
        <v>30.049829101562501</v>
      </c>
      <c r="F729" s="11">
        <f t="shared" si="34"/>
        <v>39.826235288085932</v>
      </c>
      <c r="G729">
        <v>31.798638916015602</v>
      </c>
      <c r="H729" s="11">
        <f t="shared" si="35"/>
        <v>37.25524580200193</v>
      </c>
    </row>
    <row r="730" spans="1:8">
      <c r="A730">
        <v>2066</v>
      </c>
      <c r="B730">
        <v>9</v>
      </c>
      <c r="C730" s="5">
        <v>26.373193359375001</v>
      </c>
      <c r="D730" s="11">
        <f t="shared" si="33"/>
        <v>29.108090922851567</v>
      </c>
      <c r="E730" s="11">
        <v>23.397729492187501</v>
      </c>
      <c r="F730" s="11">
        <f t="shared" si="34"/>
        <v>30.690241684570314</v>
      </c>
      <c r="G730">
        <v>24.223809814453102</v>
      </c>
      <c r="H730" s="11">
        <f t="shared" si="35"/>
        <v>28.939598414306616</v>
      </c>
    </row>
    <row r="731" spans="1:8">
      <c r="A731">
        <v>2066</v>
      </c>
      <c r="B731">
        <v>10</v>
      </c>
      <c r="C731" s="5">
        <v>16.289605712890602</v>
      </c>
      <c r="D731" s="11">
        <f t="shared" si="33"/>
        <v>15.871365419311491</v>
      </c>
      <c r="E731" s="11">
        <v>15.8698974609375</v>
      </c>
      <c r="F731" s="11">
        <f t="shared" si="34"/>
        <v>20.351517172851562</v>
      </c>
      <c r="G731">
        <v>16.174005126953102</v>
      </c>
      <c r="H731" s="11">
        <f t="shared" si="35"/>
        <v>20.102522828369114</v>
      </c>
    </row>
    <row r="732" spans="1:8">
      <c r="A732">
        <v>2066</v>
      </c>
      <c r="B732">
        <v>11</v>
      </c>
      <c r="C732" s="5">
        <v>7.4712768554687701</v>
      </c>
      <c r="D732" s="11">
        <f t="shared" si="33"/>
        <v>4.2955451281738553</v>
      </c>
      <c r="E732" s="11">
        <v>4.7519775390625201</v>
      </c>
      <c r="F732" s="11">
        <f t="shared" si="34"/>
        <v>5.0821659521484648</v>
      </c>
      <c r="G732">
        <v>1.74602661132815</v>
      </c>
      <c r="H732" s="11">
        <f t="shared" si="35"/>
        <v>4.2634880139160432</v>
      </c>
    </row>
    <row r="733" spans="1:8">
      <c r="A733">
        <v>2066</v>
      </c>
      <c r="B733">
        <v>12</v>
      </c>
      <c r="C733" s="5">
        <v>5.4757629394531504</v>
      </c>
      <c r="D733" s="11">
        <f t="shared" si="33"/>
        <v>1.6760340106201506</v>
      </c>
      <c r="E733" s="11">
        <v>-0.63291015624997704</v>
      </c>
      <c r="F733" s="11">
        <f t="shared" si="34"/>
        <v>-2.3134388085937183</v>
      </c>
      <c r="G733">
        <v>-2.6050781249999799</v>
      </c>
      <c r="H733" s="11">
        <f t="shared" si="35"/>
        <v>-0.51315476562497864</v>
      </c>
    </row>
    <row r="734" spans="1:8">
      <c r="A734">
        <v>2067</v>
      </c>
      <c r="B734">
        <v>1</v>
      </c>
      <c r="C734" s="5">
        <v>2.91741333007815</v>
      </c>
      <c r="D734" s="11">
        <f t="shared" si="33"/>
        <v>-1.6823115216064122</v>
      </c>
      <c r="E734" s="11">
        <v>-0.18497314453122701</v>
      </c>
      <c r="F734" s="11">
        <f t="shared" si="34"/>
        <v>-1.6982421166991872</v>
      </c>
      <c r="G734">
        <v>-4.5144714355468496</v>
      </c>
      <c r="H734" s="11">
        <f t="shared" si="35"/>
        <v>-2.6092867419433321</v>
      </c>
    </row>
    <row r="735" spans="1:8">
      <c r="A735">
        <v>2067</v>
      </c>
      <c r="B735">
        <v>2</v>
      </c>
      <c r="C735" s="5">
        <v>7.3991638183594004</v>
      </c>
      <c r="D735" s="11">
        <f t="shared" si="33"/>
        <v>4.2008823443603847</v>
      </c>
      <c r="E735" s="11">
        <v>3.1662536621094</v>
      </c>
      <c r="F735" s="11">
        <f t="shared" si="34"/>
        <v>2.9043327795410501</v>
      </c>
      <c r="G735">
        <v>0.90462646484377296</v>
      </c>
      <c r="H735" s="11">
        <f t="shared" si="35"/>
        <v>3.3397989331054938</v>
      </c>
    </row>
    <row r="736" spans="1:8">
      <c r="A736">
        <v>2067</v>
      </c>
      <c r="B736">
        <v>3</v>
      </c>
      <c r="C736" s="5">
        <v>17.907678222656301</v>
      </c>
      <c r="D736" s="11">
        <f t="shared" si="33"/>
        <v>17.995409202880925</v>
      </c>
      <c r="E736" s="11">
        <v>9.5993286132812692</v>
      </c>
      <c r="F736" s="11">
        <f t="shared" si="34"/>
        <v>11.739517917480494</v>
      </c>
      <c r="G736">
        <v>12.4547058105469</v>
      </c>
      <c r="H736" s="11">
        <f t="shared" si="35"/>
        <v>16.019476038818386</v>
      </c>
    </row>
    <row r="737" spans="1:8">
      <c r="A737">
        <v>2067</v>
      </c>
      <c r="B737">
        <v>4</v>
      </c>
      <c r="C737" s="5">
        <v>24.168328857421901</v>
      </c>
      <c r="D737" s="11">
        <f t="shared" si="33"/>
        <v>26.213765291137729</v>
      </c>
      <c r="E737" s="11">
        <v>17.208398437500001</v>
      </c>
      <c r="F737" s="11">
        <f t="shared" si="34"/>
        <v>22.189814414062504</v>
      </c>
      <c r="G737">
        <v>22.160638427734401</v>
      </c>
      <c r="H737" s="11">
        <f t="shared" si="35"/>
        <v>26.674648865966827</v>
      </c>
    </row>
    <row r="738" spans="1:8">
      <c r="A738">
        <v>2067</v>
      </c>
      <c r="B738">
        <v>5</v>
      </c>
      <c r="C738" s="5">
        <v>26.916009521484401</v>
      </c>
      <c r="D738" s="11">
        <f t="shared" si="33"/>
        <v>29.820645698852573</v>
      </c>
      <c r="E738" s="11">
        <v>28.316247558593801</v>
      </c>
      <c r="F738" s="11">
        <f t="shared" si="34"/>
        <v>37.445334396972726</v>
      </c>
      <c r="G738">
        <v>27.266961669921901</v>
      </c>
      <c r="H738" s="11">
        <f t="shared" si="35"/>
        <v>32.280370521240265</v>
      </c>
    </row>
    <row r="739" spans="1:8">
      <c r="A739">
        <v>2067</v>
      </c>
      <c r="B739">
        <v>6</v>
      </c>
      <c r="C739" s="5">
        <v>35.933709716796898</v>
      </c>
      <c r="D739" s="11">
        <f t="shared" si="33"/>
        <v>41.658180745239285</v>
      </c>
      <c r="E739" s="11">
        <v>28.630914306640602</v>
      </c>
      <c r="F739" s="11">
        <f t="shared" si="34"/>
        <v>37.877497708740201</v>
      </c>
      <c r="G739">
        <v>33.016809082031301</v>
      </c>
      <c r="H739" s="11">
        <f t="shared" si="35"/>
        <v>38.592553010253965</v>
      </c>
    </row>
    <row r="740" spans="1:8">
      <c r="A740">
        <v>2067</v>
      </c>
      <c r="B740">
        <v>7</v>
      </c>
      <c r="C740" s="5">
        <v>37.390313720703197</v>
      </c>
      <c r="D740" s="11">
        <f t="shared" si="33"/>
        <v>43.570264821167086</v>
      </c>
      <c r="E740" s="11">
        <v>31.981469726562501</v>
      </c>
      <c r="F740" s="11">
        <f t="shared" si="34"/>
        <v>42.479150522460934</v>
      </c>
      <c r="G740">
        <v>36.742028808593801</v>
      </c>
      <c r="H740" s="11">
        <f t="shared" si="35"/>
        <v>42.682099226074278</v>
      </c>
    </row>
    <row r="741" spans="1:8">
      <c r="A741">
        <v>2067</v>
      </c>
      <c r="B741">
        <v>8</v>
      </c>
      <c r="C741" s="5">
        <v>33.221765136718801</v>
      </c>
      <c r="D741" s="11">
        <f t="shared" si="33"/>
        <v>38.098211094970772</v>
      </c>
      <c r="E741" s="11">
        <v>29.707727050781301</v>
      </c>
      <c r="F741" s="11">
        <f t="shared" si="34"/>
        <v>39.356392331543034</v>
      </c>
      <c r="G741">
        <v>32.363092041015697</v>
      </c>
      <c r="H741" s="11">
        <f t="shared" si="35"/>
        <v>37.874902442627032</v>
      </c>
    </row>
    <row r="742" spans="1:8">
      <c r="A742">
        <v>2067</v>
      </c>
      <c r="B742">
        <v>9</v>
      </c>
      <c r="C742" s="5">
        <v>27.276330566406301</v>
      </c>
      <c r="D742" s="11">
        <f t="shared" si="33"/>
        <v>30.293639134521548</v>
      </c>
      <c r="E742" s="11">
        <v>23.192346191406301</v>
      </c>
      <c r="F742" s="11">
        <f t="shared" si="34"/>
        <v>30.408168259277414</v>
      </c>
      <c r="G742">
        <v>23.810540771484401</v>
      </c>
      <c r="H742" s="11">
        <f t="shared" si="35"/>
        <v>28.485911658935578</v>
      </c>
    </row>
    <row r="743" spans="1:8">
      <c r="A743">
        <v>2067</v>
      </c>
      <c r="B743">
        <v>10</v>
      </c>
      <c r="C743" s="5">
        <v>16.732415771484401</v>
      </c>
      <c r="D743" s="11">
        <f t="shared" si="33"/>
        <v>16.452642183227574</v>
      </c>
      <c r="E743" s="11">
        <v>17.069329833984401</v>
      </c>
      <c r="F743" s="11">
        <f t="shared" si="34"/>
        <v>21.998817593994179</v>
      </c>
      <c r="G743">
        <v>14.221826171875</v>
      </c>
      <c r="H743" s="11">
        <f t="shared" si="35"/>
        <v>17.959420771484375</v>
      </c>
    </row>
    <row r="744" spans="1:8">
      <c r="A744">
        <v>2067</v>
      </c>
      <c r="B744">
        <v>11</v>
      </c>
      <c r="C744" s="5">
        <v>9.8021789550781495</v>
      </c>
      <c r="D744" s="11">
        <f t="shared" si="33"/>
        <v>7.3553203143310872</v>
      </c>
      <c r="E744" s="11">
        <v>5.4571777343750201</v>
      </c>
      <c r="F744" s="11">
        <f t="shared" si="34"/>
        <v>6.0506879003906526</v>
      </c>
      <c r="G744">
        <v>4.0574584960937701</v>
      </c>
      <c r="H744" s="11">
        <f t="shared" si="35"/>
        <v>6.8009779370117407</v>
      </c>
    </row>
    <row r="745" spans="1:8">
      <c r="A745">
        <v>2067</v>
      </c>
      <c r="B745">
        <v>12</v>
      </c>
      <c r="C745" s="5">
        <v>4.3645263671875201</v>
      </c>
      <c r="D745" s="11">
        <f t="shared" si="33"/>
        <v>0.21731376220705823</v>
      </c>
      <c r="E745" s="11">
        <v>-2.60009765622726E-3</v>
      </c>
      <c r="F745" s="11">
        <f t="shared" si="34"/>
        <v>-1.4477709741210625</v>
      </c>
      <c r="G745">
        <v>-2.9596923828124799</v>
      </c>
      <c r="H745" s="11">
        <f t="shared" si="35"/>
        <v>-0.90245029785154118</v>
      </c>
    </row>
    <row r="746" spans="1:8">
      <c r="A746">
        <v>2068</v>
      </c>
      <c r="B746">
        <v>1</v>
      </c>
      <c r="C746" s="5">
        <v>1.6350036621094</v>
      </c>
      <c r="D746" s="11">
        <f t="shared" si="33"/>
        <v>-3.3657306927489903</v>
      </c>
      <c r="E746" s="11">
        <v>1.8334960937522699E-2</v>
      </c>
      <c r="F746" s="11">
        <f t="shared" si="34"/>
        <v>-1.4190187646484063</v>
      </c>
      <c r="G746">
        <v>-1.1458496093749799</v>
      </c>
      <c r="H746" s="11">
        <f t="shared" si="35"/>
        <v>1.0887862988281467</v>
      </c>
    </row>
    <row r="747" spans="1:8">
      <c r="A747">
        <v>2068</v>
      </c>
      <c r="B747">
        <v>2</v>
      </c>
      <c r="C747" s="5">
        <v>6.8372741699219004</v>
      </c>
      <c r="D747" s="11">
        <f t="shared" si="33"/>
        <v>3.4632898028564787</v>
      </c>
      <c r="E747" s="11">
        <v>4.2893920898437701</v>
      </c>
      <c r="F747" s="11">
        <f t="shared" si="34"/>
        <v>4.446851096191434</v>
      </c>
      <c r="G747">
        <v>-1.1605285644531</v>
      </c>
      <c r="H747" s="11">
        <f t="shared" si="35"/>
        <v>1.0726717419433864</v>
      </c>
    </row>
    <row r="748" spans="1:8">
      <c r="A748">
        <v>2068</v>
      </c>
      <c r="B748">
        <v>3</v>
      </c>
      <c r="C748" s="5">
        <v>14.236474609375</v>
      </c>
      <c r="D748" s="11">
        <f t="shared" si="33"/>
        <v>13.176220219726563</v>
      </c>
      <c r="E748" s="11">
        <v>10.9189697265625</v>
      </c>
      <c r="F748" s="11">
        <f t="shared" si="34"/>
        <v>13.551913022460937</v>
      </c>
      <c r="G748">
        <v>9.1343017578125192</v>
      </c>
      <c r="H748" s="11">
        <f t="shared" si="35"/>
        <v>12.374336469726584</v>
      </c>
    </row>
    <row r="749" spans="1:8">
      <c r="A749">
        <v>2068</v>
      </c>
      <c r="B749">
        <v>4</v>
      </c>
      <c r="C749" s="5">
        <v>24.922357177734401</v>
      </c>
      <c r="D749" s="11">
        <f t="shared" si="33"/>
        <v>27.203578267211945</v>
      </c>
      <c r="E749" s="11">
        <v>13.2958923339844</v>
      </c>
      <c r="F749" s="11">
        <f t="shared" si="34"/>
        <v>16.816378531494173</v>
      </c>
      <c r="G749">
        <v>18.551416015625001</v>
      </c>
      <c r="H749" s="11">
        <f t="shared" si="35"/>
        <v>22.712444501953126</v>
      </c>
    </row>
    <row r="750" spans="1:8">
      <c r="A750">
        <v>2068</v>
      </c>
      <c r="B750">
        <v>5</v>
      </c>
      <c r="C750" s="5">
        <v>29.292077636718801</v>
      </c>
      <c r="D750" s="11">
        <f t="shared" si="33"/>
        <v>32.939710313720767</v>
      </c>
      <c r="E750" s="11">
        <v>20.714929199218801</v>
      </c>
      <c r="F750" s="11">
        <f t="shared" si="34"/>
        <v>27.005683762207102</v>
      </c>
      <c r="G750">
        <v>27.611688232421901</v>
      </c>
      <c r="H750" s="11">
        <f t="shared" si="35"/>
        <v>32.658811341552763</v>
      </c>
    </row>
    <row r="751" spans="1:8">
      <c r="A751">
        <v>2068</v>
      </c>
      <c r="B751">
        <v>6</v>
      </c>
      <c r="C751" s="5">
        <v>33.313531494140697</v>
      </c>
      <c r="D751" s="11">
        <f t="shared" si="33"/>
        <v>38.21867279235849</v>
      </c>
      <c r="E751" s="11">
        <v>31.534509277343801</v>
      </c>
      <c r="F751" s="11">
        <f t="shared" si="34"/>
        <v>41.86529504150397</v>
      </c>
      <c r="G751">
        <v>33.645776367187501</v>
      </c>
      <c r="H751" s="11">
        <f t="shared" si="35"/>
        <v>39.283033295898441</v>
      </c>
    </row>
    <row r="752" spans="1:8">
      <c r="A752">
        <v>2068</v>
      </c>
      <c r="B752">
        <v>7</v>
      </c>
      <c r="C752" s="5">
        <v>36.776788330078197</v>
      </c>
      <c r="D752" s="11">
        <f t="shared" si="33"/>
        <v>42.764890040893647</v>
      </c>
      <c r="E752" s="11">
        <v>34.045556640625001</v>
      </c>
      <c r="F752" s="11">
        <f t="shared" si="34"/>
        <v>45.313967490234376</v>
      </c>
      <c r="G752">
        <v>35.997979736328197</v>
      </c>
      <c r="H752" s="11">
        <f t="shared" si="35"/>
        <v>41.865282154541099</v>
      </c>
    </row>
    <row r="753" spans="1:8">
      <c r="A753">
        <v>2068</v>
      </c>
      <c r="B753">
        <v>8</v>
      </c>
      <c r="C753" s="5">
        <v>35.431726074218801</v>
      </c>
      <c r="D753" s="11">
        <f t="shared" si="33"/>
        <v>40.999226817627019</v>
      </c>
      <c r="E753" s="11">
        <v>29.774255371093801</v>
      </c>
      <c r="F753" s="11">
        <f t="shared" si="34"/>
        <v>39.447762326660225</v>
      </c>
      <c r="G753">
        <v>33.687921142578197</v>
      </c>
      <c r="H753" s="11">
        <f t="shared" si="35"/>
        <v>39.329299830322348</v>
      </c>
    </row>
    <row r="754" spans="1:8">
      <c r="A754">
        <v>2068</v>
      </c>
      <c r="B754">
        <v>9</v>
      </c>
      <c r="C754" s="5">
        <v>29.152612304687501</v>
      </c>
      <c r="D754" s="11">
        <f t="shared" si="33"/>
        <v>32.756634172363285</v>
      </c>
      <c r="E754" s="11">
        <v>24.193933105468801</v>
      </c>
      <c r="F754" s="11">
        <f t="shared" si="34"/>
        <v>31.783747727050855</v>
      </c>
      <c r="G754">
        <v>24.813592529296901</v>
      </c>
      <c r="H754" s="11">
        <f t="shared" si="35"/>
        <v>29.587061878662141</v>
      </c>
    </row>
    <row r="755" spans="1:8">
      <c r="A755">
        <v>2068</v>
      </c>
      <c r="B755">
        <v>10</v>
      </c>
      <c r="C755" s="5">
        <v>15.605432128906299</v>
      </c>
      <c r="D755" s="11">
        <f t="shared" si="33"/>
        <v>14.973250755615297</v>
      </c>
      <c r="E755" s="11">
        <v>15.2867370605469</v>
      </c>
      <c r="F755" s="11">
        <f t="shared" si="34"/>
        <v>19.550604678955114</v>
      </c>
      <c r="G755">
        <v>14.6638732910156</v>
      </c>
      <c r="H755" s="11">
        <f t="shared" si="35"/>
        <v>18.444700098876925</v>
      </c>
    </row>
    <row r="756" spans="1:8">
      <c r="A756">
        <v>2068</v>
      </c>
      <c r="B756">
        <v>11</v>
      </c>
      <c r="C756" s="5">
        <v>9.2381530761718995</v>
      </c>
      <c r="D756" s="11">
        <f t="shared" si="33"/>
        <v>6.6149235430908524</v>
      </c>
      <c r="E756" s="11">
        <v>5.5379272460937701</v>
      </c>
      <c r="F756" s="11">
        <f t="shared" si="34"/>
        <v>6.1615892797851828</v>
      </c>
      <c r="G756">
        <v>5.4063659667969004</v>
      </c>
      <c r="H756" s="11">
        <f t="shared" si="35"/>
        <v>8.2818085583496384</v>
      </c>
    </row>
    <row r="757" spans="1:8">
      <c r="A757">
        <v>2068</v>
      </c>
      <c r="B757">
        <v>12</v>
      </c>
      <c r="C757" s="5">
        <v>4.0826049804687701</v>
      </c>
      <c r="D757" s="11">
        <f t="shared" si="33"/>
        <v>-0.15276444213864515</v>
      </c>
      <c r="E757" s="11">
        <v>2.7123046875000201</v>
      </c>
      <c r="F757" s="11">
        <f t="shared" si="34"/>
        <v>2.2808792578125274</v>
      </c>
      <c r="G757">
        <v>-0.42883911132810199</v>
      </c>
      <c r="H757" s="11">
        <f t="shared" si="35"/>
        <v>1.8759204235840095</v>
      </c>
    </row>
    <row r="758" spans="1:8">
      <c r="A758">
        <v>2069</v>
      </c>
      <c r="B758">
        <v>1</v>
      </c>
      <c r="C758" s="5">
        <v>4.0696960449219004</v>
      </c>
      <c r="D758" s="11">
        <f t="shared" si="33"/>
        <v>-0.16971000183102092</v>
      </c>
      <c r="E758" s="11">
        <v>-0.44479980468747699</v>
      </c>
      <c r="F758" s="11">
        <f t="shared" si="34"/>
        <v>-2.0550880517577808</v>
      </c>
      <c r="G758">
        <v>-3.2612060546874799</v>
      </c>
      <c r="H758" s="11">
        <f t="shared" si="35"/>
        <v>-1.233452006835916</v>
      </c>
    </row>
    <row r="759" spans="1:8">
      <c r="A759">
        <v>2069</v>
      </c>
      <c r="B759">
        <v>2</v>
      </c>
      <c r="C759" s="5">
        <v>6.1898132324219004</v>
      </c>
      <c r="D759" s="11">
        <f t="shared" si="33"/>
        <v>2.6133678302002297</v>
      </c>
      <c r="E759" s="11">
        <v>5.6936279296875201</v>
      </c>
      <c r="F759" s="11">
        <f t="shared" si="34"/>
        <v>6.3754285986328405</v>
      </c>
      <c r="G759">
        <v>-0.20783081054685201</v>
      </c>
      <c r="H759" s="11">
        <f t="shared" si="35"/>
        <v>2.1185433361816655</v>
      </c>
    </row>
    <row r="760" spans="1:8">
      <c r="A760">
        <v>2069</v>
      </c>
      <c r="B760">
        <v>3</v>
      </c>
      <c r="C760" s="5">
        <v>13.486535644531299</v>
      </c>
      <c r="D760" s="11">
        <f t="shared" si="33"/>
        <v>12.191775340576235</v>
      </c>
      <c r="E760" s="11">
        <v>12.316552734375</v>
      </c>
      <c r="F760" s="11">
        <f t="shared" si="34"/>
        <v>15.471353525390624</v>
      </c>
      <c r="G760">
        <v>11.8615661621094</v>
      </c>
      <c r="H760" s="11">
        <f t="shared" si="35"/>
        <v>15.3683273327637</v>
      </c>
    </row>
    <row r="761" spans="1:8">
      <c r="A761">
        <v>2069</v>
      </c>
      <c r="B761">
        <v>4</v>
      </c>
      <c r="C761" s="5">
        <v>22.437921142578102</v>
      </c>
      <c r="D761" s="11">
        <f t="shared" si="33"/>
        <v>23.942259083862272</v>
      </c>
      <c r="E761" s="11">
        <v>20.230371093750001</v>
      </c>
      <c r="F761" s="11">
        <f t="shared" si="34"/>
        <v>26.340191660156254</v>
      </c>
      <c r="G761">
        <v>17.883416748046901</v>
      </c>
      <c r="H761" s="11">
        <f t="shared" si="35"/>
        <v>21.97911490600589</v>
      </c>
    </row>
    <row r="762" spans="1:8">
      <c r="A762">
        <v>2069</v>
      </c>
      <c r="B762">
        <v>5</v>
      </c>
      <c r="C762" s="5">
        <v>30.656365966796901</v>
      </c>
      <c r="D762" s="11">
        <f t="shared" si="33"/>
        <v>34.730611604614289</v>
      </c>
      <c r="E762" s="11">
        <v>23.130944824218801</v>
      </c>
      <c r="F762" s="11">
        <f t="shared" si="34"/>
        <v>30.323839621582103</v>
      </c>
      <c r="G762">
        <v>25.102349853515602</v>
      </c>
      <c r="H762" s="11">
        <f t="shared" si="35"/>
        <v>29.904059669189429</v>
      </c>
    </row>
    <row r="763" spans="1:8">
      <c r="A763">
        <v>2069</v>
      </c>
      <c r="B763">
        <v>6</v>
      </c>
      <c r="C763" s="5">
        <v>30.975122070312501</v>
      </c>
      <c r="D763" s="11">
        <f t="shared" si="33"/>
        <v>35.149042741699219</v>
      </c>
      <c r="E763" s="11">
        <v>27.429376220703102</v>
      </c>
      <c r="F763" s="11">
        <f t="shared" si="34"/>
        <v>36.227305301513638</v>
      </c>
      <c r="G763">
        <v>32.761010742187501</v>
      </c>
      <c r="H763" s="11">
        <f t="shared" si="35"/>
        <v>38.31173759277344</v>
      </c>
    </row>
    <row r="764" spans="1:8">
      <c r="A764">
        <v>2069</v>
      </c>
      <c r="B764">
        <v>7</v>
      </c>
      <c r="C764" s="5">
        <v>36.684960937500001</v>
      </c>
      <c r="D764" s="11">
        <f t="shared" si="33"/>
        <v>42.644348222656248</v>
      </c>
      <c r="E764" s="11">
        <v>32.610620117187501</v>
      </c>
      <c r="F764" s="11">
        <f t="shared" si="34"/>
        <v>43.343225668945308</v>
      </c>
      <c r="G764">
        <v>37.007379150390697</v>
      </c>
      <c r="H764" s="11">
        <f t="shared" si="35"/>
        <v>42.97340083129891</v>
      </c>
    </row>
    <row r="765" spans="1:8">
      <c r="A765">
        <v>2069</v>
      </c>
      <c r="B765">
        <v>8</v>
      </c>
      <c r="C765" s="5">
        <v>34.335260009765697</v>
      </c>
      <c r="D765" s="11">
        <f t="shared" si="33"/>
        <v>39.559895814819427</v>
      </c>
      <c r="E765" s="11">
        <v>31.971887207031301</v>
      </c>
      <c r="F765" s="11">
        <f t="shared" si="34"/>
        <v>42.465989890136782</v>
      </c>
      <c r="G765">
        <v>32.585504150390697</v>
      </c>
      <c r="H765" s="11">
        <f t="shared" si="35"/>
        <v>38.11906645629891</v>
      </c>
    </row>
    <row r="766" spans="1:8">
      <c r="A766">
        <v>2069</v>
      </c>
      <c r="B766">
        <v>9</v>
      </c>
      <c r="C766" s="5">
        <v>26.391442871093801</v>
      </c>
      <c r="D766" s="11">
        <f t="shared" si="33"/>
        <v>29.132047056884829</v>
      </c>
      <c r="E766" s="11">
        <v>25.144494628906301</v>
      </c>
      <c r="F766" s="11">
        <f t="shared" si="34"/>
        <v>33.089248923339909</v>
      </c>
      <c r="G766">
        <v>25.094171142578102</v>
      </c>
      <c r="H766" s="11">
        <f t="shared" si="35"/>
        <v>29.895081080322242</v>
      </c>
    </row>
    <row r="767" spans="1:8">
      <c r="A767">
        <v>2069</v>
      </c>
      <c r="B767">
        <v>10</v>
      </c>
      <c r="C767" s="5">
        <v>15.9932189941406</v>
      </c>
      <c r="D767" s="11">
        <f t="shared" si="33"/>
        <v>15.482298573608364</v>
      </c>
      <c r="E767" s="11">
        <v>14.518884277343799</v>
      </c>
      <c r="F767" s="11">
        <f t="shared" si="34"/>
        <v>18.496035666503975</v>
      </c>
      <c r="G767">
        <v>17.155541992187501</v>
      </c>
      <c r="H767" s="11">
        <f t="shared" si="35"/>
        <v>21.180053999023439</v>
      </c>
    </row>
    <row r="768" spans="1:8">
      <c r="A768">
        <v>2069</v>
      </c>
      <c r="B768">
        <v>11</v>
      </c>
      <c r="C768" s="5">
        <v>7.0696044921875201</v>
      </c>
      <c r="D768" s="11">
        <f t="shared" si="33"/>
        <v>3.7682698168945583</v>
      </c>
      <c r="E768" s="11">
        <v>7.5774169921875201</v>
      </c>
      <c r="F768" s="11">
        <f t="shared" si="34"/>
        <v>8.9626244970703386</v>
      </c>
      <c r="G768">
        <v>1.8994995117187701</v>
      </c>
      <c r="H768" s="11">
        <f t="shared" si="35"/>
        <v>4.4319705639648657</v>
      </c>
    </row>
    <row r="769" spans="1:8">
      <c r="A769">
        <v>2069</v>
      </c>
      <c r="B769">
        <v>12</v>
      </c>
      <c r="C769" s="5">
        <v>1.7220397949219</v>
      </c>
      <c r="D769" s="11">
        <f t="shared" si="33"/>
        <v>-3.2514783612060216</v>
      </c>
      <c r="E769" s="11">
        <v>3.06987915039065</v>
      </c>
      <c r="F769" s="11">
        <f t="shared" si="34"/>
        <v>2.771972025146519</v>
      </c>
      <c r="G769">
        <v>-1.8790649414062299</v>
      </c>
      <c r="H769" s="11">
        <f t="shared" si="35"/>
        <v>0.28386250732424045</v>
      </c>
    </row>
    <row r="770" spans="1:8">
      <c r="A770">
        <v>2070</v>
      </c>
      <c r="B770">
        <v>1</v>
      </c>
      <c r="C770" s="5">
        <v>2.1694274902344</v>
      </c>
      <c r="D770" s="11">
        <f t="shared" si="33"/>
        <v>-2.6641925335693029</v>
      </c>
      <c r="E770" s="11">
        <v>1.7636962890625201</v>
      </c>
      <c r="F770" s="11">
        <f t="shared" si="34"/>
        <v>0.97806048339846496</v>
      </c>
      <c r="G770">
        <v>-3.2409423828124799</v>
      </c>
      <c r="H770" s="11">
        <f t="shared" si="35"/>
        <v>-1.2112065478515412</v>
      </c>
    </row>
    <row r="771" spans="1:8">
      <c r="A771">
        <v>2070</v>
      </c>
      <c r="B771">
        <v>2</v>
      </c>
      <c r="C771" s="5">
        <v>10.4565368652344</v>
      </c>
      <c r="D771" s="11">
        <f t="shared" ref="D771:D834" si="36">C771*1.3127-5.512</f>
        <v>8.2142959429931963</v>
      </c>
      <c r="E771" s="11">
        <v>5.7021423339844004</v>
      </c>
      <c r="F771" s="11">
        <f t="shared" ref="F771:F834" si="37">E771*1.3734-1.4442</f>
        <v>6.3871222814941753</v>
      </c>
      <c r="G771">
        <v>4.6914916992187701</v>
      </c>
      <c r="H771" s="11">
        <f t="shared" ref="H771:H834" si="38">G771*1.0978+2.3467</f>
        <v>7.4970195874023666</v>
      </c>
    </row>
    <row r="772" spans="1:8">
      <c r="A772">
        <v>2070</v>
      </c>
      <c r="B772">
        <v>3</v>
      </c>
      <c r="C772" s="5">
        <v>13.9856506347656</v>
      </c>
      <c r="D772" s="11">
        <f t="shared" si="36"/>
        <v>12.846963588256802</v>
      </c>
      <c r="E772" s="11">
        <v>10.3175598144531</v>
      </c>
      <c r="F772" s="11">
        <f t="shared" si="37"/>
        <v>12.725936649169887</v>
      </c>
      <c r="G772">
        <v>8.6883789062500192</v>
      </c>
      <c r="H772" s="11">
        <f t="shared" si="38"/>
        <v>11.884802363281272</v>
      </c>
    </row>
    <row r="773" spans="1:8">
      <c r="A773">
        <v>2070</v>
      </c>
      <c r="B773">
        <v>4</v>
      </c>
      <c r="C773" s="5">
        <v>25.222253417968801</v>
      </c>
      <c r="D773" s="11">
        <f t="shared" si="36"/>
        <v>27.597252061767641</v>
      </c>
      <c r="E773" s="11">
        <v>17.032586669921901</v>
      </c>
      <c r="F773" s="11">
        <f t="shared" si="37"/>
        <v>21.948354532470741</v>
      </c>
      <c r="G773">
        <v>18.437158203125001</v>
      </c>
      <c r="H773" s="11">
        <f t="shared" si="38"/>
        <v>22.587012275390627</v>
      </c>
    </row>
    <row r="774" spans="1:8">
      <c r="A774">
        <v>2070</v>
      </c>
      <c r="B774">
        <v>5</v>
      </c>
      <c r="C774" s="5">
        <v>27.653436279296901</v>
      </c>
      <c r="D774" s="11">
        <f t="shared" si="36"/>
        <v>30.788665803833041</v>
      </c>
      <c r="E774" s="11">
        <v>26.610711669921901</v>
      </c>
      <c r="F774" s="11">
        <f t="shared" si="37"/>
        <v>35.102951407470734</v>
      </c>
      <c r="G774">
        <v>27.395074462890602</v>
      </c>
      <c r="H774" s="11">
        <f t="shared" si="38"/>
        <v>32.421012745361303</v>
      </c>
    </row>
    <row r="775" spans="1:8">
      <c r="A775">
        <v>2070</v>
      </c>
      <c r="B775">
        <v>6</v>
      </c>
      <c r="C775" s="5">
        <v>36.448846435546898</v>
      </c>
      <c r="D775" s="11">
        <f t="shared" si="36"/>
        <v>42.334400715942408</v>
      </c>
      <c r="E775" s="11">
        <v>29.439355468750001</v>
      </c>
      <c r="F775" s="11">
        <f t="shared" si="37"/>
        <v>38.987810800781247</v>
      </c>
      <c r="G775">
        <v>32.467156982421898</v>
      </c>
      <c r="H775" s="11">
        <f t="shared" si="38"/>
        <v>37.989144935302761</v>
      </c>
    </row>
    <row r="776" spans="1:8">
      <c r="A776">
        <v>2070</v>
      </c>
      <c r="B776">
        <v>7</v>
      </c>
      <c r="C776" s="5">
        <v>37.343499755859398</v>
      </c>
      <c r="D776" s="11">
        <f t="shared" si="36"/>
        <v>43.508812129516627</v>
      </c>
      <c r="E776" s="11">
        <v>34.649438476562501</v>
      </c>
      <c r="F776" s="11">
        <f t="shared" si="37"/>
        <v>46.143338803710932</v>
      </c>
      <c r="G776">
        <v>36.202264404296898</v>
      </c>
      <c r="H776" s="11">
        <f t="shared" si="38"/>
        <v>42.089545863037138</v>
      </c>
    </row>
    <row r="777" spans="1:8">
      <c r="A777">
        <v>2070</v>
      </c>
      <c r="B777">
        <v>8</v>
      </c>
      <c r="C777" s="5">
        <v>37.019342041015697</v>
      </c>
      <c r="D777" s="11">
        <f t="shared" si="36"/>
        <v>43.083290297241305</v>
      </c>
      <c r="E777" s="11">
        <v>31.992028808593801</v>
      </c>
      <c r="F777" s="11">
        <f t="shared" si="37"/>
        <v>42.493652365722724</v>
      </c>
      <c r="G777">
        <v>32.312402343750001</v>
      </c>
      <c r="H777" s="11">
        <f t="shared" si="38"/>
        <v>37.819255292968755</v>
      </c>
    </row>
    <row r="778" spans="1:8">
      <c r="A778">
        <v>2070</v>
      </c>
      <c r="B778">
        <v>9</v>
      </c>
      <c r="C778" s="5">
        <v>26.973504638671901</v>
      </c>
      <c r="D778" s="11">
        <f t="shared" si="36"/>
        <v>29.896119539184603</v>
      </c>
      <c r="E778" s="11">
        <v>21.674279785156301</v>
      </c>
      <c r="F778" s="11">
        <f t="shared" si="37"/>
        <v>28.323255856933663</v>
      </c>
      <c r="G778">
        <v>23.809014892578102</v>
      </c>
      <c r="H778" s="11">
        <f t="shared" si="38"/>
        <v>28.484236549072239</v>
      </c>
    </row>
    <row r="779" spans="1:8">
      <c r="A779">
        <v>2070</v>
      </c>
      <c r="B779">
        <v>10</v>
      </c>
      <c r="C779" s="5">
        <v>19.855432128906301</v>
      </c>
      <c r="D779" s="11">
        <f t="shared" si="36"/>
        <v>20.5522257556153</v>
      </c>
      <c r="E779" s="11">
        <v>12.692956542968799</v>
      </c>
      <c r="F779" s="11">
        <f t="shared" si="37"/>
        <v>15.988306516113349</v>
      </c>
      <c r="G779">
        <v>15.110986328125</v>
      </c>
      <c r="H779" s="11">
        <f t="shared" si="38"/>
        <v>18.935540791015626</v>
      </c>
    </row>
    <row r="780" spans="1:8">
      <c r="A780">
        <v>2070</v>
      </c>
      <c r="B780">
        <v>11</v>
      </c>
      <c r="C780" s="5">
        <v>8.9229675292968995</v>
      </c>
      <c r="D780" s="11">
        <f t="shared" si="36"/>
        <v>6.2011794757080407</v>
      </c>
      <c r="E780" s="11">
        <v>8.1598449707031495</v>
      </c>
      <c r="F780" s="11">
        <f t="shared" si="37"/>
        <v>9.7625310827637044</v>
      </c>
      <c r="G780">
        <v>4.4127746582031504</v>
      </c>
      <c r="H780" s="11">
        <f t="shared" si="38"/>
        <v>7.1910440197754184</v>
      </c>
    </row>
    <row r="781" spans="1:8">
      <c r="A781">
        <v>2070</v>
      </c>
      <c r="B781">
        <v>12</v>
      </c>
      <c r="C781" s="5">
        <v>1.3386169433594</v>
      </c>
      <c r="D781" s="11">
        <f t="shared" si="36"/>
        <v>-3.7547975384521153</v>
      </c>
      <c r="E781" s="11">
        <v>0.61071166992189796</v>
      </c>
      <c r="F781" s="11">
        <f t="shared" si="37"/>
        <v>-0.60544859252926531</v>
      </c>
      <c r="G781">
        <v>-2.64252319335935</v>
      </c>
      <c r="H781" s="11">
        <f t="shared" si="38"/>
        <v>-0.55426196166989516</v>
      </c>
    </row>
    <row r="782" spans="1:8">
      <c r="A782">
        <v>2071</v>
      </c>
      <c r="B782">
        <v>1</v>
      </c>
      <c r="C782" s="5">
        <v>3.6161743164062701</v>
      </c>
      <c r="D782" s="11">
        <f t="shared" si="36"/>
        <v>-0.76504797485348863</v>
      </c>
      <c r="E782" s="11">
        <v>-0.56418457031247704</v>
      </c>
      <c r="F782" s="11">
        <f t="shared" si="37"/>
        <v>-2.2190510888671557</v>
      </c>
      <c r="G782">
        <v>-7.4007629394530996</v>
      </c>
      <c r="H782" s="11">
        <f t="shared" si="38"/>
        <v>-5.7778575549316127</v>
      </c>
    </row>
    <row r="783" spans="1:8">
      <c r="A783">
        <v>2071</v>
      </c>
      <c r="B783">
        <v>2</v>
      </c>
      <c r="C783" s="5">
        <v>6.7941223144531504</v>
      </c>
      <c r="D783" s="11">
        <f t="shared" si="36"/>
        <v>3.406644362182651</v>
      </c>
      <c r="E783" s="11">
        <v>2.65838012695315</v>
      </c>
      <c r="F783" s="11">
        <f t="shared" si="37"/>
        <v>2.206819266357456</v>
      </c>
      <c r="G783">
        <v>-2.87030639648435</v>
      </c>
      <c r="H783" s="11">
        <f t="shared" si="38"/>
        <v>-0.80432236206052021</v>
      </c>
    </row>
    <row r="784" spans="1:8">
      <c r="A784">
        <v>2071</v>
      </c>
      <c r="B784">
        <v>3</v>
      </c>
      <c r="C784" s="5">
        <v>13.8240905761719</v>
      </c>
      <c r="D784" s="11">
        <f t="shared" si="36"/>
        <v>12.63488369934085</v>
      </c>
      <c r="E784" s="11">
        <v>9.2466064453125192</v>
      </c>
      <c r="F784" s="11">
        <f t="shared" si="37"/>
        <v>11.255089291992213</v>
      </c>
      <c r="G784">
        <v>5.2119384765625201</v>
      </c>
      <c r="H784" s="11">
        <f t="shared" si="38"/>
        <v>8.0683660595703355</v>
      </c>
    </row>
    <row r="785" spans="1:8">
      <c r="A785">
        <v>2071</v>
      </c>
      <c r="B785">
        <v>4</v>
      </c>
      <c r="C785" s="5">
        <v>23.310815429687501</v>
      </c>
      <c r="D785" s="11">
        <f t="shared" si="36"/>
        <v>25.088107414550784</v>
      </c>
      <c r="E785" s="11">
        <v>13.149133300781299</v>
      </c>
      <c r="F785" s="11">
        <f t="shared" si="37"/>
        <v>16.614819675293038</v>
      </c>
      <c r="G785">
        <v>16.832055664062501</v>
      </c>
      <c r="H785" s="11">
        <f t="shared" si="38"/>
        <v>20.824930708007816</v>
      </c>
    </row>
    <row r="786" spans="1:8">
      <c r="A786">
        <v>2071</v>
      </c>
      <c r="B786">
        <v>5</v>
      </c>
      <c r="C786" s="5">
        <v>30.817651367187501</v>
      </c>
      <c r="D786" s="11">
        <f t="shared" si="36"/>
        <v>34.942330949707035</v>
      </c>
      <c r="E786" s="11">
        <v>24.994104003906301</v>
      </c>
      <c r="F786" s="11">
        <f t="shared" si="37"/>
        <v>32.882702438964913</v>
      </c>
      <c r="G786">
        <v>28.832879638671901</v>
      </c>
      <c r="H786" s="11">
        <f t="shared" si="38"/>
        <v>33.999435267334015</v>
      </c>
    </row>
    <row r="787" spans="1:8">
      <c r="A787">
        <v>2071</v>
      </c>
      <c r="B787">
        <v>6</v>
      </c>
      <c r="C787" s="5">
        <v>35.025048828125001</v>
      </c>
      <c r="D787" s="11">
        <f t="shared" si="36"/>
        <v>40.465381596679691</v>
      </c>
      <c r="E787" s="11">
        <v>26.994866943359401</v>
      </c>
      <c r="F787" s="11">
        <f t="shared" si="37"/>
        <v>35.630550260009798</v>
      </c>
      <c r="G787">
        <v>32.012750244140697</v>
      </c>
      <c r="H787" s="11">
        <f t="shared" si="38"/>
        <v>37.490297218017659</v>
      </c>
    </row>
    <row r="788" spans="1:8">
      <c r="A788">
        <v>2071</v>
      </c>
      <c r="B788">
        <v>7</v>
      </c>
      <c r="C788" s="5">
        <v>35.987817382812501</v>
      </c>
      <c r="D788" s="11">
        <f t="shared" si="36"/>
        <v>41.729207878417967</v>
      </c>
      <c r="E788" s="11">
        <v>31.658837890625001</v>
      </c>
      <c r="F788" s="11">
        <f t="shared" si="37"/>
        <v>42.036047958984376</v>
      </c>
      <c r="G788">
        <v>36.411737060546898</v>
      </c>
      <c r="H788" s="11">
        <f t="shared" si="38"/>
        <v>42.319504945068388</v>
      </c>
    </row>
    <row r="789" spans="1:8">
      <c r="A789">
        <v>2071</v>
      </c>
      <c r="B789">
        <v>8</v>
      </c>
      <c r="C789" s="5">
        <v>35.773461914062501</v>
      </c>
      <c r="D789" s="11">
        <f t="shared" si="36"/>
        <v>41.447823454589845</v>
      </c>
      <c r="E789" s="11">
        <v>30.081140136718801</v>
      </c>
      <c r="F789" s="11">
        <f t="shared" si="37"/>
        <v>39.869237863769598</v>
      </c>
      <c r="G789">
        <v>34.085839843750001</v>
      </c>
      <c r="H789" s="11">
        <f t="shared" si="38"/>
        <v>39.766134980468756</v>
      </c>
    </row>
    <row r="790" spans="1:8">
      <c r="A790">
        <v>2071</v>
      </c>
      <c r="B790">
        <v>9</v>
      </c>
      <c r="C790" s="5">
        <v>28.778497314453102</v>
      </c>
      <c r="D790" s="11">
        <f t="shared" si="36"/>
        <v>32.265533424682587</v>
      </c>
      <c r="E790" s="11">
        <v>25.993981933593801</v>
      </c>
      <c r="F790" s="11">
        <f t="shared" si="37"/>
        <v>34.255934787597724</v>
      </c>
      <c r="G790">
        <v>24.024591064453102</v>
      </c>
      <c r="H790" s="11">
        <f t="shared" si="38"/>
        <v>28.720896070556616</v>
      </c>
    </row>
    <row r="791" spans="1:8">
      <c r="A791">
        <v>2071</v>
      </c>
      <c r="B791">
        <v>10</v>
      </c>
      <c r="C791" s="5">
        <v>18.296380615234401</v>
      </c>
      <c r="D791" s="11">
        <f t="shared" si="36"/>
        <v>18.505658833618199</v>
      </c>
      <c r="E791" s="11">
        <v>14.421533203125</v>
      </c>
      <c r="F791" s="11">
        <f t="shared" si="37"/>
        <v>18.362333701171874</v>
      </c>
      <c r="G791">
        <v>13.600915527343799</v>
      </c>
      <c r="H791" s="11">
        <f t="shared" si="38"/>
        <v>17.277785065918025</v>
      </c>
    </row>
    <row r="792" spans="1:8">
      <c r="A792">
        <v>2071</v>
      </c>
      <c r="B792">
        <v>11</v>
      </c>
      <c r="C792" s="5">
        <v>8.9811950683593995</v>
      </c>
      <c r="D792" s="11">
        <f t="shared" si="36"/>
        <v>6.2776147662353834</v>
      </c>
      <c r="E792" s="11">
        <v>4.3705383300781504</v>
      </c>
      <c r="F792" s="11">
        <f t="shared" si="37"/>
        <v>4.5582973425293325</v>
      </c>
      <c r="G792">
        <v>2.6302429199219</v>
      </c>
      <c r="H792" s="11">
        <f t="shared" si="38"/>
        <v>5.2341806774902615</v>
      </c>
    </row>
    <row r="793" spans="1:8">
      <c r="A793">
        <v>2071</v>
      </c>
      <c r="B793">
        <v>12</v>
      </c>
      <c r="C793" s="5">
        <v>4.0406127929687701</v>
      </c>
      <c r="D793" s="11">
        <f t="shared" si="36"/>
        <v>-0.20788758666989526</v>
      </c>
      <c r="E793" s="11">
        <v>2.2386108398437701</v>
      </c>
      <c r="F793" s="11">
        <f t="shared" si="37"/>
        <v>1.6303081274414337</v>
      </c>
      <c r="G793">
        <v>-0.19330444335935201</v>
      </c>
      <c r="H793" s="11">
        <f t="shared" si="38"/>
        <v>2.1344903820801031</v>
      </c>
    </row>
    <row r="794" spans="1:8">
      <c r="A794">
        <v>2072</v>
      </c>
      <c r="B794">
        <v>1</v>
      </c>
      <c r="C794" s="5">
        <v>3.5902343750000201</v>
      </c>
      <c r="D794" s="11">
        <f t="shared" si="36"/>
        <v>-0.7990993359374734</v>
      </c>
      <c r="E794" s="11">
        <v>1.0242858886719</v>
      </c>
      <c r="F794" s="11">
        <f t="shared" si="37"/>
        <v>-3.7445760498012515E-2</v>
      </c>
      <c r="G794">
        <v>-4.4427551269530996</v>
      </c>
      <c r="H794" s="11">
        <f t="shared" si="38"/>
        <v>-2.5305565783691137</v>
      </c>
    </row>
    <row r="795" spans="1:8">
      <c r="A795">
        <v>2072</v>
      </c>
      <c r="B795">
        <v>2</v>
      </c>
      <c r="C795" s="5">
        <v>7.1641174316406504</v>
      </c>
      <c r="D795" s="11">
        <f t="shared" si="36"/>
        <v>3.8923369525146816</v>
      </c>
      <c r="E795" s="11">
        <v>0.40853271484377301</v>
      </c>
      <c r="F795" s="11">
        <f t="shared" si="37"/>
        <v>-0.88312116943356211</v>
      </c>
      <c r="G795">
        <v>3.8857666015625201</v>
      </c>
      <c r="H795" s="11">
        <f t="shared" si="38"/>
        <v>6.6124945751953348</v>
      </c>
    </row>
    <row r="796" spans="1:8">
      <c r="A796">
        <v>2072</v>
      </c>
      <c r="B796">
        <v>3</v>
      </c>
      <c r="C796" s="5">
        <v>16.283258056640602</v>
      </c>
      <c r="D796" s="11">
        <f t="shared" si="36"/>
        <v>15.863032850952116</v>
      </c>
      <c r="E796" s="11">
        <v>7.3608032226562701</v>
      </c>
      <c r="F796" s="11">
        <f t="shared" si="37"/>
        <v>8.6651271459961201</v>
      </c>
      <c r="G796">
        <v>9.7337585449218995</v>
      </c>
      <c r="H796" s="11">
        <f t="shared" si="38"/>
        <v>13.032420130615263</v>
      </c>
    </row>
    <row r="797" spans="1:8">
      <c r="A797">
        <v>2072</v>
      </c>
      <c r="B797">
        <v>4</v>
      </c>
      <c r="C797" s="5">
        <v>21.822351074218801</v>
      </c>
      <c r="D797" s="11">
        <f t="shared" si="36"/>
        <v>23.13420025512702</v>
      </c>
      <c r="E797" s="11">
        <v>20.127038574218801</v>
      </c>
      <c r="F797" s="11">
        <f t="shared" si="37"/>
        <v>26.198274777832101</v>
      </c>
      <c r="G797">
        <v>18.101464843750001</v>
      </c>
      <c r="H797" s="11">
        <f t="shared" si="38"/>
        <v>22.218488105468751</v>
      </c>
    </row>
    <row r="798" spans="1:8">
      <c r="A798">
        <v>2072</v>
      </c>
      <c r="B798">
        <v>5</v>
      </c>
      <c r="C798" s="5">
        <v>29.027368164062501</v>
      </c>
      <c r="D798" s="11">
        <f t="shared" si="36"/>
        <v>32.592226188964844</v>
      </c>
      <c r="E798" s="11">
        <v>24.034753417968801</v>
      </c>
      <c r="F798" s="11">
        <f t="shared" si="37"/>
        <v>31.565130344238352</v>
      </c>
      <c r="G798">
        <v>25.821801757812501</v>
      </c>
      <c r="H798" s="11">
        <f t="shared" si="38"/>
        <v>30.693873969726564</v>
      </c>
    </row>
    <row r="799" spans="1:8">
      <c r="A799">
        <v>2072</v>
      </c>
      <c r="B799">
        <v>6</v>
      </c>
      <c r="C799" s="5">
        <v>38.338800048828197</v>
      </c>
      <c r="D799" s="11">
        <f t="shared" si="36"/>
        <v>44.815342824096774</v>
      </c>
      <c r="E799" s="11">
        <v>27.955804443359401</v>
      </c>
      <c r="F799" s="11">
        <f t="shared" si="37"/>
        <v>36.9503018225098</v>
      </c>
      <c r="G799">
        <v>35.234216308593801</v>
      </c>
      <c r="H799" s="11">
        <f t="shared" si="38"/>
        <v>41.026822663574279</v>
      </c>
    </row>
    <row r="800" spans="1:8">
      <c r="A800">
        <v>2072</v>
      </c>
      <c r="B800">
        <v>7</v>
      </c>
      <c r="C800" s="5">
        <v>36.467584228515697</v>
      </c>
      <c r="D800" s="11">
        <f t="shared" si="36"/>
        <v>42.358997816772558</v>
      </c>
      <c r="E800" s="11">
        <v>33.162072753906301</v>
      </c>
      <c r="F800" s="11">
        <f t="shared" si="37"/>
        <v>44.10059072021491</v>
      </c>
      <c r="G800">
        <v>37.174981689453197</v>
      </c>
      <c r="H800" s="11">
        <f t="shared" si="38"/>
        <v>43.157394898681723</v>
      </c>
    </row>
    <row r="801" spans="1:8">
      <c r="A801">
        <v>2072</v>
      </c>
      <c r="B801">
        <v>8</v>
      </c>
      <c r="C801" s="5">
        <v>33.509118652343801</v>
      </c>
      <c r="D801" s="11">
        <f t="shared" si="36"/>
        <v>38.475420054931703</v>
      </c>
      <c r="E801" s="11">
        <v>31.678308105468801</v>
      </c>
      <c r="F801" s="11">
        <f t="shared" si="37"/>
        <v>42.062788352050845</v>
      </c>
      <c r="G801">
        <v>34.003442382812501</v>
      </c>
      <c r="H801" s="11">
        <f t="shared" si="38"/>
        <v>39.675679047851567</v>
      </c>
    </row>
    <row r="802" spans="1:8">
      <c r="A802">
        <v>2072</v>
      </c>
      <c r="B802">
        <v>9</v>
      </c>
      <c r="C802" s="5">
        <v>27.991021728515602</v>
      </c>
      <c r="D802" s="11">
        <f t="shared" si="36"/>
        <v>31.231814223022432</v>
      </c>
      <c r="E802" s="11">
        <v>25.450402832031301</v>
      </c>
      <c r="F802" s="11">
        <f t="shared" si="37"/>
        <v>33.509383249511785</v>
      </c>
      <c r="G802">
        <v>24.989617919921901</v>
      </c>
      <c r="H802" s="11">
        <f t="shared" si="38"/>
        <v>29.780302552490266</v>
      </c>
    </row>
    <row r="803" spans="1:8">
      <c r="A803">
        <v>2072</v>
      </c>
      <c r="B803">
        <v>10</v>
      </c>
      <c r="C803" s="5">
        <v>19.255059814453102</v>
      </c>
      <c r="D803" s="11">
        <f t="shared" si="36"/>
        <v>19.764117018432586</v>
      </c>
      <c r="E803" s="11">
        <v>17.824792480468801</v>
      </c>
      <c r="F803" s="11">
        <f t="shared" si="37"/>
        <v>23.036369992675851</v>
      </c>
      <c r="G803">
        <v>13.2951599121094</v>
      </c>
      <c r="H803" s="11">
        <f t="shared" si="38"/>
        <v>16.942126551513699</v>
      </c>
    </row>
    <row r="804" spans="1:8">
      <c r="A804">
        <v>2072</v>
      </c>
      <c r="B804">
        <v>11</v>
      </c>
      <c r="C804" s="5">
        <v>11.6388488769531</v>
      </c>
      <c r="D804" s="11">
        <f t="shared" si="36"/>
        <v>9.7663169207763332</v>
      </c>
      <c r="E804" s="11">
        <v>6.0039916992187701</v>
      </c>
      <c r="F804" s="11">
        <f t="shared" si="37"/>
        <v>6.8016821997070576</v>
      </c>
      <c r="G804">
        <v>3.2526489257812701</v>
      </c>
      <c r="H804" s="11">
        <f t="shared" si="38"/>
        <v>5.9174579907226779</v>
      </c>
    </row>
    <row r="805" spans="1:8">
      <c r="A805">
        <v>2072</v>
      </c>
      <c r="B805">
        <v>12</v>
      </c>
      <c r="C805" s="5">
        <v>4.8794494628906504</v>
      </c>
      <c r="D805" s="11">
        <f t="shared" si="36"/>
        <v>0.89325330993655694</v>
      </c>
      <c r="E805" s="11">
        <v>-0.51480712890622704</v>
      </c>
      <c r="F805" s="11">
        <f t="shared" si="37"/>
        <v>-2.1512361108398119</v>
      </c>
      <c r="G805">
        <v>-2.6836914062499799</v>
      </c>
      <c r="H805" s="11">
        <f t="shared" si="38"/>
        <v>-0.59945642578122849</v>
      </c>
    </row>
    <row r="806" spans="1:8">
      <c r="A806">
        <v>2073</v>
      </c>
      <c r="B806">
        <v>1</v>
      </c>
      <c r="C806" s="5">
        <v>1.7660766601562701</v>
      </c>
      <c r="D806" s="11">
        <f t="shared" si="36"/>
        <v>-3.1936711682128638</v>
      </c>
      <c r="E806" s="11">
        <v>0.50463256835939796</v>
      </c>
      <c r="F806" s="11">
        <f t="shared" si="37"/>
        <v>-0.75113763061520278</v>
      </c>
      <c r="G806">
        <v>-5.8717712402343496</v>
      </c>
      <c r="H806" s="11">
        <f t="shared" si="38"/>
        <v>-4.0993304675292705</v>
      </c>
    </row>
    <row r="807" spans="1:8">
      <c r="A807">
        <v>2073</v>
      </c>
      <c r="B807">
        <v>2</v>
      </c>
      <c r="C807" s="5">
        <v>9.8803649902343995</v>
      </c>
      <c r="D807" s="11">
        <f t="shared" si="36"/>
        <v>7.4579551226806968</v>
      </c>
      <c r="E807" s="11">
        <v>3.6883483886719</v>
      </c>
      <c r="F807" s="11">
        <f t="shared" si="37"/>
        <v>3.6213776770019872</v>
      </c>
      <c r="G807">
        <v>1.12749633789065</v>
      </c>
      <c r="H807" s="11">
        <f t="shared" si="38"/>
        <v>3.5844654797363553</v>
      </c>
    </row>
    <row r="808" spans="1:8">
      <c r="A808">
        <v>2073</v>
      </c>
      <c r="B808">
        <v>3</v>
      </c>
      <c r="C808" s="5">
        <v>13.66689453125</v>
      </c>
      <c r="D808" s="11">
        <f t="shared" si="36"/>
        <v>12.428532451171876</v>
      </c>
      <c r="E808" s="11">
        <v>8.9417968750000192</v>
      </c>
      <c r="F808" s="11">
        <f t="shared" si="37"/>
        <v>10.836463828125025</v>
      </c>
      <c r="G808">
        <v>10.1013427734375</v>
      </c>
      <c r="H808" s="11">
        <f t="shared" si="38"/>
        <v>13.435954096679689</v>
      </c>
    </row>
    <row r="809" spans="1:8">
      <c r="A809">
        <v>2073</v>
      </c>
      <c r="B809">
        <v>4</v>
      </c>
      <c r="C809" s="5">
        <v>26.130029296875001</v>
      </c>
      <c r="D809" s="11">
        <f t="shared" si="36"/>
        <v>28.788889458007816</v>
      </c>
      <c r="E809" s="11">
        <v>15.785607910156299</v>
      </c>
      <c r="F809" s="11">
        <f t="shared" si="37"/>
        <v>20.235753903808661</v>
      </c>
      <c r="G809">
        <v>17.011773681640602</v>
      </c>
      <c r="H809" s="11">
        <f t="shared" si="38"/>
        <v>21.022225147705054</v>
      </c>
    </row>
    <row r="810" spans="1:8">
      <c r="A810">
        <v>2073</v>
      </c>
      <c r="B810">
        <v>5</v>
      </c>
      <c r="C810" s="5">
        <v>30.443444824218801</v>
      </c>
      <c r="D810" s="11">
        <f t="shared" si="36"/>
        <v>34.451110020752019</v>
      </c>
      <c r="E810" s="11">
        <v>22.142419433593801</v>
      </c>
      <c r="F810" s="11">
        <f t="shared" si="37"/>
        <v>28.966198850097726</v>
      </c>
      <c r="G810">
        <v>27.714776611328102</v>
      </c>
      <c r="H810" s="11">
        <f t="shared" si="38"/>
        <v>32.771981763915996</v>
      </c>
    </row>
    <row r="811" spans="1:8">
      <c r="A811">
        <v>2073</v>
      </c>
      <c r="B811">
        <v>6</v>
      </c>
      <c r="C811" s="5">
        <v>34.784448242187501</v>
      </c>
      <c r="D811" s="11">
        <f t="shared" si="36"/>
        <v>40.14954520751953</v>
      </c>
      <c r="E811" s="11">
        <v>30.198571777343801</v>
      </c>
      <c r="F811" s="11">
        <f t="shared" si="37"/>
        <v>40.030518479003973</v>
      </c>
      <c r="G811">
        <v>32.763269042968801</v>
      </c>
      <c r="H811" s="11">
        <f t="shared" si="38"/>
        <v>38.314216755371149</v>
      </c>
    </row>
    <row r="812" spans="1:8">
      <c r="A812">
        <v>2073</v>
      </c>
      <c r="B812">
        <v>7</v>
      </c>
      <c r="C812" s="5">
        <v>36.574639892578197</v>
      </c>
      <c r="D812" s="11">
        <f t="shared" si="36"/>
        <v>42.499529786987395</v>
      </c>
      <c r="E812" s="11">
        <v>34.097619628906301</v>
      </c>
      <c r="F812" s="11">
        <f t="shared" si="37"/>
        <v>45.385470798339909</v>
      </c>
      <c r="G812">
        <v>36.486810302734398</v>
      </c>
      <c r="H812" s="11">
        <f t="shared" si="38"/>
        <v>42.401920350341825</v>
      </c>
    </row>
    <row r="813" spans="1:8">
      <c r="A813">
        <v>2073</v>
      </c>
      <c r="B813">
        <v>8</v>
      </c>
      <c r="C813" s="5">
        <v>34.776849365234398</v>
      </c>
      <c r="D813" s="11">
        <f t="shared" si="36"/>
        <v>40.139570161743194</v>
      </c>
      <c r="E813" s="11">
        <v>32.164788818359398</v>
      </c>
      <c r="F813" s="11">
        <f t="shared" si="37"/>
        <v>42.730920963134793</v>
      </c>
      <c r="G813">
        <v>33.547418212890697</v>
      </c>
      <c r="H813" s="11">
        <f t="shared" si="38"/>
        <v>39.175055714111409</v>
      </c>
    </row>
    <row r="814" spans="1:8">
      <c r="A814">
        <v>2073</v>
      </c>
      <c r="B814">
        <v>9</v>
      </c>
      <c r="C814" s="5">
        <v>28.360772705078102</v>
      </c>
      <c r="D814" s="11">
        <f t="shared" si="36"/>
        <v>31.717186329956021</v>
      </c>
      <c r="E814" s="11">
        <v>24.846765136718801</v>
      </c>
      <c r="F814" s="11">
        <f t="shared" si="37"/>
        <v>32.680347238769599</v>
      </c>
      <c r="G814">
        <v>26.178063964843801</v>
      </c>
      <c r="H814" s="11">
        <f t="shared" si="38"/>
        <v>31.084978620605526</v>
      </c>
    </row>
    <row r="815" spans="1:8">
      <c r="A815">
        <v>2073</v>
      </c>
      <c r="B815">
        <v>10</v>
      </c>
      <c r="C815" s="5">
        <v>18.571160888671901</v>
      </c>
      <c r="D815" s="11">
        <f t="shared" si="36"/>
        <v>18.866362898559604</v>
      </c>
      <c r="E815" s="11">
        <v>16.390527343750001</v>
      </c>
      <c r="F815" s="11">
        <f t="shared" si="37"/>
        <v>21.066550253906254</v>
      </c>
      <c r="G815">
        <v>15.7955261230469</v>
      </c>
      <c r="H815" s="11">
        <f t="shared" si="38"/>
        <v>19.687028577880888</v>
      </c>
    </row>
    <row r="816" spans="1:8">
      <c r="A816">
        <v>2073</v>
      </c>
      <c r="B816">
        <v>11</v>
      </c>
      <c r="C816" s="5">
        <v>8.3729187011718995</v>
      </c>
      <c r="D816" s="11">
        <f t="shared" si="36"/>
        <v>5.4791303790283523</v>
      </c>
      <c r="E816" s="11">
        <v>5.5113464355469004</v>
      </c>
      <c r="F816" s="11">
        <f t="shared" si="37"/>
        <v>6.1250831945801121</v>
      </c>
      <c r="G816">
        <v>4.0751586914062701</v>
      </c>
      <c r="H816" s="11">
        <f t="shared" si="38"/>
        <v>6.8204092114258028</v>
      </c>
    </row>
    <row r="817" spans="1:8">
      <c r="A817">
        <v>2073</v>
      </c>
      <c r="B817">
        <v>12</v>
      </c>
      <c r="C817" s="5">
        <v>2.0379577636719</v>
      </c>
      <c r="D817" s="11">
        <f t="shared" si="36"/>
        <v>-2.8367728436278967</v>
      </c>
      <c r="E817" s="11">
        <v>3.4862915039062701</v>
      </c>
      <c r="F817" s="11">
        <f t="shared" si="37"/>
        <v>3.3438727514648714</v>
      </c>
      <c r="G817">
        <v>-3.7066711425781</v>
      </c>
      <c r="H817" s="11">
        <f t="shared" si="38"/>
        <v>-1.7224835803222391</v>
      </c>
    </row>
    <row r="818" spans="1:8">
      <c r="A818">
        <v>2074</v>
      </c>
      <c r="B818">
        <v>1</v>
      </c>
      <c r="C818" s="5">
        <v>4.8107543945312701</v>
      </c>
      <c r="D818" s="11">
        <f t="shared" si="36"/>
        <v>0.80307729370119851</v>
      </c>
      <c r="E818" s="11">
        <v>1.7938171386719</v>
      </c>
      <c r="F818" s="11">
        <f t="shared" si="37"/>
        <v>1.0194284582519875</v>
      </c>
      <c r="G818">
        <v>-6.7211364746093496</v>
      </c>
      <c r="H818" s="11">
        <f t="shared" si="38"/>
        <v>-5.0317636218261441</v>
      </c>
    </row>
    <row r="819" spans="1:8">
      <c r="A819">
        <v>2074</v>
      </c>
      <c r="B819">
        <v>2</v>
      </c>
      <c r="C819" s="5">
        <v>8.1387878417968995</v>
      </c>
      <c r="D819" s="11">
        <f t="shared" si="36"/>
        <v>5.1717867999267897</v>
      </c>
      <c r="E819" s="11">
        <v>3.6847167968750201</v>
      </c>
      <c r="F819" s="11">
        <f t="shared" si="37"/>
        <v>3.6163900488281526</v>
      </c>
      <c r="G819">
        <v>1.7802673339844</v>
      </c>
      <c r="H819" s="11">
        <f t="shared" si="38"/>
        <v>4.3010774792480744</v>
      </c>
    </row>
    <row r="820" spans="1:8">
      <c r="A820">
        <v>2074</v>
      </c>
      <c r="B820">
        <v>3</v>
      </c>
      <c r="C820" s="5">
        <v>14.3243347167969</v>
      </c>
      <c r="D820" s="11">
        <f t="shared" si="36"/>
        <v>13.29155418273929</v>
      </c>
      <c r="E820" s="11">
        <v>13.342370605468799</v>
      </c>
      <c r="F820" s="11">
        <f t="shared" si="37"/>
        <v>16.880211789550849</v>
      </c>
      <c r="G820">
        <v>10.1269470214844</v>
      </c>
      <c r="H820" s="11">
        <f t="shared" si="38"/>
        <v>13.464062440185575</v>
      </c>
    </row>
    <row r="821" spans="1:8">
      <c r="A821">
        <v>2074</v>
      </c>
      <c r="B821">
        <v>4</v>
      </c>
      <c r="C821" s="5">
        <v>23.246789550781301</v>
      </c>
      <c r="D821" s="11">
        <f t="shared" si="36"/>
        <v>25.004060643310613</v>
      </c>
      <c r="E821" s="11">
        <v>18.581872558593801</v>
      </c>
      <c r="F821" s="11">
        <f t="shared" si="37"/>
        <v>24.076143771972728</v>
      </c>
      <c r="G821">
        <v>18.794610595703102</v>
      </c>
      <c r="H821" s="11">
        <f t="shared" si="38"/>
        <v>22.979423511962864</v>
      </c>
    </row>
    <row r="822" spans="1:8">
      <c r="A822">
        <v>2074</v>
      </c>
      <c r="B822">
        <v>5</v>
      </c>
      <c r="C822" s="5">
        <v>29.464685058593801</v>
      </c>
      <c r="D822" s="11">
        <f t="shared" si="36"/>
        <v>33.166292076416084</v>
      </c>
      <c r="E822" s="11">
        <v>26.483117675781301</v>
      </c>
      <c r="F822" s="11">
        <f t="shared" si="37"/>
        <v>34.927713815918032</v>
      </c>
      <c r="G822">
        <v>25.578912353515602</v>
      </c>
      <c r="H822" s="11">
        <f t="shared" si="38"/>
        <v>30.427229981689429</v>
      </c>
    </row>
    <row r="823" spans="1:8">
      <c r="A823">
        <v>2074</v>
      </c>
      <c r="B823">
        <v>6</v>
      </c>
      <c r="C823" s="5">
        <v>33.538476562500001</v>
      </c>
      <c r="D823" s="11">
        <f t="shared" si="36"/>
        <v>38.513958183593751</v>
      </c>
      <c r="E823" s="11">
        <v>32.229211425781301</v>
      </c>
      <c r="F823" s="11">
        <f t="shared" si="37"/>
        <v>42.819398972168038</v>
      </c>
      <c r="G823">
        <v>34.349298095703197</v>
      </c>
      <c r="H823" s="11">
        <f t="shared" si="38"/>
        <v>40.055359449462969</v>
      </c>
    </row>
    <row r="824" spans="1:8">
      <c r="A824">
        <v>2074</v>
      </c>
      <c r="B824">
        <v>7</v>
      </c>
      <c r="C824" s="5">
        <v>38.293054199218801</v>
      </c>
      <c r="D824" s="11">
        <f t="shared" si="36"/>
        <v>44.755292247314522</v>
      </c>
      <c r="E824" s="11">
        <v>35.235131835937501</v>
      </c>
      <c r="F824" s="11">
        <f t="shared" si="37"/>
        <v>46.947730063476563</v>
      </c>
      <c r="G824">
        <v>36.880975341796898</v>
      </c>
      <c r="H824" s="11">
        <f t="shared" si="38"/>
        <v>42.834634730224636</v>
      </c>
    </row>
    <row r="825" spans="1:8">
      <c r="A825">
        <v>2074</v>
      </c>
      <c r="B825">
        <v>8</v>
      </c>
      <c r="C825" s="5">
        <v>36.442834472656301</v>
      </c>
      <c r="D825" s="11">
        <f t="shared" si="36"/>
        <v>42.326508812255923</v>
      </c>
      <c r="E825" s="11">
        <v>33.112939453125001</v>
      </c>
      <c r="F825" s="11">
        <f t="shared" si="37"/>
        <v>44.033111044921874</v>
      </c>
      <c r="G825">
        <v>32.891961669921898</v>
      </c>
      <c r="H825" s="11">
        <f t="shared" si="38"/>
        <v>38.455495521240259</v>
      </c>
    </row>
    <row r="826" spans="1:8">
      <c r="A826">
        <v>2074</v>
      </c>
      <c r="B826">
        <v>9</v>
      </c>
      <c r="C826" s="5">
        <v>30.332299804687501</v>
      </c>
      <c r="D826" s="11">
        <f t="shared" si="36"/>
        <v>34.305209953613279</v>
      </c>
      <c r="E826" s="11">
        <v>26.703454589843801</v>
      </c>
      <c r="F826" s="11">
        <f t="shared" si="37"/>
        <v>35.230324533691473</v>
      </c>
      <c r="G826">
        <v>26.426873779296901</v>
      </c>
      <c r="H826" s="11">
        <f t="shared" si="38"/>
        <v>31.358122034912139</v>
      </c>
    </row>
    <row r="827" spans="1:8">
      <c r="A827">
        <v>2074</v>
      </c>
      <c r="B827">
        <v>10</v>
      </c>
      <c r="C827" s="5">
        <v>19.112420654296901</v>
      </c>
      <c r="D827" s="11">
        <f t="shared" si="36"/>
        <v>19.576874592895543</v>
      </c>
      <c r="E827" s="11">
        <v>14.614099121093799</v>
      </c>
      <c r="F827" s="11">
        <f t="shared" si="37"/>
        <v>18.626803732910226</v>
      </c>
      <c r="G827">
        <v>16.751397705078102</v>
      </c>
      <c r="H827" s="11">
        <f t="shared" si="38"/>
        <v>20.736384400634741</v>
      </c>
    </row>
    <row r="828" spans="1:8">
      <c r="A828">
        <v>2074</v>
      </c>
      <c r="B828">
        <v>11</v>
      </c>
      <c r="C828" s="5">
        <v>9.3325134277343995</v>
      </c>
      <c r="D828" s="11">
        <f t="shared" si="36"/>
        <v>6.7387903765869472</v>
      </c>
      <c r="E828" s="11">
        <v>9.3374572753906495</v>
      </c>
      <c r="F828" s="11">
        <f t="shared" si="37"/>
        <v>11.379863822021518</v>
      </c>
      <c r="G828">
        <v>7.2180114746094004</v>
      </c>
      <c r="H828" s="11">
        <f t="shared" si="38"/>
        <v>10.270632996826201</v>
      </c>
    </row>
    <row r="829" spans="1:8">
      <c r="A829">
        <v>2074</v>
      </c>
      <c r="B829">
        <v>12</v>
      </c>
      <c r="C829" s="5">
        <v>1.3227478027344</v>
      </c>
      <c r="D829" s="11">
        <f t="shared" si="36"/>
        <v>-3.775628959350553</v>
      </c>
      <c r="E829" s="11">
        <v>3.0962768554687701</v>
      </c>
      <c r="F829" s="11">
        <f t="shared" si="37"/>
        <v>2.808226633300809</v>
      </c>
      <c r="G829">
        <v>-0.67062988281247704</v>
      </c>
      <c r="H829" s="11">
        <f t="shared" si="38"/>
        <v>1.6104825146484623</v>
      </c>
    </row>
    <row r="830" spans="1:8">
      <c r="A830">
        <v>2075</v>
      </c>
      <c r="B830">
        <v>1</v>
      </c>
      <c r="C830" s="5">
        <v>-0.29944458007810199</v>
      </c>
      <c r="D830" s="11">
        <f t="shared" si="36"/>
        <v>-5.9050809002685245</v>
      </c>
      <c r="E830" s="11">
        <v>1.7979980468750201</v>
      </c>
      <c r="F830" s="11">
        <f t="shared" si="37"/>
        <v>1.0251705175781525</v>
      </c>
      <c r="G830">
        <v>-2.6048339843749799</v>
      </c>
      <c r="H830" s="11">
        <f t="shared" si="38"/>
        <v>-0.5128867480468533</v>
      </c>
    </row>
    <row r="831" spans="1:8">
      <c r="A831">
        <v>2075</v>
      </c>
      <c r="B831">
        <v>2</v>
      </c>
      <c r="C831" s="5">
        <v>6.7207580566406504</v>
      </c>
      <c r="D831" s="11">
        <f t="shared" si="36"/>
        <v>3.3103391009521816</v>
      </c>
      <c r="E831" s="11">
        <v>1.7660156250000201</v>
      </c>
      <c r="F831" s="11">
        <f t="shared" si="37"/>
        <v>0.98124585937502751</v>
      </c>
      <c r="G831">
        <v>4.7147460937500201</v>
      </c>
      <c r="H831" s="11">
        <f t="shared" si="38"/>
        <v>7.5225482617187716</v>
      </c>
    </row>
    <row r="832" spans="1:8">
      <c r="A832">
        <v>2075</v>
      </c>
      <c r="B832">
        <v>3</v>
      </c>
      <c r="C832" s="5">
        <v>14.6759582519531</v>
      </c>
      <c r="D832" s="11">
        <f t="shared" si="36"/>
        <v>13.753130397338833</v>
      </c>
      <c r="E832" s="11">
        <v>10.3151184082031</v>
      </c>
      <c r="F832" s="11">
        <f t="shared" si="37"/>
        <v>12.722583621826136</v>
      </c>
      <c r="G832">
        <v>10.0259948730469</v>
      </c>
      <c r="H832" s="11">
        <f t="shared" si="38"/>
        <v>13.353237171630887</v>
      </c>
    </row>
    <row r="833" spans="1:8">
      <c r="A833">
        <v>2075</v>
      </c>
      <c r="B833">
        <v>4</v>
      </c>
      <c r="C833" s="5">
        <v>22.385217285156301</v>
      </c>
      <c r="D833" s="11">
        <f t="shared" si="36"/>
        <v>23.873074730224676</v>
      </c>
      <c r="E833" s="11">
        <v>18.903894042968801</v>
      </c>
      <c r="F833" s="11">
        <f t="shared" si="37"/>
        <v>24.518408078613351</v>
      </c>
      <c r="G833">
        <v>18.959771728515602</v>
      </c>
      <c r="H833" s="11">
        <f t="shared" si="38"/>
        <v>23.160737403564429</v>
      </c>
    </row>
    <row r="834" spans="1:8">
      <c r="A834">
        <v>2075</v>
      </c>
      <c r="B834">
        <v>5</v>
      </c>
      <c r="C834" s="5">
        <v>32.245477294921898</v>
      </c>
      <c r="D834" s="11">
        <f t="shared" si="36"/>
        <v>36.816638045043973</v>
      </c>
      <c r="E834" s="11">
        <v>23.301934814453102</v>
      </c>
      <c r="F834" s="11">
        <f t="shared" si="37"/>
        <v>30.558677274169892</v>
      </c>
      <c r="G834">
        <v>25.900415039062501</v>
      </c>
      <c r="H834" s="11">
        <f t="shared" si="38"/>
        <v>30.780175629882816</v>
      </c>
    </row>
    <row r="835" spans="1:8">
      <c r="A835">
        <v>2075</v>
      </c>
      <c r="B835">
        <v>6</v>
      </c>
      <c r="C835" s="5">
        <v>34.593621826171898</v>
      </c>
      <c r="D835" s="11">
        <f t="shared" ref="D835:D898" si="39">C835*1.3127-5.512</f>
        <v>39.89904737121585</v>
      </c>
      <c r="E835" s="11">
        <v>31.607293701171901</v>
      </c>
      <c r="F835" s="11">
        <f t="shared" ref="F835:F898" si="40">E835*1.3734-1.4442</f>
        <v>41.965257169189485</v>
      </c>
      <c r="G835">
        <v>33.384179687500001</v>
      </c>
      <c r="H835" s="11">
        <f t="shared" ref="H835:H898" si="41">G835*1.0978+2.3467</f>
        <v>38.995852460937506</v>
      </c>
    </row>
    <row r="836" spans="1:8">
      <c r="A836">
        <v>2075</v>
      </c>
      <c r="B836">
        <v>7</v>
      </c>
      <c r="C836" s="5">
        <v>38.228662109375001</v>
      </c>
      <c r="D836" s="11">
        <f t="shared" si="39"/>
        <v>44.670764750976566</v>
      </c>
      <c r="E836" s="11">
        <v>34.946008300781301</v>
      </c>
      <c r="F836" s="11">
        <f t="shared" si="40"/>
        <v>46.550647800293035</v>
      </c>
      <c r="G836">
        <v>36.717706298828197</v>
      </c>
      <c r="H836" s="11">
        <f t="shared" si="41"/>
        <v>42.655397974853599</v>
      </c>
    </row>
    <row r="837" spans="1:8">
      <c r="A837">
        <v>2075</v>
      </c>
      <c r="B837">
        <v>8</v>
      </c>
      <c r="C837" s="5">
        <v>34.991937255859398</v>
      </c>
      <c r="D837" s="11">
        <f t="shared" si="39"/>
        <v>40.421916035766628</v>
      </c>
      <c r="E837" s="11">
        <v>32.863061523437501</v>
      </c>
      <c r="F837" s="11">
        <f t="shared" si="40"/>
        <v>43.689928696289059</v>
      </c>
      <c r="G837">
        <v>33.207513427734398</v>
      </c>
      <c r="H837" s="11">
        <f t="shared" si="41"/>
        <v>38.801908240966824</v>
      </c>
    </row>
    <row r="838" spans="1:8">
      <c r="A838">
        <v>2075</v>
      </c>
      <c r="B838">
        <v>9</v>
      </c>
      <c r="C838" s="5">
        <v>28.875756835937501</v>
      </c>
      <c r="D838" s="11">
        <f t="shared" si="39"/>
        <v>32.393205998535159</v>
      </c>
      <c r="E838" s="11">
        <v>25.678796386718801</v>
      </c>
      <c r="F838" s="11">
        <f t="shared" si="40"/>
        <v>33.823058957519599</v>
      </c>
      <c r="G838">
        <v>25.049523925781301</v>
      </c>
      <c r="H838" s="11">
        <f t="shared" si="41"/>
        <v>29.846067365722714</v>
      </c>
    </row>
    <row r="839" spans="1:8">
      <c r="A839">
        <v>2075</v>
      </c>
      <c r="B839">
        <v>10</v>
      </c>
      <c r="C839" s="5">
        <v>18.728601074218801</v>
      </c>
      <c r="D839" s="11">
        <f t="shared" si="39"/>
        <v>19.073034630127019</v>
      </c>
      <c r="E839" s="11">
        <v>17.989190673828102</v>
      </c>
      <c r="F839" s="11">
        <f t="shared" si="40"/>
        <v>23.262154471435515</v>
      </c>
      <c r="G839">
        <v>14.645654296875</v>
      </c>
      <c r="H839" s="11">
        <f t="shared" si="41"/>
        <v>18.424699287109373</v>
      </c>
    </row>
    <row r="840" spans="1:8">
      <c r="A840">
        <v>2075</v>
      </c>
      <c r="B840">
        <v>11</v>
      </c>
      <c r="C840" s="5">
        <v>10.6801086425781</v>
      </c>
      <c r="D840" s="11">
        <f t="shared" si="39"/>
        <v>8.5077786151122723</v>
      </c>
      <c r="E840" s="11">
        <v>8.8437744140625192</v>
      </c>
      <c r="F840" s="11">
        <f t="shared" si="40"/>
        <v>10.701839780273463</v>
      </c>
      <c r="G840">
        <v>1.4683776855469</v>
      </c>
      <c r="H840" s="11">
        <f t="shared" si="41"/>
        <v>3.9586850231933868</v>
      </c>
    </row>
    <row r="841" spans="1:8">
      <c r="A841">
        <v>2075</v>
      </c>
      <c r="B841">
        <v>12</v>
      </c>
      <c r="C841" s="5">
        <v>2.4491210937500201</v>
      </c>
      <c r="D841" s="11">
        <f t="shared" si="39"/>
        <v>-2.2970387402343482</v>
      </c>
      <c r="E841" s="11">
        <v>3.4555908203125201</v>
      </c>
      <c r="F841" s="11">
        <f t="shared" si="40"/>
        <v>3.301708432617215</v>
      </c>
      <c r="G841">
        <v>-4.4255432128905996</v>
      </c>
      <c r="H841" s="11">
        <f t="shared" si="41"/>
        <v>-2.5116613391113005</v>
      </c>
    </row>
    <row r="842" spans="1:8">
      <c r="A842">
        <v>2076</v>
      </c>
      <c r="B842">
        <v>1</v>
      </c>
      <c r="C842" s="5">
        <v>3.68303833007815</v>
      </c>
      <c r="D842" s="11">
        <f t="shared" si="39"/>
        <v>-0.67727558410641198</v>
      </c>
      <c r="E842" s="11">
        <v>3.0490966796875201</v>
      </c>
      <c r="F842" s="11">
        <f t="shared" si="40"/>
        <v>2.7434293798828402</v>
      </c>
      <c r="G842">
        <v>-2.1475585937499799</v>
      </c>
      <c r="H842" s="11">
        <f t="shared" si="41"/>
        <v>-1.0889824218728528E-2</v>
      </c>
    </row>
    <row r="843" spans="1:8">
      <c r="A843">
        <v>2076</v>
      </c>
      <c r="B843">
        <v>2</v>
      </c>
      <c r="C843" s="5">
        <v>7.0355163574219004</v>
      </c>
      <c r="D843" s="11">
        <f t="shared" si="39"/>
        <v>3.723522322387729</v>
      </c>
      <c r="E843" s="11">
        <v>-0.28037109374997699</v>
      </c>
      <c r="F843" s="11">
        <f t="shared" si="40"/>
        <v>-1.8292616601562184</v>
      </c>
      <c r="G843">
        <v>1.0840698242187701</v>
      </c>
      <c r="H843" s="11">
        <f t="shared" si="41"/>
        <v>3.5367918530273657</v>
      </c>
    </row>
    <row r="844" spans="1:8">
      <c r="A844">
        <v>2076</v>
      </c>
      <c r="B844">
        <v>3</v>
      </c>
      <c r="C844" s="5">
        <v>13.76064453125</v>
      </c>
      <c r="D844" s="11">
        <f t="shared" si="39"/>
        <v>12.551598076171874</v>
      </c>
      <c r="E844" s="11">
        <v>8.1250854492187692</v>
      </c>
      <c r="F844" s="11">
        <f t="shared" si="40"/>
        <v>9.7147923559570568</v>
      </c>
      <c r="G844">
        <v>12.0569091796875</v>
      </c>
      <c r="H844" s="11">
        <f t="shared" si="41"/>
        <v>15.582774897460938</v>
      </c>
    </row>
    <row r="845" spans="1:8">
      <c r="A845">
        <v>2076</v>
      </c>
      <c r="B845">
        <v>4</v>
      </c>
      <c r="C845" s="5">
        <v>23.454919433593801</v>
      </c>
      <c r="D845" s="11">
        <f t="shared" si="39"/>
        <v>25.277272740478583</v>
      </c>
      <c r="E845" s="11">
        <v>14.892236328125</v>
      </c>
      <c r="F845" s="11">
        <f t="shared" si="40"/>
        <v>19.008797373046875</v>
      </c>
      <c r="G845">
        <v>18.503106689453102</v>
      </c>
      <c r="H845" s="11">
        <f t="shared" si="41"/>
        <v>22.659410523681615</v>
      </c>
    </row>
    <row r="846" spans="1:8">
      <c r="A846">
        <v>2076</v>
      </c>
      <c r="B846">
        <v>5</v>
      </c>
      <c r="C846" s="5">
        <v>31.393823242187501</v>
      </c>
      <c r="D846" s="11">
        <f t="shared" si="39"/>
        <v>35.69867177001953</v>
      </c>
      <c r="E846" s="11">
        <v>20.873925781250001</v>
      </c>
      <c r="F846" s="11">
        <f t="shared" si="40"/>
        <v>27.224049667968753</v>
      </c>
      <c r="G846">
        <v>29.683831787109401</v>
      </c>
      <c r="H846" s="11">
        <f t="shared" si="41"/>
        <v>34.933610535888704</v>
      </c>
    </row>
    <row r="847" spans="1:8">
      <c r="A847">
        <v>2076</v>
      </c>
      <c r="B847">
        <v>6</v>
      </c>
      <c r="C847" s="5">
        <v>33.456903076171898</v>
      </c>
      <c r="D847" s="11">
        <f t="shared" si="39"/>
        <v>38.406876668090852</v>
      </c>
      <c r="E847" s="11">
        <v>29.467187500000001</v>
      </c>
      <c r="F847" s="11">
        <f t="shared" si="40"/>
        <v>39.026035312499999</v>
      </c>
      <c r="G847">
        <v>33.127282714843801</v>
      </c>
      <c r="H847" s="11">
        <f t="shared" si="41"/>
        <v>38.71383096435553</v>
      </c>
    </row>
    <row r="848" spans="1:8">
      <c r="A848">
        <v>2076</v>
      </c>
      <c r="B848">
        <v>7</v>
      </c>
      <c r="C848" s="5">
        <v>35.119226074218801</v>
      </c>
      <c r="D848" s="11">
        <f t="shared" si="39"/>
        <v>40.58900806762702</v>
      </c>
      <c r="E848" s="11">
        <v>34.144708251953197</v>
      </c>
      <c r="F848" s="11">
        <f t="shared" si="40"/>
        <v>45.450142313232519</v>
      </c>
      <c r="G848">
        <v>37.337792968750001</v>
      </c>
      <c r="H848" s="11">
        <f t="shared" si="41"/>
        <v>43.336129121093755</v>
      </c>
    </row>
    <row r="849" spans="1:8">
      <c r="A849">
        <v>2076</v>
      </c>
      <c r="B849">
        <v>8</v>
      </c>
      <c r="C849" s="5">
        <v>37.099664306640697</v>
      </c>
      <c r="D849" s="11">
        <f t="shared" si="39"/>
        <v>43.188729335327245</v>
      </c>
      <c r="E849" s="11">
        <v>28.213861083984401</v>
      </c>
      <c r="F849" s="11">
        <f t="shared" si="40"/>
        <v>37.304716812744175</v>
      </c>
      <c r="G849">
        <v>35.133660888671898</v>
      </c>
      <c r="H849" s="11">
        <f t="shared" si="41"/>
        <v>40.916432923584011</v>
      </c>
    </row>
    <row r="850" spans="1:8">
      <c r="A850">
        <v>2076</v>
      </c>
      <c r="B850">
        <v>9</v>
      </c>
      <c r="C850" s="5">
        <v>28.146844482421901</v>
      </c>
      <c r="D850" s="11">
        <f t="shared" si="39"/>
        <v>31.436362752075226</v>
      </c>
      <c r="E850" s="11">
        <v>22.682885742187501</v>
      </c>
      <c r="F850" s="11">
        <f t="shared" si="40"/>
        <v>29.708475278320314</v>
      </c>
      <c r="G850">
        <v>24.672967529296901</v>
      </c>
      <c r="H850" s="11">
        <f t="shared" si="41"/>
        <v>29.43268375366214</v>
      </c>
    </row>
    <row r="851" spans="1:8">
      <c r="A851">
        <v>2076</v>
      </c>
      <c r="B851">
        <v>10</v>
      </c>
      <c r="C851" s="5">
        <v>19.339562988281301</v>
      </c>
      <c r="D851" s="11">
        <f t="shared" si="39"/>
        <v>19.875044334716865</v>
      </c>
      <c r="E851" s="11">
        <v>14.792138671875</v>
      </c>
      <c r="F851" s="11">
        <f t="shared" si="40"/>
        <v>18.871323251953125</v>
      </c>
      <c r="G851">
        <v>14.065576171875</v>
      </c>
      <c r="H851" s="11">
        <f t="shared" si="41"/>
        <v>17.787889521484374</v>
      </c>
    </row>
    <row r="852" spans="1:8">
      <c r="A852">
        <v>2076</v>
      </c>
      <c r="B852">
        <v>11</v>
      </c>
      <c r="C852" s="5">
        <v>8.3674560546875192</v>
      </c>
      <c r="D852" s="11">
        <f t="shared" si="39"/>
        <v>5.4719595629883075</v>
      </c>
      <c r="E852" s="11">
        <v>11.2898193359375</v>
      </c>
      <c r="F852" s="11">
        <f t="shared" si="40"/>
        <v>14.061237875976561</v>
      </c>
      <c r="G852">
        <v>5.5782714843750201</v>
      </c>
      <c r="H852" s="11">
        <f t="shared" si="41"/>
        <v>8.4705264355468977</v>
      </c>
    </row>
    <row r="853" spans="1:8">
      <c r="A853">
        <v>2076</v>
      </c>
      <c r="B853">
        <v>12</v>
      </c>
      <c r="C853" s="5">
        <v>4.2211547851562701</v>
      </c>
      <c r="D853" s="11">
        <f t="shared" si="39"/>
        <v>2.9109886474635971E-2</v>
      </c>
      <c r="E853" s="11">
        <v>3.4460388183594</v>
      </c>
      <c r="F853" s="11">
        <f t="shared" si="40"/>
        <v>3.2885897131347996</v>
      </c>
      <c r="G853">
        <v>-2.96661987304685</v>
      </c>
      <c r="H853" s="11">
        <f t="shared" si="41"/>
        <v>-0.91005529663083262</v>
      </c>
    </row>
    <row r="854" spans="1:8">
      <c r="A854">
        <v>2077</v>
      </c>
      <c r="B854">
        <v>1</v>
      </c>
      <c r="C854" s="5">
        <v>5.2772766113281504</v>
      </c>
      <c r="D854" s="11">
        <f t="shared" si="39"/>
        <v>1.4154810076904631</v>
      </c>
      <c r="E854" s="11">
        <v>-0.82092895507810204</v>
      </c>
      <c r="F854" s="11">
        <f t="shared" si="40"/>
        <v>-2.5716638269042651</v>
      </c>
      <c r="G854">
        <v>-7.0093444824218496</v>
      </c>
      <c r="H854" s="11">
        <f t="shared" si="41"/>
        <v>-5.3481583728027076</v>
      </c>
    </row>
    <row r="855" spans="1:8">
      <c r="A855">
        <v>2077</v>
      </c>
      <c r="B855">
        <v>2</v>
      </c>
      <c r="C855" s="5">
        <v>11.1384826660156</v>
      </c>
      <c r="D855" s="11">
        <f t="shared" si="39"/>
        <v>9.1094861956786772</v>
      </c>
      <c r="E855" s="11">
        <v>4.6907897949219004</v>
      </c>
      <c r="F855" s="11">
        <f t="shared" si="40"/>
        <v>4.998130704345737</v>
      </c>
      <c r="G855">
        <v>2.7657104492187701</v>
      </c>
      <c r="H855" s="11">
        <f t="shared" si="41"/>
        <v>5.3828969311523664</v>
      </c>
    </row>
    <row r="856" spans="1:8">
      <c r="A856">
        <v>2077</v>
      </c>
      <c r="B856">
        <v>3</v>
      </c>
      <c r="C856" s="5">
        <v>15.4922119140625</v>
      </c>
      <c r="D856" s="11">
        <f t="shared" si="39"/>
        <v>14.824626579589843</v>
      </c>
      <c r="E856" s="11">
        <v>11.7622314453125</v>
      </c>
      <c r="F856" s="11">
        <f t="shared" si="40"/>
        <v>14.710048666992185</v>
      </c>
      <c r="G856">
        <v>13.751123046875</v>
      </c>
      <c r="H856" s="11">
        <f t="shared" si="41"/>
        <v>17.442682880859376</v>
      </c>
    </row>
    <row r="857" spans="1:8">
      <c r="A857">
        <v>2077</v>
      </c>
      <c r="B857">
        <v>4</v>
      </c>
      <c r="C857" s="5">
        <v>26.265405273437501</v>
      </c>
      <c r="D857" s="11">
        <f t="shared" si="39"/>
        <v>28.96659750244141</v>
      </c>
      <c r="E857" s="11">
        <v>19.922601318359401</v>
      </c>
      <c r="F857" s="11">
        <f t="shared" si="40"/>
        <v>25.917500650634803</v>
      </c>
      <c r="G857">
        <v>18.517388916015602</v>
      </c>
      <c r="H857" s="11">
        <f t="shared" si="41"/>
        <v>22.675089552001928</v>
      </c>
    </row>
    <row r="858" spans="1:8">
      <c r="A858">
        <v>2077</v>
      </c>
      <c r="B858">
        <v>5</v>
      </c>
      <c r="C858" s="5">
        <v>29.420983886718801</v>
      </c>
      <c r="D858" s="11">
        <f t="shared" si="39"/>
        <v>33.108925548095769</v>
      </c>
      <c r="E858" s="11">
        <v>23.599816894531301</v>
      </c>
      <c r="F858" s="11">
        <f t="shared" si="40"/>
        <v>30.967788522949288</v>
      </c>
      <c r="G858">
        <v>27.183892822265602</v>
      </c>
      <c r="H858" s="11">
        <f t="shared" si="41"/>
        <v>32.189177540283183</v>
      </c>
    </row>
    <row r="859" spans="1:8">
      <c r="A859">
        <v>2077</v>
      </c>
      <c r="B859">
        <v>6</v>
      </c>
      <c r="C859" s="5">
        <v>34.474633789062501</v>
      </c>
      <c r="D859" s="11">
        <f t="shared" si="39"/>
        <v>39.742851774902341</v>
      </c>
      <c r="E859" s="11">
        <v>31.351800537109401</v>
      </c>
      <c r="F859" s="11">
        <f t="shared" si="40"/>
        <v>41.614362857666045</v>
      </c>
      <c r="G859">
        <v>34.149133300781301</v>
      </c>
      <c r="H859" s="11">
        <f t="shared" si="41"/>
        <v>39.835618537597718</v>
      </c>
    </row>
    <row r="860" spans="1:8">
      <c r="A860">
        <v>2077</v>
      </c>
      <c r="B860">
        <v>7</v>
      </c>
      <c r="C860" s="5">
        <v>37.694879150390697</v>
      </c>
      <c r="D860" s="11">
        <f t="shared" si="39"/>
        <v>43.970067860717869</v>
      </c>
      <c r="E860" s="11">
        <v>31.981042480468801</v>
      </c>
      <c r="F860" s="11">
        <f t="shared" si="40"/>
        <v>42.478563742675846</v>
      </c>
      <c r="G860">
        <v>36.290856933593801</v>
      </c>
      <c r="H860" s="11">
        <f t="shared" si="41"/>
        <v>42.186802741699275</v>
      </c>
    </row>
    <row r="861" spans="1:8">
      <c r="A861">
        <v>2077</v>
      </c>
      <c r="B861">
        <v>8</v>
      </c>
      <c r="C861" s="5">
        <v>34.076806640625001</v>
      </c>
      <c r="D861" s="11">
        <f t="shared" si="39"/>
        <v>39.220624077148436</v>
      </c>
      <c r="E861" s="11">
        <v>32.190789794921898</v>
      </c>
      <c r="F861" s="11">
        <f t="shared" si="40"/>
        <v>42.766630704345729</v>
      </c>
      <c r="G861">
        <v>34.130914306640697</v>
      </c>
      <c r="H861" s="11">
        <f t="shared" si="41"/>
        <v>39.815617725830158</v>
      </c>
    </row>
    <row r="862" spans="1:8">
      <c r="A862">
        <v>2077</v>
      </c>
      <c r="B862">
        <v>9</v>
      </c>
      <c r="C862" s="5">
        <v>29.792565917968801</v>
      </c>
      <c r="D862" s="11">
        <f t="shared" si="39"/>
        <v>33.596701280517642</v>
      </c>
      <c r="E862" s="11">
        <v>23.726922607421901</v>
      </c>
      <c r="F862" s="11">
        <f t="shared" si="40"/>
        <v>31.142355509033241</v>
      </c>
      <c r="G862">
        <v>24.473901367187501</v>
      </c>
      <c r="H862" s="11">
        <f t="shared" si="41"/>
        <v>29.214148920898442</v>
      </c>
    </row>
    <row r="863" spans="1:8">
      <c r="A863">
        <v>2077</v>
      </c>
      <c r="B863">
        <v>10</v>
      </c>
      <c r="C863" s="5">
        <v>18.936791992187501</v>
      </c>
      <c r="D863" s="11">
        <f t="shared" si="39"/>
        <v>19.346326848144532</v>
      </c>
      <c r="E863" s="11">
        <v>13.7953125</v>
      </c>
      <c r="F863" s="11">
        <f t="shared" si="40"/>
        <v>17.502282187500001</v>
      </c>
      <c r="G863">
        <v>17.371636962890602</v>
      </c>
      <c r="H863" s="11">
        <f t="shared" si="41"/>
        <v>21.417283057861304</v>
      </c>
    </row>
    <row r="864" spans="1:8">
      <c r="A864">
        <v>2077</v>
      </c>
      <c r="B864">
        <v>11</v>
      </c>
      <c r="C864" s="5">
        <v>12.7177062988281</v>
      </c>
      <c r="D864" s="11">
        <f t="shared" si="39"/>
        <v>11.182533058471645</v>
      </c>
      <c r="E864" s="11">
        <v>12.467492675781299</v>
      </c>
      <c r="F864" s="11">
        <f t="shared" si="40"/>
        <v>15.678654440918036</v>
      </c>
      <c r="G864">
        <v>3.7134033203125201</v>
      </c>
      <c r="H864" s="11">
        <f t="shared" si="41"/>
        <v>6.4232741650390839</v>
      </c>
    </row>
    <row r="865" spans="1:8">
      <c r="A865">
        <v>2077</v>
      </c>
      <c r="B865">
        <v>12</v>
      </c>
      <c r="C865" s="5">
        <v>7.4818969726562701</v>
      </c>
      <c r="D865" s="11">
        <f t="shared" si="39"/>
        <v>4.3094861560058861</v>
      </c>
      <c r="E865" s="11">
        <v>2.1756835937500201</v>
      </c>
      <c r="F865" s="11">
        <f t="shared" si="40"/>
        <v>1.5438838476562777</v>
      </c>
      <c r="G865">
        <v>0.27260742187502301</v>
      </c>
      <c r="H865" s="11">
        <f t="shared" si="41"/>
        <v>2.6459684277344002</v>
      </c>
    </row>
    <row r="866" spans="1:8">
      <c r="A866">
        <v>2078</v>
      </c>
      <c r="B866">
        <v>1</v>
      </c>
      <c r="C866" s="5">
        <v>4.4304138183594004</v>
      </c>
      <c r="D866" s="11">
        <f t="shared" si="39"/>
        <v>0.30380421936038537</v>
      </c>
      <c r="E866" s="11">
        <v>2.5986572265625201</v>
      </c>
      <c r="F866" s="11">
        <f t="shared" si="40"/>
        <v>2.124795834960965</v>
      </c>
      <c r="G866">
        <v>-4.2908691406249799</v>
      </c>
      <c r="H866" s="11">
        <f t="shared" si="41"/>
        <v>-2.3638161425781035</v>
      </c>
    </row>
    <row r="867" spans="1:8">
      <c r="A867">
        <v>2078</v>
      </c>
      <c r="B867">
        <v>2</v>
      </c>
      <c r="C867" s="5">
        <v>9.9069763183593995</v>
      </c>
      <c r="D867" s="11">
        <f t="shared" si="39"/>
        <v>7.4928878131103831</v>
      </c>
      <c r="E867" s="11">
        <v>5.6133361816406504</v>
      </c>
      <c r="F867" s="11">
        <f t="shared" si="40"/>
        <v>6.2651559118652695</v>
      </c>
      <c r="G867">
        <v>1.0313964843750201</v>
      </c>
      <c r="H867" s="11">
        <f t="shared" si="41"/>
        <v>3.4789670605468972</v>
      </c>
    </row>
    <row r="868" spans="1:8">
      <c r="A868">
        <v>2078</v>
      </c>
      <c r="B868">
        <v>3</v>
      </c>
      <c r="C868" s="5">
        <v>16.307275390625001</v>
      </c>
      <c r="D868" s="11">
        <f t="shared" si="39"/>
        <v>15.894560405273438</v>
      </c>
      <c r="E868" s="11">
        <v>13.8132263183594</v>
      </c>
      <c r="F868" s="11">
        <f t="shared" si="40"/>
        <v>17.526885025634801</v>
      </c>
      <c r="G868">
        <v>14.7077575683594</v>
      </c>
      <c r="H868" s="11">
        <f t="shared" si="41"/>
        <v>18.49287625854495</v>
      </c>
    </row>
    <row r="869" spans="1:8">
      <c r="A869">
        <v>2078</v>
      </c>
      <c r="B869">
        <v>4</v>
      </c>
      <c r="C869" s="5">
        <v>24.545953369140602</v>
      </c>
      <c r="D869" s="11">
        <f t="shared" si="39"/>
        <v>26.709472987670864</v>
      </c>
      <c r="E869" s="11">
        <v>18.476464843750001</v>
      </c>
      <c r="F869" s="11">
        <f t="shared" si="40"/>
        <v>23.931376816406253</v>
      </c>
      <c r="G869">
        <v>18.089562988281301</v>
      </c>
      <c r="H869" s="11">
        <f t="shared" si="41"/>
        <v>22.205422248535214</v>
      </c>
    </row>
    <row r="870" spans="1:8">
      <c r="A870">
        <v>2078</v>
      </c>
      <c r="B870">
        <v>5</v>
      </c>
      <c r="C870" s="5">
        <v>31.461114501953102</v>
      </c>
      <c r="D870" s="11">
        <f t="shared" si="39"/>
        <v>35.787005006713834</v>
      </c>
      <c r="E870" s="11">
        <v>25.420251464843801</v>
      </c>
      <c r="F870" s="11">
        <f t="shared" si="40"/>
        <v>33.467973361816476</v>
      </c>
      <c r="G870">
        <v>29.370599365234401</v>
      </c>
      <c r="H870" s="11">
        <f t="shared" si="41"/>
        <v>34.589743983154328</v>
      </c>
    </row>
    <row r="871" spans="1:8">
      <c r="A871">
        <v>2078</v>
      </c>
      <c r="B871">
        <v>6</v>
      </c>
      <c r="C871" s="5">
        <v>33.075860595703197</v>
      </c>
      <c r="D871" s="11">
        <f t="shared" si="39"/>
        <v>37.906682203979585</v>
      </c>
      <c r="E871" s="11">
        <v>30.866174316406301</v>
      </c>
      <c r="F871" s="11">
        <f t="shared" si="40"/>
        <v>40.947403806152408</v>
      </c>
      <c r="G871">
        <v>32.327813720703197</v>
      </c>
      <c r="H871" s="11">
        <f t="shared" si="41"/>
        <v>37.836173902587973</v>
      </c>
    </row>
    <row r="872" spans="1:8">
      <c r="A872">
        <v>2078</v>
      </c>
      <c r="B872">
        <v>7</v>
      </c>
      <c r="C872" s="5">
        <v>37.636926269531301</v>
      </c>
      <c r="D872" s="11">
        <f t="shared" si="39"/>
        <v>43.893993114013739</v>
      </c>
      <c r="E872" s="11">
        <v>32.041223144531301</v>
      </c>
      <c r="F872" s="11">
        <f t="shared" si="40"/>
        <v>42.561215866699285</v>
      </c>
      <c r="G872">
        <v>37.878076171875001</v>
      </c>
      <c r="H872" s="11">
        <f t="shared" si="41"/>
        <v>43.92925202148438</v>
      </c>
    </row>
    <row r="873" spans="1:8">
      <c r="A873">
        <v>2078</v>
      </c>
      <c r="B873">
        <v>8</v>
      </c>
      <c r="C873" s="5">
        <v>35.982537841796898</v>
      </c>
      <c r="D873" s="11">
        <f t="shared" si="39"/>
        <v>41.722277424926787</v>
      </c>
      <c r="E873" s="11">
        <v>31.302270507812501</v>
      </c>
      <c r="F873" s="11">
        <f t="shared" si="40"/>
        <v>41.546338315429686</v>
      </c>
      <c r="G873">
        <v>33.988763427734398</v>
      </c>
      <c r="H873" s="11">
        <f t="shared" si="41"/>
        <v>39.659564490966822</v>
      </c>
    </row>
    <row r="874" spans="1:8">
      <c r="A874">
        <v>2078</v>
      </c>
      <c r="B874">
        <v>9</v>
      </c>
      <c r="C874" s="5">
        <v>29.510919189453102</v>
      </c>
      <c r="D874" s="11">
        <f t="shared" si="39"/>
        <v>33.226983619995089</v>
      </c>
      <c r="E874" s="11">
        <v>24.223291015625001</v>
      </c>
      <c r="F874" s="11">
        <f t="shared" si="40"/>
        <v>31.824067880859378</v>
      </c>
      <c r="G874">
        <v>22.852899169921901</v>
      </c>
      <c r="H874" s="11">
        <f t="shared" si="41"/>
        <v>27.434612708740264</v>
      </c>
    </row>
    <row r="875" spans="1:8">
      <c r="A875">
        <v>2078</v>
      </c>
      <c r="B875">
        <v>10</v>
      </c>
      <c r="C875" s="5">
        <v>17.587121582031301</v>
      </c>
      <c r="D875" s="11">
        <f t="shared" si="39"/>
        <v>17.574614500732487</v>
      </c>
      <c r="E875" s="11">
        <v>12.9125915527344</v>
      </c>
      <c r="F875" s="11">
        <f t="shared" si="40"/>
        <v>16.289953238525424</v>
      </c>
      <c r="G875">
        <v>14.6848083496094</v>
      </c>
      <c r="H875" s="11">
        <f t="shared" si="41"/>
        <v>18.467682606201198</v>
      </c>
    </row>
    <row r="876" spans="1:8">
      <c r="A876">
        <v>2078</v>
      </c>
      <c r="B876">
        <v>11</v>
      </c>
      <c r="C876" s="5">
        <v>9.0391174316406495</v>
      </c>
      <c r="D876" s="11">
        <f t="shared" si="39"/>
        <v>6.3536494525146816</v>
      </c>
      <c r="E876" s="11">
        <v>6.5873046875000201</v>
      </c>
      <c r="F876" s="11">
        <f t="shared" si="40"/>
        <v>7.6028042578125277</v>
      </c>
      <c r="G876">
        <v>6.3639770507812701</v>
      </c>
      <c r="H876" s="11">
        <f t="shared" si="41"/>
        <v>9.3330740063476796</v>
      </c>
    </row>
    <row r="877" spans="1:8">
      <c r="A877">
        <v>2078</v>
      </c>
      <c r="B877">
        <v>12</v>
      </c>
      <c r="C877" s="5">
        <v>3.4177490234375201</v>
      </c>
      <c r="D877" s="11">
        <f t="shared" si="39"/>
        <v>-1.025520856933567</v>
      </c>
      <c r="E877" s="11">
        <v>-2.86224975585935</v>
      </c>
      <c r="F877" s="11">
        <f t="shared" si="40"/>
        <v>-5.375213814697231</v>
      </c>
      <c r="G877">
        <v>-3.1734985351562299</v>
      </c>
      <c r="H877" s="11">
        <f t="shared" si="41"/>
        <v>-1.1371666918945098</v>
      </c>
    </row>
    <row r="878" spans="1:8">
      <c r="A878">
        <v>2079</v>
      </c>
      <c r="B878">
        <v>1</v>
      </c>
      <c r="C878" s="5">
        <v>4.2472473144531504</v>
      </c>
      <c r="D878" s="11">
        <f t="shared" si="39"/>
        <v>6.3361549682650953E-2</v>
      </c>
      <c r="E878" s="11">
        <v>-3.2143920898437299</v>
      </c>
      <c r="F878" s="11">
        <f t="shared" si="40"/>
        <v>-5.8588460961913782</v>
      </c>
      <c r="G878">
        <v>-3.3496154785156</v>
      </c>
      <c r="H878" s="11">
        <f t="shared" si="41"/>
        <v>-1.3305078723144264</v>
      </c>
    </row>
    <row r="879" spans="1:8">
      <c r="A879">
        <v>2079</v>
      </c>
      <c r="B879">
        <v>2</v>
      </c>
      <c r="C879" s="5">
        <v>7.2332702636719004</v>
      </c>
      <c r="D879" s="11">
        <f t="shared" si="39"/>
        <v>3.9831138751221031</v>
      </c>
      <c r="E879" s="11">
        <v>3.8617797851562701</v>
      </c>
      <c r="F879" s="11">
        <f t="shared" si="40"/>
        <v>3.8595683569336212</v>
      </c>
      <c r="G879">
        <v>2.70134887695315</v>
      </c>
      <c r="H879" s="11">
        <f t="shared" si="41"/>
        <v>5.3122407971191681</v>
      </c>
    </row>
    <row r="880" spans="1:8">
      <c r="A880">
        <v>2079</v>
      </c>
      <c r="B880">
        <v>3</v>
      </c>
      <c r="C880" s="5">
        <v>14.668786621093799</v>
      </c>
      <c r="D880" s="11">
        <f t="shared" si="39"/>
        <v>13.74371619750983</v>
      </c>
      <c r="E880" s="11">
        <v>10.70498046875</v>
      </c>
      <c r="F880" s="11">
        <f t="shared" si="40"/>
        <v>13.258020175781249</v>
      </c>
      <c r="G880">
        <v>10.2560974121094</v>
      </c>
      <c r="H880" s="11">
        <f t="shared" si="41"/>
        <v>13.6058437390137</v>
      </c>
    </row>
    <row r="881" spans="1:8">
      <c r="A881">
        <v>2079</v>
      </c>
      <c r="B881">
        <v>4</v>
      </c>
      <c r="C881" s="5">
        <v>24.371118164062501</v>
      </c>
      <c r="D881" s="11">
        <f t="shared" si="39"/>
        <v>26.479966813964843</v>
      </c>
      <c r="E881" s="11">
        <v>18.453515625000001</v>
      </c>
      <c r="F881" s="11">
        <f t="shared" si="40"/>
        <v>23.899858359375003</v>
      </c>
      <c r="G881">
        <v>21.101129150390602</v>
      </c>
      <c r="H881" s="11">
        <f t="shared" si="41"/>
        <v>25.511519581298803</v>
      </c>
    </row>
    <row r="882" spans="1:8">
      <c r="A882">
        <v>2079</v>
      </c>
      <c r="B882">
        <v>5</v>
      </c>
      <c r="C882" s="5">
        <v>29.155419921875001</v>
      </c>
      <c r="D882" s="11">
        <f t="shared" si="39"/>
        <v>32.760319731445314</v>
      </c>
      <c r="E882" s="11">
        <v>23.836297607421901</v>
      </c>
      <c r="F882" s="11">
        <f t="shared" si="40"/>
        <v>31.292571134033242</v>
      </c>
      <c r="G882">
        <v>26.381463623046901</v>
      </c>
      <c r="H882" s="11">
        <f t="shared" si="41"/>
        <v>31.30827076538089</v>
      </c>
    </row>
    <row r="883" spans="1:8">
      <c r="A883">
        <v>2079</v>
      </c>
      <c r="B883">
        <v>6</v>
      </c>
      <c r="C883" s="5">
        <v>35.552758789062501</v>
      </c>
      <c r="D883" s="11">
        <f t="shared" si="39"/>
        <v>41.158106462402344</v>
      </c>
      <c r="E883" s="11">
        <v>30.147180175781301</v>
      </c>
      <c r="F883" s="11">
        <f t="shared" si="40"/>
        <v>39.959937253418033</v>
      </c>
      <c r="G883">
        <v>33.121575927734398</v>
      </c>
      <c r="H883" s="11">
        <f t="shared" si="41"/>
        <v>38.707566053466827</v>
      </c>
    </row>
    <row r="884" spans="1:8">
      <c r="A884">
        <v>2079</v>
      </c>
      <c r="B884">
        <v>7</v>
      </c>
      <c r="C884" s="5">
        <v>37.402612304687501</v>
      </c>
      <c r="D884" s="11">
        <f t="shared" si="39"/>
        <v>43.586409172363282</v>
      </c>
      <c r="E884" s="11">
        <v>32.607598876953197</v>
      </c>
      <c r="F884" s="11">
        <f t="shared" si="40"/>
        <v>43.339076297607519</v>
      </c>
      <c r="G884">
        <v>36.566918945312501</v>
      </c>
      <c r="H884" s="11">
        <f t="shared" si="41"/>
        <v>42.489863618164065</v>
      </c>
    </row>
    <row r="885" spans="1:8">
      <c r="A885">
        <v>2079</v>
      </c>
      <c r="B885">
        <v>8</v>
      </c>
      <c r="C885" s="5">
        <v>36.595391845703197</v>
      </c>
      <c r="D885" s="11">
        <f t="shared" si="39"/>
        <v>42.526770875854588</v>
      </c>
      <c r="E885" s="11">
        <v>31.467706298828102</v>
      </c>
      <c r="F885" s="11">
        <f t="shared" si="40"/>
        <v>41.773547830810514</v>
      </c>
      <c r="G885">
        <v>33.944451904296898</v>
      </c>
      <c r="H885" s="11">
        <f t="shared" si="41"/>
        <v>39.610919300537134</v>
      </c>
    </row>
    <row r="886" spans="1:8">
      <c r="A886">
        <v>2079</v>
      </c>
      <c r="B886">
        <v>9</v>
      </c>
      <c r="C886" s="5">
        <v>29.600030517578102</v>
      </c>
      <c r="D886" s="11">
        <f t="shared" si="39"/>
        <v>33.34396006042477</v>
      </c>
      <c r="E886" s="11">
        <v>24.782067871093801</v>
      </c>
      <c r="F886" s="11">
        <f t="shared" si="40"/>
        <v>32.591492014160224</v>
      </c>
      <c r="G886">
        <v>27.066125488281301</v>
      </c>
      <c r="H886" s="11">
        <f t="shared" si="41"/>
        <v>32.059892561035213</v>
      </c>
    </row>
    <row r="887" spans="1:8">
      <c r="A887">
        <v>2079</v>
      </c>
      <c r="B887">
        <v>10</v>
      </c>
      <c r="C887" s="5">
        <v>18.390466308593801</v>
      </c>
      <c r="D887" s="11">
        <f t="shared" si="39"/>
        <v>18.629165123291081</v>
      </c>
      <c r="E887" s="11">
        <v>17.667626953125001</v>
      </c>
      <c r="F887" s="11">
        <f t="shared" si="40"/>
        <v>22.820518857421877</v>
      </c>
      <c r="G887">
        <v>15.9028259277344</v>
      </c>
      <c r="H887" s="11">
        <f t="shared" si="41"/>
        <v>19.804822303466825</v>
      </c>
    </row>
    <row r="888" spans="1:8">
      <c r="A888">
        <v>2079</v>
      </c>
      <c r="B888">
        <v>11</v>
      </c>
      <c r="C888" s="5">
        <v>8.5958801269531495</v>
      </c>
      <c r="D888" s="11">
        <f t="shared" si="39"/>
        <v>5.7718118426513998</v>
      </c>
      <c r="E888" s="11">
        <v>6.8549438476562701</v>
      </c>
      <c r="F888" s="11">
        <f t="shared" si="40"/>
        <v>7.9703798803711212</v>
      </c>
      <c r="G888">
        <v>6.7740722656250201</v>
      </c>
      <c r="H888" s="11">
        <f t="shared" si="41"/>
        <v>9.7832765332031482</v>
      </c>
    </row>
    <row r="889" spans="1:8">
      <c r="A889">
        <v>2079</v>
      </c>
      <c r="B889">
        <v>12</v>
      </c>
      <c r="C889" s="5">
        <v>3.64177856445315</v>
      </c>
      <c r="D889" s="11">
        <f t="shared" si="39"/>
        <v>-0.73143727844234974</v>
      </c>
      <c r="E889" s="11">
        <v>-1.3462890624999799</v>
      </c>
      <c r="F889" s="11">
        <f t="shared" si="40"/>
        <v>-3.2931933984374724</v>
      </c>
      <c r="G889">
        <v>-2.6495117187499799</v>
      </c>
      <c r="H889" s="11">
        <f t="shared" si="41"/>
        <v>-0.56193396484372826</v>
      </c>
    </row>
    <row r="890" spans="1:8">
      <c r="A890">
        <v>2080</v>
      </c>
      <c r="B890">
        <v>1</v>
      </c>
      <c r="C890" s="5">
        <v>2.7060180664062701</v>
      </c>
      <c r="D890" s="11">
        <f t="shared" si="39"/>
        <v>-1.9598100842284887</v>
      </c>
      <c r="E890" s="11">
        <v>-0.24185791015622701</v>
      </c>
      <c r="F890" s="11">
        <f t="shared" si="40"/>
        <v>-1.776367653808562</v>
      </c>
      <c r="G890">
        <v>-2.5666564941406</v>
      </c>
      <c r="H890" s="11">
        <f t="shared" si="41"/>
        <v>-0.470975499267551</v>
      </c>
    </row>
    <row r="891" spans="1:8">
      <c r="A891">
        <v>2080</v>
      </c>
      <c r="B891">
        <v>2</v>
      </c>
      <c r="C891" s="5">
        <v>9.5427490234375192</v>
      </c>
      <c r="D891" s="11">
        <f t="shared" si="39"/>
        <v>7.0147666430664311</v>
      </c>
      <c r="E891" s="11">
        <v>2.3986755371094</v>
      </c>
      <c r="F891" s="11">
        <f t="shared" si="40"/>
        <v>1.85014098266605</v>
      </c>
      <c r="G891">
        <v>2.2302490234375201</v>
      </c>
      <c r="H891" s="11">
        <f t="shared" si="41"/>
        <v>4.7950673779297102</v>
      </c>
    </row>
    <row r="892" spans="1:8">
      <c r="A892">
        <v>2080</v>
      </c>
      <c r="B892">
        <v>3</v>
      </c>
      <c r="C892" s="5">
        <v>15.1029602050781</v>
      </c>
      <c r="D892" s="11">
        <f t="shared" si="39"/>
        <v>14.313655861206019</v>
      </c>
      <c r="E892" s="11">
        <v>11.959436035156299</v>
      </c>
      <c r="F892" s="11">
        <f t="shared" si="40"/>
        <v>14.980889450683661</v>
      </c>
      <c r="G892">
        <v>12.8628479003906</v>
      </c>
      <c r="H892" s="11">
        <f t="shared" si="41"/>
        <v>16.4675344250488</v>
      </c>
    </row>
    <row r="893" spans="1:8">
      <c r="A893">
        <v>2080</v>
      </c>
      <c r="B893">
        <v>4</v>
      </c>
      <c r="C893" s="5">
        <v>21.634301757812501</v>
      </c>
      <c r="D893" s="11">
        <f t="shared" si="39"/>
        <v>22.887347917480469</v>
      </c>
      <c r="E893" s="11">
        <v>20.070184326171901</v>
      </c>
      <c r="F893" s="11">
        <f t="shared" si="40"/>
        <v>26.120191153564491</v>
      </c>
      <c r="G893">
        <v>19.398797607421901</v>
      </c>
      <c r="H893" s="11">
        <f t="shared" si="41"/>
        <v>23.642700013427763</v>
      </c>
    </row>
    <row r="894" spans="1:8">
      <c r="A894">
        <v>2080</v>
      </c>
      <c r="B894">
        <v>5</v>
      </c>
      <c r="C894" s="5">
        <v>29.752160644531301</v>
      </c>
      <c r="D894" s="11">
        <f t="shared" si="39"/>
        <v>33.543661278076236</v>
      </c>
      <c r="E894" s="11">
        <v>25.511163330078102</v>
      </c>
      <c r="F894" s="11">
        <f t="shared" si="40"/>
        <v>33.592831717529265</v>
      </c>
      <c r="G894">
        <v>26.799737548828102</v>
      </c>
      <c r="H894" s="11">
        <f t="shared" si="41"/>
        <v>31.76745188110349</v>
      </c>
    </row>
    <row r="895" spans="1:8">
      <c r="A895">
        <v>2080</v>
      </c>
      <c r="B895">
        <v>6</v>
      </c>
      <c r="C895" s="5">
        <v>33.350885009765697</v>
      </c>
      <c r="D895" s="11">
        <f t="shared" si="39"/>
        <v>38.267706752319427</v>
      </c>
      <c r="E895" s="11">
        <v>28.200158691406301</v>
      </c>
      <c r="F895" s="11">
        <f t="shared" si="40"/>
        <v>37.285897946777411</v>
      </c>
      <c r="G895">
        <v>33.582116699218801</v>
      </c>
      <c r="H895" s="11">
        <f t="shared" si="41"/>
        <v>39.213147712402403</v>
      </c>
    </row>
    <row r="896" spans="1:8">
      <c r="A896">
        <v>2080</v>
      </c>
      <c r="B896">
        <v>7</v>
      </c>
      <c r="C896" s="5">
        <v>38.207391357421898</v>
      </c>
      <c r="D896" s="11">
        <f t="shared" si="39"/>
        <v>44.642842634887721</v>
      </c>
      <c r="E896" s="11">
        <v>33.479852294921898</v>
      </c>
      <c r="F896" s="11">
        <f t="shared" si="40"/>
        <v>44.537029141845728</v>
      </c>
      <c r="G896">
        <v>37.699243164062501</v>
      </c>
      <c r="H896" s="11">
        <f t="shared" si="41"/>
        <v>43.732929145507818</v>
      </c>
    </row>
    <row r="897" spans="1:8">
      <c r="A897">
        <v>2080</v>
      </c>
      <c r="B897">
        <v>8</v>
      </c>
      <c r="C897" s="5">
        <v>35.385675048828197</v>
      </c>
      <c r="D897" s="11">
        <f t="shared" si="39"/>
        <v>40.938775636596773</v>
      </c>
      <c r="E897" s="11">
        <v>30.167352294921901</v>
      </c>
      <c r="F897" s="11">
        <f t="shared" si="40"/>
        <v>39.987641641845734</v>
      </c>
      <c r="G897">
        <v>33.862268066406301</v>
      </c>
      <c r="H897" s="11">
        <f t="shared" si="41"/>
        <v>39.520697883300841</v>
      </c>
    </row>
    <row r="898" spans="1:8">
      <c r="A898">
        <v>2080</v>
      </c>
      <c r="B898">
        <v>9</v>
      </c>
      <c r="C898" s="5">
        <v>26.269921875000001</v>
      </c>
      <c r="D898" s="11">
        <f t="shared" si="39"/>
        <v>28.972526445312504</v>
      </c>
      <c r="E898" s="11">
        <v>25.731958007812501</v>
      </c>
      <c r="F898" s="11">
        <f t="shared" si="40"/>
        <v>33.896071127929687</v>
      </c>
      <c r="G898">
        <v>27.696557617187501</v>
      </c>
      <c r="H898" s="11">
        <f t="shared" si="41"/>
        <v>32.751980952148443</v>
      </c>
    </row>
    <row r="899" spans="1:8">
      <c r="A899">
        <v>2080</v>
      </c>
      <c r="B899">
        <v>10</v>
      </c>
      <c r="C899" s="5">
        <v>17.342156982421901</v>
      </c>
      <c r="D899" s="11">
        <f t="shared" ref="D899:D962" si="42">C899*1.3127-5.512</f>
        <v>17.253049470825228</v>
      </c>
      <c r="E899" s="11">
        <v>19.818078613281301</v>
      </c>
      <c r="F899" s="11">
        <f t="shared" ref="F899:F962" si="43">E899*1.3734-1.4442</f>
        <v>25.773949167480538</v>
      </c>
      <c r="G899">
        <v>15.7474914550781</v>
      </c>
      <c r="H899" s="11">
        <f t="shared" ref="H899:H962" si="44">G899*1.0978+2.3467</f>
        <v>19.634296119384739</v>
      </c>
    </row>
    <row r="900" spans="1:8">
      <c r="A900">
        <v>2080</v>
      </c>
      <c r="B900">
        <v>11</v>
      </c>
      <c r="C900" s="5">
        <v>9.0772644042968995</v>
      </c>
      <c r="D900" s="11">
        <f t="shared" si="42"/>
        <v>6.403724983520541</v>
      </c>
      <c r="E900" s="11">
        <v>11.0298095703125</v>
      </c>
      <c r="F900" s="11">
        <f t="shared" si="43"/>
        <v>13.704140463867185</v>
      </c>
      <c r="G900">
        <v>7.0237976074219004</v>
      </c>
      <c r="H900" s="11">
        <f t="shared" si="44"/>
        <v>10.057425013427762</v>
      </c>
    </row>
    <row r="901" spans="1:8">
      <c r="A901">
        <v>2080</v>
      </c>
      <c r="B901">
        <v>12</v>
      </c>
      <c r="C901" s="5">
        <v>5.7540527343750201</v>
      </c>
      <c r="D901" s="11">
        <f t="shared" si="42"/>
        <v>2.0413450244140892</v>
      </c>
      <c r="E901" s="11">
        <v>4.0848022460937701</v>
      </c>
      <c r="F901" s="11">
        <f t="shared" si="43"/>
        <v>4.1658674047851836</v>
      </c>
      <c r="G901">
        <v>6.5026855468772696E-2</v>
      </c>
      <c r="H901" s="11">
        <f t="shared" si="44"/>
        <v>2.4180864819336185</v>
      </c>
    </row>
    <row r="902" spans="1:8">
      <c r="A902">
        <v>2081</v>
      </c>
      <c r="B902">
        <v>1</v>
      </c>
      <c r="C902" s="5">
        <v>3.9276367187500201</v>
      </c>
      <c r="D902" s="11">
        <f t="shared" si="42"/>
        <v>-0.35619127929684868</v>
      </c>
      <c r="E902" s="11">
        <v>1.39507446289065</v>
      </c>
      <c r="F902" s="11">
        <f t="shared" si="43"/>
        <v>0.47179526733401866</v>
      </c>
      <c r="G902">
        <v>-3.2695373535156</v>
      </c>
      <c r="H902" s="11">
        <f t="shared" si="44"/>
        <v>-1.2425981066894263</v>
      </c>
    </row>
    <row r="903" spans="1:8">
      <c r="A903">
        <v>2081</v>
      </c>
      <c r="B903">
        <v>2</v>
      </c>
      <c r="C903" s="5">
        <v>5.4599243164062701</v>
      </c>
      <c r="D903" s="11">
        <f t="shared" si="42"/>
        <v>1.6552426501465112</v>
      </c>
      <c r="E903" s="11">
        <v>6.9995361328125201</v>
      </c>
      <c r="F903" s="11">
        <f t="shared" si="43"/>
        <v>8.1689629248047151</v>
      </c>
      <c r="G903">
        <v>1.7657409667969</v>
      </c>
      <c r="H903" s="11">
        <f t="shared" si="44"/>
        <v>4.2851304333496367</v>
      </c>
    </row>
    <row r="904" spans="1:8">
      <c r="A904">
        <v>2081</v>
      </c>
      <c r="B904">
        <v>3</v>
      </c>
      <c r="C904" s="5">
        <v>14.9047790527344</v>
      </c>
      <c r="D904" s="11">
        <f t="shared" si="42"/>
        <v>14.053503462524446</v>
      </c>
      <c r="E904" s="11">
        <v>14.340478515625</v>
      </c>
      <c r="F904" s="11">
        <f t="shared" si="43"/>
        <v>18.251013193359377</v>
      </c>
      <c r="G904">
        <v>10.1888977050781</v>
      </c>
      <c r="H904" s="11">
        <f t="shared" si="44"/>
        <v>13.532071900634739</v>
      </c>
    </row>
    <row r="905" spans="1:8">
      <c r="A905">
        <v>2081</v>
      </c>
      <c r="B905">
        <v>4</v>
      </c>
      <c r="C905" s="5">
        <v>26.363977050781301</v>
      </c>
      <c r="D905" s="11">
        <f t="shared" si="42"/>
        <v>29.095992674560613</v>
      </c>
      <c r="E905" s="11">
        <v>18.309472656250001</v>
      </c>
      <c r="F905" s="11">
        <f t="shared" si="43"/>
        <v>23.702029746093753</v>
      </c>
      <c r="G905">
        <v>16.813989257812501</v>
      </c>
      <c r="H905" s="11">
        <f t="shared" si="44"/>
        <v>20.805097407226565</v>
      </c>
    </row>
    <row r="906" spans="1:8">
      <c r="A906">
        <v>2081</v>
      </c>
      <c r="B906">
        <v>5</v>
      </c>
      <c r="C906" s="5">
        <v>29.653466796875001</v>
      </c>
      <c r="D906" s="11">
        <f t="shared" si="42"/>
        <v>33.414105864257813</v>
      </c>
      <c r="E906" s="11">
        <v>24.201501464843801</v>
      </c>
      <c r="F906" s="11">
        <f t="shared" si="43"/>
        <v>31.794142111816473</v>
      </c>
      <c r="G906">
        <v>28.079156494140602</v>
      </c>
      <c r="H906" s="11">
        <f t="shared" si="44"/>
        <v>33.171997999267553</v>
      </c>
    </row>
    <row r="907" spans="1:8">
      <c r="A907">
        <v>2081</v>
      </c>
      <c r="B907">
        <v>6</v>
      </c>
      <c r="C907" s="5">
        <v>33.601831054687501</v>
      </c>
      <c r="D907" s="11">
        <f t="shared" si="42"/>
        <v>38.59712362548828</v>
      </c>
      <c r="E907" s="11">
        <v>28.577935791015602</v>
      </c>
      <c r="F907" s="11">
        <f t="shared" si="43"/>
        <v>37.804737015380823</v>
      </c>
      <c r="G907">
        <v>35.320001220703197</v>
      </c>
      <c r="H907" s="11">
        <f t="shared" si="44"/>
        <v>41.120997340087975</v>
      </c>
    </row>
    <row r="908" spans="1:8">
      <c r="A908">
        <v>2081</v>
      </c>
      <c r="B908">
        <v>7</v>
      </c>
      <c r="C908" s="5">
        <v>38.973870849609398</v>
      </c>
      <c r="D908" s="11">
        <f t="shared" si="42"/>
        <v>45.649000264282257</v>
      </c>
      <c r="E908" s="11">
        <v>33.580010986328197</v>
      </c>
      <c r="F908" s="11">
        <f t="shared" si="43"/>
        <v>44.674587088623142</v>
      </c>
      <c r="G908">
        <v>38.006158447265697</v>
      </c>
      <c r="H908" s="11">
        <f t="shared" si="44"/>
        <v>44.069860743408285</v>
      </c>
    </row>
    <row r="909" spans="1:8">
      <c r="A909">
        <v>2081</v>
      </c>
      <c r="B909">
        <v>8</v>
      </c>
      <c r="C909" s="5">
        <v>35.022149658203197</v>
      </c>
      <c r="D909" s="11">
        <f t="shared" si="42"/>
        <v>40.461575856323336</v>
      </c>
      <c r="E909" s="11">
        <v>32.983911132812501</v>
      </c>
      <c r="F909" s="11">
        <f t="shared" si="43"/>
        <v>43.855903549804687</v>
      </c>
      <c r="G909">
        <v>36.296105957031301</v>
      </c>
      <c r="H909" s="11">
        <f t="shared" si="44"/>
        <v>42.192565119628966</v>
      </c>
    </row>
    <row r="910" spans="1:8">
      <c r="A910">
        <v>2081</v>
      </c>
      <c r="B910">
        <v>9</v>
      </c>
      <c r="C910" s="5">
        <v>28.648858642578102</v>
      </c>
      <c r="D910" s="11">
        <f t="shared" si="42"/>
        <v>32.095356740112273</v>
      </c>
      <c r="E910" s="11">
        <v>27.696893310546901</v>
      </c>
      <c r="F910" s="11">
        <f t="shared" si="43"/>
        <v>36.594713272705114</v>
      </c>
      <c r="G910">
        <v>25.164575195312501</v>
      </c>
      <c r="H910" s="11">
        <f t="shared" si="44"/>
        <v>29.972370649414064</v>
      </c>
    </row>
    <row r="911" spans="1:8">
      <c r="A911">
        <v>2081</v>
      </c>
      <c r="B911">
        <v>10</v>
      </c>
      <c r="C911" s="5">
        <v>16.061059570312501</v>
      </c>
      <c r="D911" s="11">
        <f t="shared" si="42"/>
        <v>15.571352897949218</v>
      </c>
      <c r="E911" s="11">
        <v>18.154321289062501</v>
      </c>
      <c r="F911" s="11">
        <f t="shared" si="43"/>
        <v>23.48894485839844</v>
      </c>
      <c r="G911">
        <v>14.457482910156299</v>
      </c>
      <c r="H911" s="11">
        <f t="shared" si="44"/>
        <v>18.218124738769585</v>
      </c>
    </row>
    <row r="912" spans="1:8">
      <c r="A912">
        <v>2081</v>
      </c>
      <c r="B912">
        <v>11</v>
      </c>
      <c r="C912" s="5">
        <v>8.9663330078125192</v>
      </c>
      <c r="D912" s="11">
        <f t="shared" si="42"/>
        <v>6.2581053393554944</v>
      </c>
      <c r="E912" s="11">
        <v>8.0013671875000192</v>
      </c>
      <c r="F912" s="11">
        <f t="shared" si="43"/>
        <v>9.5448776953125254</v>
      </c>
      <c r="G912">
        <v>4.1567016601562701</v>
      </c>
      <c r="H912" s="11">
        <f t="shared" si="44"/>
        <v>6.9099270825195536</v>
      </c>
    </row>
    <row r="913" spans="1:8">
      <c r="A913">
        <v>2081</v>
      </c>
      <c r="B913">
        <v>12</v>
      </c>
      <c r="C913" s="5">
        <v>6.8031250000000201</v>
      </c>
      <c r="D913" s="11">
        <f t="shared" si="42"/>
        <v>3.4184621875000269</v>
      </c>
      <c r="E913" s="11">
        <v>0.49916992187502301</v>
      </c>
      <c r="F913" s="11">
        <f t="shared" si="43"/>
        <v>-0.75864002929684338</v>
      </c>
      <c r="G913">
        <v>-5.1992858886718496</v>
      </c>
      <c r="H913" s="11">
        <f t="shared" si="44"/>
        <v>-3.3610760485839575</v>
      </c>
    </row>
    <row r="914" spans="1:8">
      <c r="A914">
        <v>2082</v>
      </c>
      <c r="B914">
        <v>1</v>
      </c>
      <c r="C914" s="5">
        <v>7.3130432128906504</v>
      </c>
      <c r="D914" s="11">
        <f t="shared" si="42"/>
        <v>4.0878318255615573</v>
      </c>
      <c r="E914" s="11">
        <v>0.55272827148439796</v>
      </c>
      <c r="F914" s="11">
        <f t="shared" si="43"/>
        <v>-0.68508299194332778</v>
      </c>
      <c r="G914">
        <v>-4.4244750976562299</v>
      </c>
      <c r="H914" s="11">
        <f t="shared" si="44"/>
        <v>-2.5104887622070096</v>
      </c>
    </row>
    <row r="915" spans="1:8">
      <c r="A915">
        <v>2082</v>
      </c>
      <c r="B915">
        <v>2</v>
      </c>
      <c r="C915" s="5">
        <v>8.5048461914062692</v>
      </c>
      <c r="D915" s="11">
        <f t="shared" si="42"/>
        <v>5.6523115954590102</v>
      </c>
      <c r="E915" s="11">
        <v>5.9683471679687701</v>
      </c>
      <c r="F915" s="11">
        <f t="shared" si="43"/>
        <v>6.7527280004883075</v>
      </c>
      <c r="G915">
        <v>-0.91232910156247704</v>
      </c>
      <c r="H915" s="11">
        <f t="shared" si="44"/>
        <v>1.3451451123047125</v>
      </c>
    </row>
    <row r="916" spans="1:8">
      <c r="A916">
        <v>2082</v>
      </c>
      <c r="B916">
        <v>3</v>
      </c>
      <c r="C916" s="5">
        <v>18.340417480468801</v>
      </c>
      <c r="D916" s="11">
        <f t="shared" si="42"/>
        <v>18.563466026611394</v>
      </c>
      <c r="E916" s="11">
        <v>13.3543029785156</v>
      </c>
      <c r="F916" s="11">
        <f t="shared" si="43"/>
        <v>16.896599710693327</v>
      </c>
      <c r="G916">
        <v>10.2927490234375</v>
      </c>
      <c r="H916" s="11">
        <f t="shared" si="44"/>
        <v>13.646079877929688</v>
      </c>
    </row>
    <row r="917" spans="1:8">
      <c r="A917">
        <v>2082</v>
      </c>
      <c r="B917">
        <v>4</v>
      </c>
      <c r="C917" s="5">
        <v>24.196069335937501</v>
      </c>
      <c r="D917" s="11">
        <f t="shared" si="42"/>
        <v>26.250180217285155</v>
      </c>
      <c r="E917" s="11">
        <v>16.594964599609401</v>
      </c>
      <c r="F917" s="11">
        <f t="shared" si="43"/>
        <v>21.347324381103551</v>
      </c>
      <c r="G917">
        <v>16.018334960937501</v>
      </c>
      <c r="H917" s="11">
        <f t="shared" si="44"/>
        <v>19.931628120117189</v>
      </c>
    </row>
    <row r="918" spans="1:8">
      <c r="A918">
        <v>2082</v>
      </c>
      <c r="B918">
        <v>5</v>
      </c>
      <c r="C918" s="5">
        <v>31.307031250000001</v>
      </c>
      <c r="D918" s="11">
        <f t="shared" si="42"/>
        <v>35.584739921874998</v>
      </c>
      <c r="E918" s="11">
        <v>23.771325683593801</v>
      </c>
      <c r="F918" s="11">
        <f t="shared" si="43"/>
        <v>31.20333869384773</v>
      </c>
      <c r="G918">
        <v>28.854211425781301</v>
      </c>
      <c r="H918" s="11">
        <f t="shared" si="44"/>
        <v>34.022853303222718</v>
      </c>
    </row>
    <row r="919" spans="1:8">
      <c r="A919">
        <v>2082</v>
      </c>
      <c r="B919">
        <v>6</v>
      </c>
      <c r="C919" s="5">
        <v>34.609002685546898</v>
      </c>
      <c r="D919" s="11">
        <f t="shared" si="42"/>
        <v>39.91923782531741</v>
      </c>
      <c r="E919" s="11">
        <v>33.671685791015697</v>
      </c>
      <c r="F919" s="11">
        <f t="shared" si="43"/>
        <v>44.800493265380958</v>
      </c>
      <c r="G919">
        <v>34.465173339843801</v>
      </c>
      <c r="H919" s="11">
        <f t="shared" si="44"/>
        <v>40.182567292480527</v>
      </c>
    </row>
    <row r="920" spans="1:8">
      <c r="A920">
        <v>2082</v>
      </c>
      <c r="B920">
        <v>7</v>
      </c>
      <c r="C920" s="5">
        <v>36.925012207031301</v>
      </c>
      <c r="D920" s="11">
        <f t="shared" si="42"/>
        <v>42.95946352416999</v>
      </c>
      <c r="E920" s="11">
        <v>33.305932617187501</v>
      </c>
      <c r="F920" s="11">
        <f t="shared" si="43"/>
        <v>44.298167856445311</v>
      </c>
      <c r="G920">
        <v>36.473260498046898</v>
      </c>
      <c r="H920" s="11">
        <f t="shared" si="44"/>
        <v>42.387045374755886</v>
      </c>
    </row>
    <row r="921" spans="1:8">
      <c r="A921">
        <v>2082</v>
      </c>
      <c r="B921">
        <v>8</v>
      </c>
      <c r="C921" s="5">
        <v>35.637200927734398</v>
      </c>
      <c r="D921" s="11">
        <f t="shared" si="42"/>
        <v>41.268953657836946</v>
      </c>
      <c r="E921" s="11">
        <v>32.628045654296898</v>
      </c>
      <c r="F921" s="11">
        <f t="shared" si="43"/>
        <v>43.367157901611357</v>
      </c>
      <c r="G921">
        <v>34.420526123046898</v>
      </c>
      <c r="H921" s="11">
        <f t="shared" si="44"/>
        <v>40.133553577880889</v>
      </c>
    </row>
    <row r="922" spans="1:8">
      <c r="A922">
        <v>2082</v>
      </c>
      <c r="B922">
        <v>9</v>
      </c>
      <c r="C922" s="5">
        <v>29.420007324218801</v>
      </c>
      <c r="D922" s="11">
        <f t="shared" si="42"/>
        <v>33.107643614502017</v>
      </c>
      <c r="E922" s="11">
        <v>26.007836914062501</v>
      </c>
      <c r="F922" s="11">
        <f t="shared" si="43"/>
        <v>34.274963217773433</v>
      </c>
      <c r="G922">
        <v>24.322595214843801</v>
      </c>
      <c r="H922" s="11">
        <f t="shared" si="44"/>
        <v>29.048045026855526</v>
      </c>
    </row>
    <row r="923" spans="1:8">
      <c r="A923">
        <v>2082</v>
      </c>
      <c r="B923">
        <v>10</v>
      </c>
      <c r="C923" s="5">
        <v>17.278314208984401</v>
      </c>
      <c r="D923" s="11">
        <f t="shared" si="42"/>
        <v>17.169243062133823</v>
      </c>
      <c r="E923" s="11">
        <v>15.20302734375</v>
      </c>
      <c r="F923" s="11">
        <f t="shared" si="43"/>
        <v>19.435637753906249</v>
      </c>
      <c r="G923">
        <v>16.299310302734401</v>
      </c>
      <c r="H923" s="11">
        <f t="shared" si="44"/>
        <v>20.240082850341825</v>
      </c>
    </row>
    <row r="924" spans="1:8">
      <c r="A924">
        <v>2082</v>
      </c>
      <c r="B924">
        <v>11</v>
      </c>
      <c r="C924" s="5">
        <v>10.263024902343799</v>
      </c>
      <c r="D924" s="11">
        <f t="shared" si="42"/>
        <v>7.960272789306706</v>
      </c>
      <c r="E924" s="11">
        <v>11.6210266113281</v>
      </c>
      <c r="F924" s="11">
        <f t="shared" si="43"/>
        <v>14.516117947998012</v>
      </c>
      <c r="G924">
        <v>5.8891235351562701</v>
      </c>
      <c r="H924" s="11">
        <f t="shared" si="44"/>
        <v>8.8117798168945534</v>
      </c>
    </row>
    <row r="925" spans="1:8">
      <c r="A925">
        <v>2082</v>
      </c>
      <c r="B925">
        <v>12</v>
      </c>
      <c r="C925" s="5">
        <v>4.1088195800781504</v>
      </c>
      <c r="D925" s="11">
        <f t="shared" si="42"/>
        <v>-0.11835253723141204</v>
      </c>
      <c r="E925" s="11">
        <v>4.7926879882812701</v>
      </c>
      <c r="F925" s="11">
        <f t="shared" si="43"/>
        <v>5.1380776831054966</v>
      </c>
      <c r="G925">
        <v>-4.0369323730468496</v>
      </c>
      <c r="H925" s="11">
        <f t="shared" si="44"/>
        <v>-2.0850443591308321</v>
      </c>
    </row>
    <row r="926" spans="1:8">
      <c r="A926">
        <v>2083</v>
      </c>
      <c r="B926">
        <v>1</v>
      </c>
      <c r="C926" s="5">
        <v>2.8216186523437701</v>
      </c>
      <c r="D926" s="11">
        <f t="shared" si="42"/>
        <v>-1.8080611950683325</v>
      </c>
      <c r="E926" s="11">
        <v>2.7414794921875201</v>
      </c>
      <c r="F926" s="11">
        <f t="shared" si="43"/>
        <v>2.3209479345703401</v>
      </c>
      <c r="G926">
        <v>-4.5833496093749799</v>
      </c>
      <c r="H926" s="11">
        <f t="shared" si="44"/>
        <v>-2.6849012011718538</v>
      </c>
    </row>
    <row r="927" spans="1:8">
      <c r="A927">
        <v>2083</v>
      </c>
      <c r="B927">
        <v>2</v>
      </c>
      <c r="C927" s="5">
        <v>11.2136169433594</v>
      </c>
      <c r="D927" s="11">
        <f t="shared" si="42"/>
        <v>9.208114961547885</v>
      </c>
      <c r="E927" s="11">
        <v>5.3436218261719004</v>
      </c>
      <c r="F927" s="11">
        <f t="shared" si="43"/>
        <v>5.8947302160644881</v>
      </c>
      <c r="G927">
        <v>1.3541198730469</v>
      </c>
      <c r="H927" s="11">
        <f t="shared" si="44"/>
        <v>3.8332527966308865</v>
      </c>
    </row>
    <row r="928" spans="1:8">
      <c r="A928">
        <v>2083</v>
      </c>
      <c r="B928">
        <v>3</v>
      </c>
      <c r="C928" s="5">
        <v>19.460290527343801</v>
      </c>
      <c r="D928" s="11">
        <f t="shared" si="42"/>
        <v>20.033523375244208</v>
      </c>
      <c r="E928" s="11">
        <v>13.1732421875</v>
      </c>
      <c r="F928" s="11">
        <f t="shared" si="43"/>
        <v>16.647930820312499</v>
      </c>
      <c r="G928">
        <v>11.267175292968799</v>
      </c>
      <c r="H928" s="11">
        <f t="shared" si="44"/>
        <v>14.71580503662115</v>
      </c>
    </row>
    <row r="929" spans="1:8">
      <c r="A929">
        <v>2083</v>
      </c>
      <c r="B929">
        <v>4</v>
      </c>
      <c r="C929" s="5">
        <v>24.873681640625001</v>
      </c>
      <c r="D929" s="11">
        <f t="shared" si="42"/>
        <v>27.139681889648436</v>
      </c>
      <c r="E929" s="11">
        <v>16.805535888671901</v>
      </c>
      <c r="F929" s="11">
        <f t="shared" si="43"/>
        <v>21.636522989501991</v>
      </c>
      <c r="G929">
        <v>20.373712158203102</v>
      </c>
      <c r="H929" s="11">
        <f t="shared" si="44"/>
        <v>24.712961207275367</v>
      </c>
    </row>
    <row r="930" spans="1:8">
      <c r="A930">
        <v>2083</v>
      </c>
      <c r="B930">
        <v>5</v>
      </c>
      <c r="C930" s="5">
        <v>31.773919677734401</v>
      </c>
      <c r="D930" s="11">
        <f t="shared" si="42"/>
        <v>36.197624360961946</v>
      </c>
      <c r="E930" s="11">
        <v>20.361138916015602</v>
      </c>
      <c r="F930" s="11">
        <f t="shared" si="43"/>
        <v>26.519788187255827</v>
      </c>
      <c r="G930">
        <v>30.755334472656301</v>
      </c>
      <c r="H930" s="11">
        <f t="shared" si="44"/>
        <v>36.109906184082092</v>
      </c>
    </row>
    <row r="931" spans="1:8">
      <c r="A931">
        <v>2083</v>
      </c>
      <c r="B931">
        <v>6</v>
      </c>
      <c r="C931" s="5">
        <v>36.405786132812501</v>
      </c>
      <c r="D931" s="11">
        <f t="shared" si="42"/>
        <v>42.277875456542972</v>
      </c>
      <c r="E931" s="11">
        <v>31.181115722656301</v>
      </c>
      <c r="F931" s="11">
        <f t="shared" si="43"/>
        <v>41.379944333496162</v>
      </c>
      <c r="G931">
        <v>32.644525146484398</v>
      </c>
      <c r="H931" s="11">
        <f t="shared" si="44"/>
        <v>38.183859705810576</v>
      </c>
    </row>
    <row r="932" spans="1:8">
      <c r="A932">
        <v>2083</v>
      </c>
      <c r="B932">
        <v>7</v>
      </c>
      <c r="C932" s="5">
        <v>37.075616455078197</v>
      </c>
      <c r="D932" s="11">
        <f t="shared" si="42"/>
        <v>43.157161720581151</v>
      </c>
      <c r="E932" s="11">
        <v>34.821160888671898</v>
      </c>
      <c r="F932" s="11">
        <f t="shared" si="43"/>
        <v>46.379182364501979</v>
      </c>
      <c r="G932">
        <v>37.689172363281301</v>
      </c>
      <c r="H932" s="11">
        <f t="shared" si="44"/>
        <v>43.721873420410212</v>
      </c>
    </row>
    <row r="933" spans="1:8">
      <c r="A933">
        <v>2083</v>
      </c>
      <c r="B933">
        <v>8</v>
      </c>
      <c r="C933" s="5">
        <v>37.327416992187501</v>
      </c>
      <c r="D933" s="11">
        <f t="shared" si="42"/>
        <v>43.487700285644529</v>
      </c>
      <c r="E933" s="11">
        <v>33.367272949218801</v>
      </c>
      <c r="F933" s="11">
        <f t="shared" si="43"/>
        <v>44.3824126684571</v>
      </c>
      <c r="G933">
        <v>33.439813232421898</v>
      </c>
      <c r="H933" s="11">
        <f t="shared" si="44"/>
        <v>39.056926966552759</v>
      </c>
    </row>
    <row r="934" spans="1:8">
      <c r="A934">
        <v>2083</v>
      </c>
      <c r="B934">
        <v>9</v>
      </c>
      <c r="C934" s="5">
        <v>28.329522705078102</v>
      </c>
      <c r="D934" s="11">
        <f t="shared" si="42"/>
        <v>31.676164454956023</v>
      </c>
      <c r="E934" s="11">
        <v>25.203759765625001</v>
      </c>
      <c r="F934" s="11">
        <f t="shared" si="43"/>
        <v>33.17064366210937</v>
      </c>
      <c r="G934">
        <v>25.527551269531301</v>
      </c>
      <c r="H934" s="11">
        <f t="shared" si="44"/>
        <v>30.370845783691465</v>
      </c>
    </row>
    <row r="935" spans="1:8">
      <c r="A935">
        <v>2083</v>
      </c>
      <c r="B935">
        <v>10</v>
      </c>
      <c r="C935" s="5">
        <v>20.063470458984401</v>
      </c>
      <c r="D935" s="11">
        <f t="shared" si="42"/>
        <v>20.825317671508824</v>
      </c>
      <c r="E935" s="11">
        <v>18.264001464843801</v>
      </c>
      <c r="F935" s="11">
        <f t="shared" si="43"/>
        <v>23.639579611816476</v>
      </c>
      <c r="G935">
        <v>18.228967285156301</v>
      </c>
      <c r="H935" s="11">
        <f t="shared" si="44"/>
        <v>22.358460285644586</v>
      </c>
    </row>
    <row r="936" spans="1:8">
      <c r="A936">
        <v>2083</v>
      </c>
      <c r="B936">
        <v>11</v>
      </c>
      <c r="C936" s="5">
        <v>8.9051757812500192</v>
      </c>
      <c r="D936" s="11">
        <f t="shared" si="42"/>
        <v>6.1778242480469006</v>
      </c>
      <c r="E936" s="11">
        <v>8.1672607421875192</v>
      </c>
      <c r="F936" s="11">
        <f t="shared" si="43"/>
        <v>9.7727159033203375</v>
      </c>
      <c r="G936">
        <v>5.6110473632812701</v>
      </c>
      <c r="H936" s="11">
        <f t="shared" si="44"/>
        <v>8.5065077954101795</v>
      </c>
    </row>
    <row r="937" spans="1:8">
      <c r="A937">
        <v>2083</v>
      </c>
      <c r="B937">
        <v>12</v>
      </c>
      <c r="C937" s="5">
        <v>3.3818298339844</v>
      </c>
      <c r="D937" s="11">
        <f t="shared" si="42"/>
        <v>-1.0726719769286781</v>
      </c>
      <c r="E937" s="11">
        <v>2.1343017578125201</v>
      </c>
      <c r="F937" s="11">
        <f t="shared" si="43"/>
        <v>1.487050034179715</v>
      </c>
      <c r="G937">
        <v>-3.1938842773437299</v>
      </c>
      <c r="H937" s="11">
        <f t="shared" si="44"/>
        <v>-1.1595461596679475</v>
      </c>
    </row>
    <row r="938" spans="1:8">
      <c r="A938">
        <v>2084</v>
      </c>
      <c r="B938">
        <v>1</v>
      </c>
      <c r="C938" s="5">
        <v>3.6044860839844</v>
      </c>
      <c r="D938" s="11">
        <f t="shared" si="42"/>
        <v>-0.78039111755367774</v>
      </c>
      <c r="E938" s="11">
        <v>-3.4994262695312299</v>
      </c>
      <c r="F938" s="11">
        <f t="shared" si="43"/>
        <v>-6.2503120385741902</v>
      </c>
      <c r="G938">
        <v>-3.72431030273435</v>
      </c>
      <c r="H938" s="11">
        <f t="shared" si="44"/>
        <v>-1.7418478503417698</v>
      </c>
    </row>
    <row r="939" spans="1:8">
      <c r="A939">
        <v>2084</v>
      </c>
      <c r="B939">
        <v>2</v>
      </c>
      <c r="C939" s="5">
        <v>4.9954162597656504</v>
      </c>
      <c r="D939" s="11">
        <f t="shared" si="42"/>
        <v>1.0454829241943697</v>
      </c>
      <c r="E939" s="11">
        <v>4.3960205078125201</v>
      </c>
      <c r="F939" s="11">
        <f t="shared" si="43"/>
        <v>4.5932945654297157</v>
      </c>
      <c r="G939">
        <v>3.7616210937500201</v>
      </c>
      <c r="H939" s="11">
        <f t="shared" si="44"/>
        <v>6.4762076367187724</v>
      </c>
    </row>
    <row r="940" spans="1:8">
      <c r="A940">
        <v>2084</v>
      </c>
      <c r="B940">
        <v>3</v>
      </c>
      <c r="C940" s="5">
        <v>16.982446289062501</v>
      </c>
      <c r="D940" s="11">
        <f t="shared" si="42"/>
        <v>16.780857243652346</v>
      </c>
      <c r="E940" s="11">
        <v>9.7702880859375192</v>
      </c>
      <c r="F940" s="11">
        <f t="shared" si="43"/>
        <v>11.974313657226588</v>
      </c>
      <c r="G940">
        <v>17.429071044921901</v>
      </c>
      <c r="H940" s="11">
        <f t="shared" si="44"/>
        <v>21.480334193115265</v>
      </c>
    </row>
    <row r="941" spans="1:8">
      <c r="A941">
        <v>2084</v>
      </c>
      <c r="B941">
        <v>4</v>
      </c>
      <c r="C941" s="5">
        <v>26.216210937500001</v>
      </c>
      <c r="D941" s="11">
        <f t="shared" si="42"/>
        <v>28.902020097656248</v>
      </c>
      <c r="E941" s="11">
        <v>16.414483642578102</v>
      </c>
      <c r="F941" s="11">
        <f t="shared" si="43"/>
        <v>21.099451834716767</v>
      </c>
      <c r="G941">
        <v>21.984460449218801</v>
      </c>
      <c r="H941" s="11">
        <f t="shared" si="44"/>
        <v>26.4812406811524</v>
      </c>
    </row>
    <row r="942" spans="1:8">
      <c r="A942">
        <v>2084</v>
      </c>
      <c r="B942">
        <v>5</v>
      </c>
      <c r="C942" s="5">
        <v>32.644891357421898</v>
      </c>
      <c r="D942" s="11">
        <f t="shared" si="42"/>
        <v>37.340948884887723</v>
      </c>
      <c r="E942" s="11">
        <v>23.324243164062501</v>
      </c>
      <c r="F942" s="11">
        <f t="shared" si="43"/>
        <v>30.589315561523438</v>
      </c>
      <c r="G942">
        <v>28.857141113281301</v>
      </c>
      <c r="H942" s="11">
        <f t="shared" si="44"/>
        <v>34.026069514160213</v>
      </c>
    </row>
    <row r="943" spans="1:8">
      <c r="A943">
        <v>2084</v>
      </c>
      <c r="B943">
        <v>6</v>
      </c>
      <c r="C943" s="5">
        <v>33.466485595703197</v>
      </c>
      <c r="D943" s="11">
        <f t="shared" si="42"/>
        <v>38.419455641479587</v>
      </c>
      <c r="E943" s="11">
        <v>30.922631835937501</v>
      </c>
      <c r="F943" s="11">
        <f t="shared" si="43"/>
        <v>41.024942563476564</v>
      </c>
      <c r="G943">
        <v>36.251641845703197</v>
      </c>
      <c r="H943" s="11">
        <f t="shared" si="44"/>
        <v>42.143752418212969</v>
      </c>
    </row>
    <row r="944" spans="1:8">
      <c r="A944">
        <v>2084</v>
      </c>
      <c r="B944">
        <v>7</v>
      </c>
      <c r="C944" s="5">
        <v>40.032281494140697</v>
      </c>
      <c r="D944" s="11">
        <f t="shared" si="42"/>
        <v>47.038375917358493</v>
      </c>
      <c r="E944" s="11">
        <v>35.033776855468801</v>
      </c>
      <c r="F944" s="11">
        <f t="shared" si="43"/>
        <v>46.67118913330085</v>
      </c>
      <c r="G944">
        <v>38.621087646484398</v>
      </c>
      <c r="H944" s="11">
        <f t="shared" si="44"/>
        <v>44.744930018310576</v>
      </c>
    </row>
    <row r="945" spans="1:8">
      <c r="A945">
        <v>2084</v>
      </c>
      <c r="B945">
        <v>8</v>
      </c>
      <c r="C945" s="5">
        <v>35.881158447265697</v>
      </c>
      <c r="D945" s="11">
        <f t="shared" si="42"/>
        <v>41.589196693725683</v>
      </c>
      <c r="E945" s="11">
        <v>32.557916259765697</v>
      </c>
      <c r="F945" s="11">
        <f t="shared" si="43"/>
        <v>43.270842191162203</v>
      </c>
      <c r="G945">
        <v>34.150048828125001</v>
      </c>
      <c r="H945" s="11">
        <f t="shared" si="44"/>
        <v>39.836623603515626</v>
      </c>
    </row>
    <row r="946" spans="1:8">
      <c r="A946">
        <v>2084</v>
      </c>
      <c r="B946">
        <v>9</v>
      </c>
      <c r="C946" s="5">
        <v>29.263940429687501</v>
      </c>
      <c r="D946" s="11">
        <f t="shared" si="42"/>
        <v>32.902774602050783</v>
      </c>
      <c r="E946" s="11">
        <v>26.093896484375001</v>
      </c>
      <c r="F946" s="11">
        <f t="shared" si="43"/>
        <v>34.393157431640624</v>
      </c>
      <c r="G946">
        <v>26.466516113281301</v>
      </c>
      <c r="H946" s="11">
        <f t="shared" si="44"/>
        <v>31.401641389160215</v>
      </c>
    </row>
    <row r="947" spans="1:8">
      <c r="A947">
        <v>2084</v>
      </c>
      <c r="B947">
        <v>10</v>
      </c>
      <c r="C947" s="5">
        <v>18.793267822265602</v>
      </c>
      <c r="D947" s="11">
        <f t="shared" si="42"/>
        <v>19.157922670288055</v>
      </c>
      <c r="E947" s="11">
        <v>14.109094238281299</v>
      </c>
      <c r="F947" s="11">
        <f t="shared" si="43"/>
        <v>17.933230026855536</v>
      </c>
      <c r="G947">
        <v>13.392236328125</v>
      </c>
      <c r="H947" s="11">
        <f t="shared" si="44"/>
        <v>17.048697041015625</v>
      </c>
    </row>
    <row r="948" spans="1:8">
      <c r="A948">
        <v>2084</v>
      </c>
      <c r="B948">
        <v>11</v>
      </c>
      <c r="C948" s="5">
        <v>12.0704284667969</v>
      </c>
      <c r="D948" s="11">
        <f t="shared" si="42"/>
        <v>10.332851448364291</v>
      </c>
      <c r="E948" s="11">
        <v>8.7000366210937692</v>
      </c>
      <c r="F948" s="11">
        <f t="shared" si="43"/>
        <v>10.504430295410183</v>
      </c>
      <c r="G948">
        <v>7.1353088378906504</v>
      </c>
      <c r="H948" s="11">
        <f t="shared" si="44"/>
        <v>10.179842042236357</v>
      </c>
    </row>
    <row r="949" spans="1:8">
      <c r="A949">
        <v>2084</v>
      </c>
      <c r="B949">
        <v>12</v>
      </c>
      <c r="C949" s="5">
        <v>3.15056762695315</v>
      </c>
      <c r="D949" s="11">
        <f t="shared" si="42"/>
        <v>-1.3762498760985995</v>
      </c>
      <c r="E949" s="11">
        <v>3.1841064453125201</v>
      </c>
      <c r="F949" s="11">
        <f t="shared" si="43"/>
        <v>2.9288517919922152</v>
      </c>
      <c r="G949">
        <v>-1.6196655273437299</v>
      </c>
      <c r="H949" s="11">
        <f t="shared" si="44"/>
        <v>0.56863118408205282</v>
      </c>
    </row>
    <row r="950" spans="1:8">
      <c r="A950">
        <v>2085</v>
      </c>
      <c r="B950">
        <v>1</v>
      </c>
      <c r="C950" s="5">
        <v>3.4995361328125201</v>
      </c>
      <c r="D950" s="11">
        <f t="shared" si="42"/>
        <v>-0.9181589184570047</v>
      </c>
      <c r="E950" s="11">
        <v>0.55635986328127296</v>
      </c>
      <c r="F950" s="11">
        <f t="shared" si="43"/>
        <v>-0.68009536376949964</v>
      </c>
      <c r="G950">
        <v>-2.7533020019531</v>
      </c>
      <c r="H950" s="11">
        <f t="shared" si="44"/>
        <v>-0.67587493774411378</v>
      </c>
    </row>
    <row r="951" spans="1:8">
      <c r="A951">
        <v>2085</v>
      </c>
      <c r="B951">
        <v>2</v>
      </c>
      <c r="C951" s="5">
        <v>7.2843566894531504</v>
      </c>
      <c r="D951" s="11">
        <f t="shared" si="42"/>
        <v>4.0501750262451504</v>
      </c>
      <c r="E951" s="11">
        <v>4.5514770507812701</v>
      </c>
      <c r="F951" s="11">
        <f t="shared" si="43"/>
        <v>4.8067985815429957</v>
      </c>
      <c r="G951">
        <v>1.6128173828125201</v>
      </c>
      <c r="H951" s="11">
        <f t="shared" si="44"/>
        <v>4.1172509228515848</v>
      </c>
    </row>
    <row r="952" spans="1:8">
      <c r="A952">
        <v>2085</v>
      </c>
      <c r="B952">
        <v>3</v>
      </c>
      <c r="C952" s="5">
        <v>17.743951416015602</v>
      </c>
      <c r="D952" s="11">
        <f t="shared" si="42"/>
        <v>17.780485023803678</v>
      </c>
      <c r="E952" s="11">
        <v>12.360559082031299</v>
      </c>
      <c r="F952" s="11">
        <f t="shared" si="43"/>
        <v>15.531791843261784</v>
      </c>
      <c r="G952">
        <v>11.44521484375</v>
      </c>
      <c r="H952" s="11">
        <f t="shared" si="44"/>
        <v>14.911256855468752</v>
      </c>
    </row>
    <row r="953" spans="1:8">
      <c r="A953">
        <v>2085</v>
      </c>
      <c r="B953">
        <v>4</v>
      </c>
      <c r="C953" s="5">
        <v>26.142724609375001</v>
      </c>
      <c r="D953" s="11">
        <f t="shared" si="42"/>
        <v>28.805554594726566</v>
      </c>
      <c r="E953" s="11">
        <v>19.539514160156301</v>
      </c>
      <c r="F953" s="11">
        <f t="shared" si="43"/>
        <v>25.391368747558666</v>
      </c>
      <c r="G953">
        <v>20.648767089843801</v>
      </c>
      <c r="H953" s="11">
        <f t="shared" si="44"/>
        <v>25.014916511230524</v>
      </c>
    </row>
    <row r="954" spans="1:8">
      <c r="A954">
        <v>2085</v>
      </c>
      <c r="B954">
        <v>5</v>
      </c>
      <c r="C954" s="5">
        <v>31.823937988281301</v>
      </c>
      <c r="D954" s="11">
        <f t="shared" si="42"/>
        <v>36.26328339721686</v>
      </c>
      <c r="E954" s="11">
        <v>29.404595947265602</v>
      </c>
      <c r="F954" s="11">
        <f t="shared" si="43"/>
        <v>38.940072073974576</v>
      </c>
      <c r="G954">
        <v>28.042260742187501</v>
      </c>
      <c r="H954" s="11">
        <f t="shared" si="44"/>
        <v>33.131493842773445</v>
      </c>
    </row>
    <row r="955" spans="1:8">
      <c r="A955">
        <v>2085</v>
      </c>
      <c r="B955">
        <v>6</v>
      </c>
      <c r="C955" s="5">
        <v>35.737359619140697</v>
      </c>
      <c r="D955" s="11">
        <f t="shared" si="42"/>
        <v>41.400431972045993</v>
      </c>
      <c r="E955" s="11">
        <v>31.632531738281301</v>
      </c>
      <c r="F955" s="11">
        <f t="shared" si="43"/>
        <v>41.999919089355537</v>
      </c>
      <c r="G955">
        <v>35.204797363281301</v>
      </c>
      <c r="H955" s="11">
        <f t="shared" si="44"/>
        <v>40.994526545410217</v>
      </c>
    </row>
    <row r="956" spans="1:8">
      <c r="A956">
        <v>2085</v>
      </c>
      <c r="B956">
        <v>7</v>
      </c>
      <c r="C956" s="5">
        <v>40.419366455078197</v>
      </c>
      <c r="D956" s="11">
        <f t="shared" si="42"/>
        <v>47.546502345581146</v>
      </c>
      <c r="E956" s="11">
        <v>33.731591796875001</v>
      </c>
      <c r="F956" s="11">
        <f t="shared" si="43"/>
        <v>44.882768173828126</v>
      </c>
      <c r="G956">
        <v>38.189508056640697</v>
      </c>
      <c r="H956" s="11">
        <f t="shared" si="44"/>
        <v>44.271141944580158</v>
      </c>
    </row>
    <row r="957" spans="1:8">
      <c r="A957">
        <v>2085</v>
      </c>
      <c r="B957">
        <v>8</v>
      </c>
      <c r="C957" s="5">
        <v>36.563714599609398</v>
      </c>
      <c r="D957" s="11">
        <f t="shared" si="42"/>
        <v>42.485188154907256</v>
      </c>
      <c r="E957" s="11">
        <v>33.219659423828197</v>
      </c>
      <c r="F957" s="11">
        <f t="shared" si="43"/>
        <v>44.179680252685642</v>
      </c>
      <c r="G957">
        <v>35.623925781250001</v>
      </c>
      <c r="H957" s="11">
        <f t="shared" si="44"/>
        <v>41.454645722656252</v>
      </c>
    </row>
    <row r="958" spans="1:8">
      <c r="A958">
        <v>2085</v>
      </c>
      <c r="B958">
        <v>9</v>
      </c>
      <c r="C958" s="5">
        <v>29.721154785156301</v>
      </c>
      <c r="D958" s="11">
        <f t="shared" si="42"/>
        <v>33.502959886474677</v>
      </c>
      <c r="E958" s="11">
        <v>24.709588623046901</v>
      </c>
      <c r="F958" s="11">
        <f t="shared" si="43"/>
        <v>32.491949014892612</v>
      </c>
      <c r="G958">
        <v>25.562310791015602</v>
      </c>
      <c r="H958" s="11">
        <f t="shared" si="44"/>
        <v>30.409004786376929</v>
      </c>
    </row>
    <row r="959" spans="1:8">
      <c r="A959">
        <v>2085</v>
      </c>
      <c r="B959">
        <v>10</v>
      </c>
      <c r="C959" s="5">
        <v>16.273248291015602</v>
      </c>
      <c r="D959" s="11">
        <f t="shared" si="42"/>
        <v>15.84989303161618</v>
      </c>
      <c r="E959" s="11">
        <v>18.188165283203102</v>
      </c>
      <c r="F959" s="11">
        <f t="shared" si="43"/>
        <v>23.535426199951139</v>
      </c>
      <c r="G959">
        <v>14.982263183593799</v>
      </c>
      <c r="H959" s="11">
        <f t="shared" si="44"/>
        <v>18.794228522949272</v>
      </c>
    </row>
    <row r="960" spans="1:8">
      <c r="A960">
        <v>2085</v>
      </c>
      <c r="B960">
        <v>11</v>
      </c>
      <c r="C960" s="5">
        <v>8.5156188964843995</v>
      </c>
      <c r="D960" s="11">
        <f t="shared" si="42"/>
        <v>5.6664529254150713</v>
      </c>
      <c r="E960" s="11">
        <v>10.478723144531299</v>
      </c>
      <c r="F960" s="11">
        <f t="shared" si="43"/>
        <v>12.947278366699285</v>
      </c>
      <c r="G960">
        <v>5.5951171875000201</v>
      </c>
      <c r="H960" s="11">
        <f t="shared" si="44"/>
        <v>8.4890196484375231</v>
      </c>
    </row>
    <row r="961" spans="1:8">
      <c r="A961">
        <v>2085</v>
      </c>
      <c r="B961">
        <v>12</v>
      </c>
      <c r="C961" s="5">
        <v>1.4897094726562701</v>
      </c>
      <c r="D961" s="11">
        <f t="shared" si="42"/>
        <v>-3.5564583752441141</v>
      </c>
      <c r="E961" s="11">
        <v>4.7198120117187701</v>
      </c>
      <c r="F961" s="11">
        <f t="shared" si="43"/>
        <v>5.0379898168945587</v>
      </c>
      <c r="G961">
        <v>-5.1879028320312299</v>
      </c>
      <c r="H961" s="11">
        <f t="shared" si="44"/>
        <v>-3.3485797290038852</v>
      </c>
    </row>
    <row r="962" spans="1:8">
      <c r="A962">
        <v>2086</v>
      </c>
      <c r="B962">
        <v>1</v>
      </c>
      <c r="C962" s="5">
        <v>2.9189086914062701</v>
      </c>
      <c r="D962" s="11">
        <f t="shared" si="42"/>
        <v>-1.6803485607909887</v>
      </c>
      <c r="E962" s="11">
        <v>1.4908081054687701</v>
      </c>
      <c r="F962" s="11">
        <f t="shared" si="43"/>
        <v>0.60327585205080902</v>
      </c>
      <c r="G962">
        <v>-5.4385131835937299</v>
      </c>
      <c r="H962" s="11">
        <f t="shared" si="44"/>
        <v>-3.6236997729491978</v>
      </c>
    </row>
    <row r="963" spans="1:8">
      <c r="A963">
        <v>2086</v>
      </c>
      <c r="B963">
        <v>2</v>
      </c>
      <c r="C963" s="5">
        <v>3.8598571777344</v>
      </c>
      <c r="D963" s="11">
        <f t="shared" ref="D963:D1026" si="45">C963*1.3127-5.512</f>
        <v>-0.44516548278805246</v>
      </c>
      <c r="E963" s="11">
        <v>6.5489135742187701</v>
      </c>
      <c r="F963" s="11">
        <f t="shared" ref="F963:F1026" si="46">E963*1.3734-1.4442</f>
        <v>7.5500779028320579</v>
      </c>
      <c r="G963">
        <v>5.5936218261719004</v>
      </c>
      <c r="H963" s="11">
        <f t="shared" ref="H963:H1026" si="47">G963*1.0978+2.3467</f>
        <v>8.487378040771512</v>
      </c>
    </row>
    <row r="964" spans="1:8">
      <c r="A964">
        <v>2086</v>
      </c>
      <c r="B964">
        <v>3</v>
      </c>
      <c r="C964" s="5">
        <v>14.5829406738281</v>
      </c>
      <c r="D964" s="11">
        <f t="shared" si="45"/>
        <v>13.631026222534146</v>
      </c>
      <c r="E964" s="11">
        <v>13.9857421875</v>
      </c>
      <c r="F964" s="11">
        <f t="shared" si="46"/>
        <v>17.763818320312499</v>
      </c>
      <c r="G964">
        <v>11.610986328125</v>
      </c>
      <c r="H964" s="11">
        <f t="shared" si="47"/>
        <v>15.093240791015626</v>
      </c>
    </row>
    <row r="965" spans="1:8">
      <c r="A965">
        <v>2086</v>
      </c>
      <c r="B965">
        <v>4</v>
      </c>
      <c r="C965" s="5">
        <v>24.632135009765602</v>
      </c>
      <c r="D965" s="11">
        <f t="shared" si="45"/>
        <v>26.822603627319303</v>
      </c>
      <c r="E965" s="11">
        <v>20.212243652343801</v>
      </c>
      <c r="F965" s="11">
        <f t="shared" si="46"/>
        <v>26.315295432128977</v>
      </c>
      <c r="G965">
        <v>20.480645751953102</v>
      </c>
      <c r="H965" s="11">
        <f t="shared" si="47"/>
        <v>24.830352906494117</v>
      </c>
    </row>
    <row r="966" spans="1:8">
      <c r="A966">
        <v>2086</v>
      </c>
      <c r="B966">
        <v>5</v>
      </c>
      <c r="C966" s="5">
        <v>31.464898681640602</v>
      </c>
      <c r="D966" s="11">
        <f t="shared" si="45"/>
        <v>35.791972499389615</v>
      </c>
      <c r="E966" s="11">
        <v>27.843621826171901</v>
      </c>
      <c r="F966" s="11">
        <f t="shared" si="46"/>
        <v>36.796230216064487</v>
      </c>
      <c r="G966">
        <v>26.943414306640602</v>
      </c>
      <c r="H966" s="11">
        <f t="shared" si="47"/>
        <v>31.925180225830054</v>
      </c>
    </row>
    <row r="967" spans="1:8">
      <c r="A967">
        <v>2086</v>
      </c>
      <c r="B967">
        <v>6</v>
      </c>
      <c r="C967" s="5">
        <v>36.012689208984398</v>
      </c>
      <c r="D967" s="11">
        <f t="shared" si="45"/>
        <v>41.761857124633821</v>
      </c>
      <c r="E967" s="11">
        <v>28.898034667968801</v>
      </c>
      <c r="F967" s="11">
        <f t="shared" si="46"/>
        <v>38.244360812988347</v>
      </c>
      <c r="G967">
        <v>35.122247314453197</v>
      </c>
      <c r="H967" s="11">
        <f t="shared" si="47"/>
        <v>40.903903101806719</v>
      </c>
    </row>
    <row r="968" spans="1:8">
      <c r="A968">
        <v>2086</v>
      </c>
      <c r="B968">
        <v>7</v>
      </c>
      <c r="C968" s="5">
        <v>40.100976562500001</v>
      </c>
      <c r="D968" s="11">
        <f t="shared" si="45"/>
        <v>47.128551933593748</v>
      </c>
      <c r="E968" s="11">
        <v>34.711450195312501</v>
      </c>
      <c r="F968" s="11">
        <f t="shared" si="46"/>
        <v>46.228505698242188</v>
      </c>
      <c r="G968">
        <v>38.599206542968801</v>
      </c>
      <c r="H968" s="11">
        <f t="shared" si="47"/>
        <v>44.720908942871155</v>
      </c>
    </row>
    <row r="969" spans="1:8">
      <c r="A969">
        <v>2086</v>
      </c>
      <c r="B969">
        <v>8</v>
      </c>
      <c r="C969" s="5">
        <v>36.897943115234398</v>
      </c>
      <c r="D969" s="11">
        <f t="shared" si="45"/>
        <v>42.923929927368192</v>
      </c>
      <c r="E969" s="11">
        <v>36.298425292968801</v>
      </c>
      <c r="F969" s="11">
        <f t="shared" si="46"/>
        <v>48.408057297363349</v>
      </c>
      <c r="G969">
        <v>36.254022216796898</v>
      </c>
      <c r="H969" s="11">
        <f t="shared" si="47"/>
        <v>42.14636558959964</v>
      </c>
    </row>
    <row r="970" spans="1:8">
      <c r="A970">
        <v>2086</v>
      </c>
      <c r="B970">
        <v>9</v>
      </c>
      <c r="C970" s="5">
        <v>30.491632080078102</v>
      </c>
      <c r="D970" s="11">
        <f t="shared" si="45"/>
        <v>34.51436543151852</v>
      </c>
      <c r="E970" s="11">
        <v>28.396447753906301</v>
      </c>
      <c r="F970" s="11">
        <f t="shared" si="46"/>
        <v>37.555481345214908</v>
      </c>
      <c r="G970">
        <v>27.087426757812501</v>
      </c>
      <c r="H970" s="11">
        <f t="shared" si="47"/>
        <v>32.083277094726569</v>
      </c>
    </row>
    <row r="971" spans="1:8">
      <c r="A971">
        <v>2086</v>
      </c>
      <c r="B971">
        <v>10</v>
      </c>
      <c r="C971" s="5">
        <v>18.158593750000001</v>
      </c>
      <c r="D971" s="11">
        <f t="shared" si="45"/>
        <v>18.324786015625001</v>
      </c>
      <c r="E971" s="11">
        <v>18.552270507812501</v>
      </c>
      <c r="F971" s="11">
        <f t="shared" si="46"/>
        <v>24.035488315429689</v>
      </c>
      <c r="G971">
        <v>12.397912597656299</v>
      </c>
      <c r="H971" s="11">
        <f t="shared" si="47"/>
        <v>15.957128449707087</v>
      </c>
    </row>
    <row r="972" spans="1:8">
      <c r="A972">
        <v>2086</v>
      </c>
      <c r="B972">
        <v>11</v>
      </c>
      <c r="C972" s="5">
        <v>8.9838195800781495</v>
      </c>
      <c r="D972" s="11">
        <f t="shared" si="45"/>
        <v>6.2810599627685866</v>
      </c>
      <c r="E972" s="11">
        <v>9.5261474609375192</v>
      </c>
      <c r="F972" s="11">
        <f t="shared" si="46"/>
        <v>11.639010922851588</v>
      </c>
      <c r="G972">
        <v>2.1696411132812701</v>
      </c>
      <c r="H972" s="11">
        <f t="shared" si="47"/>
        <v>4.7285320141601783</v>
      </c>
    </row>
    <row r="973" spans="1:8">
      <c r="A973">
        <v>2086</v>
      </c>
      <c r="B973">
        <v>12</v>
      </c>
      <c r="C973" s="5">
        <v>7.7596679687500201</v>
      </c>
      <c r="D973" s="11">
        <f t="shared" si="45"/>
        <v>4.6741161425781508</v>
      </c>
      <c r="E973" s="11">
        <v>4.2794433593750201</v>
      </c>
      <c r="F973" s="11">
        <f t="shared" si="46"/>
        <v>4.4331875097656521</v>
      </c>
      <c r="G973">
        <v>-2.4943908691406</v>
      </c>
      <c r="H973" s="11">
        <f t="shared" si="47"/>
        <v>-0.39164229614255142</v>
      </c>
    </row>
    <row r="974" spans="1:8">
      <c r="A974">
        <v>2087</v>
      </c>
      <c r="B974">
        <v>1</v>
      </c>
      <c r="C974" s="5">
        <v>5.7623840332031504</v>
      </c>
      <c r="D974" s="11">
        <f t="shared" si="45"/>
        <v>2.052281520385776</v>
      </c>
      <c r="E974" s="11">
        <v>-0.55960693359372704</v>
      </c>
      <c r="F974" s="11">
        <f t="shared" si="46"/>
        <v>-2.2127641625976247</v>
      </c>
      <c r="G974">
        <v>-2.60272827148435</v>
      </c>
      <c r="H974" s="11">
        <f t="shared" si="47"/>
        <v>-0.51057509643551979</v>
      </c>
    </row>
    <row r="975" spans="1:8">
      <c r="A975">
        <v>2087</v>
      </c>
      <c r="B975">
        <v>2</v>
      </c>
      <c r="C975" s="5">
        <v>4.9557434082031504</v>
      </c>
      <c r="D975" s="11">
        <f t="shared" si="45"/>
        <v>0.99340437194827569</v>
      </c>
      <c r="E975" s="11">
        <v>7.0676513671875201</v>
      </c>
      <c r="F975" s="11">
        <f t="shared" si="46"/>
        <v>8.2625123876953399</v>
      </c>
      <c r="G975">
        <v>-0.39780273437497699</v>
      </c>
      <c r="H975" s="11">
        <f t="shared" si="47"/>
        <v>1.90999215820315</v>
      </c>
    </row>
    <row r="976" spans="1:8">
      <c r="A976">
        <v>2087</v>
      </c>
      <c r="B976">
        <v>3</v>
      </c>
      <c r="C976" s="5">
        <v>15.3623291015625</v>
      </c>
      <c r="D976" s="11">
        <f t="shared" si="45"/>
        <v>14.654129411621092</v>
      </c>
      <c r="E976" s="11">
        <v>9.8976684570312692</v>
      </c>
      <c r="F976" s="11">
        <f t="shared" si="46"/>
        <v>12.149257858886743</v>
      </c>
      <c r="G976">
        <v>10.8156982421875</v>
      </c>
      <c r="H976" s="11">
        <f t="shared" si="47"/>
        <v>14.220173530273438</v>
      </c>
    </row>
    <row r="977" spans="1:8">
      <c r="A977">
        <v>2087</v>
      </c>
      <c r="B977">
        <v>4</v>
      </c>
      <c r="C977" s="5">
        <v>25.104974365234401</v>
      </c>
      <c r="D977" s="11">
        <f t="shared" si="45"/>
        <v>27.443299849243196</v>
      </c>
      <c r="E977" s="11">
        <v>18.907861328125001</v>
      </c>
      <c r="F977" s="11">
        <f t="shared" si="46"/>
        <v>24.523856748046878</v>
      </c>
      <c r="G977">
        <v>18.424523925781301</v>
      </c>
      <c r="H977" s="11">
        <f t="shared" si="47"/>
        <v>22.573142365722713</v>
      </c>
    </row>
    <row r="978" spans="1:8">
      <c r="A978">
        <v>2087</v>
      </c>
      <c r="B978">
        <v>5</v>
      </c>
      <c r="C978" s="5">
        <v>31.387719726562501</v>
      </c>
      <c r="D978" s="11">
        <f t="shared" si="45"/>
        <v>35.690659685058591</v>
      </c>
      <c r="E978" s="11">
        <v>25.518060302734401</v>
      </c>
      <c r="F978" s="11">
        <f t="shared" si="46"/>
        <v>33.602304019775424</v>
      </c>
      <c r="G978">
        <v>27.553155517578102</v>
      </c>
      <c r="H978" s="11">
        <f t="shared" si="47"/>
        <v>32.594554127197242</v>
      </c>
    </row>
    <row r="979" spans="1:8">
      <c r="A979">
        <v>2087</v>
      </c>
      <c r="B979">
        <v>6</v>
      </c>
      <c r="C979" s="5">
        <v>35.711206054687501</v>
      </c>
      <c r="D979" s="11">
        <f t="shared" si="45"/>
        <v>41.36610018798828</v>
      </c>
      <c r="E979" s="11">
        <v>33.251672363281301</v>
      </c>
      <c r="F979" s="11">
        <f t="shared" si="46"/>
        <v>44.223646823730533</v>
      </c>
      <c r="G979">
        <v>34.868280029296898</v>
      </c>
      <c r="H979" s="11">
        <f t="shared" si="47"/>
        <v>40.625097816162139</v>
      </c>
    </row>
    <row r="980" spans="1:8">
      <c r="A980">
        <v>2087</v>
      </c>
      <c r="B980">
        <v>7</v>
      </c>
      <c r="C980" s="5">
        <v>37.642480468750001</v>
      </c>
      <c r="D980" s="11">
        <f t="shared" si="45"/>
        <v>43.901284111328124</v>
      </c>
      <c r="E980" s="11">
        <v>36.549035644531301</v>
      </c>
      <c r="F980" s="11">
        <f t="shared" si="46"/>
        <v>48.752245554199284</v>
      </c>
      <c r="G980">
        <v>38.243310546875001</v>
      </c>
      <c r="H980" s="11">
        <f t="shared" si="47"/>
        <v>44.33020631835938</v>
      </c>
    </row>
    <row r="981" spans="1:8">
      <c r="A981">
        <v>2087</v>
      </c>
      <c r="B981">
        <v>8</v>
      </c>
      <c r="C981" s="5">
        <v>36.257440185546898</v>
      </c>
      <c r="D981" s="11">
        <f t="shared" si="45"/>
        <v>42.083141731567409</v>
      </c>
      <c r="E981" s="11">
        <v>33.199365234375001</v>
      </c>
      <c r="F981" s="11">
        <f t="shared" si="46"/>
        <v>44.151808212890622</v>
      </c>
      <c r="G981">
        <v>35.113458251953197</v>
      </c>
      <c r="H981" s="11">
        <f t="shared" si="47"/>
        <v>40.89425446899422</v>
      </c>
    </row>
    <row r="982" spans="1:8">
      <c r="A982">
        <v>2087</v>
      </c>
      <c r="B982">
        <v>9</v>
      </c>
      <c r="C982" s="5">
        <v>28.299920654296901</v>
      </c>
      <c r="D982" s="11">
        <f t="shared" si="45"/>
        <v>31.637305842895543</v>
      </c>
      <c r="E982" s="11">
        <v>24.682489013671901</v>
      </c>
      <c r="F982" s="11">
        <f t="shared" si="46"/>
        <v>32.454730411376985</v>
      </c>
      <c r="G982">
        <v>25.928491210937501</v>
      </c>
      <c r="H982" s="11">
        <f t="shared" si="47"/>
        <v>30.810997651367192</v>
      </c>
    </row>
    <row r="983" spans="1:8">
      <c r="A983">
        <v>2087</v>
      </c>
      <c r="B983">
        <v>10</v>
      </c>
      <c r="C983" s="5">
        <v>23.700769042968801</v>
      </c>
      <c r="D983" s="11">
        <f t="shared" si="45"/>
        <v>25.599999522705144</v>
      </c>
      <c r="E983" s="11">
        <v>18.048394775390602</v>
      </c>
      <c r="F983" s="11">
        <f t="shared" si="46"/>
        <v>23.343465384521451</v>
      </c>
      <c r="G983">
        <v>13.5728088378906</v>
      </c>
      <c r="H983" s="11">
        <f t="shared" si="47"/>
        <v>17.246929542236302</v>
      </c>
    </row>
    <row r="984" spans="1:8">
      <c r="A984">
        <v>2087</v>
      </c>
      <c r="B984">
        <v>11</v>
      </c>
      <c r="C984" s="5">
        <v>12.1028381347656</v>
      </c>
      <c r="D984" s="11">
        <f t="shared" si="45"/>
        <v>10.375395619506804</v>
      </c>
      <c r="E984" s="11">
        <v>11.1865478515625</v>
      </c>
      <c r="F984" s="11">
        <f t="shared" si="46"/>
        <v>13.919404819335936</v>
      </c>
      <c r="G984">
        <v>5.3323608398437701</v>
      </c>
      <c r="H984" s="11">
        <f t="shared" si="47"/>
        <v>8.2005657299804913</v>
      </c>
    </row>
    <row r="985" spans="1:8">
      <c r="A985">
        <v>2087</v>
      </c>
      <c r="B985">
        <v>12</v>
      </c>
      <c r="C985" s="5">
        <v>6.6466003417969004</v>
      </c>
      <c r="D985" s="11">
        <f t="shared" si="45"/>
        <v>3.2129922686767918</v>
      </c>
      <c r="E985" s="11">
        <v>2.7885681152344</v>
      </c>
      <c r="F985" s="11">
        <f t="shared" si="46"/>
        <v>2.3856194494629248</v>
      </c>
      <c r="G985">
        <v>-2.5544494628906</v>
      </c>
      <c r="H985" s="11">
        <f t="shared" si="47"/>
        <v>-0.45757462036130114</v>
      </c>
    </row>
    <row r="986" spans="1:8">
      <c r="A986">
        <v>2088</v>
      </c>
      <c r="B986">
        <v>1</v>
      </c>
      <c r="C986" s="5">
        <v>5.4992309570312701</v>
      </c>
      <c r="D986" s="11">
        <f t="shared" si="45"/>
        <v>1.7068404772949481</v>
      </c>
      <c r="E986" s="11">
        <v>-0.89114990234372704</v>
      </c>
      <c r="F986" s="11">
        <f t="shared" si="46"/>
        <v>-2.6681052758788746</v>
      </c>
      <c r="G986">
        <v>-4.1105712890624799</v>
      </c>
      <c r="H986" s="11">
        <f t="shared" si="47"/>
        <v>-2.1658851611327914</v>
      </c>
    </row>
    <row r="987" spans="1:8">
      <c r="A987">
        <v>2088</v>
      </c>
      <c r="B987">
        <v>2</v>
      </c>
      <c r="C987" s="5">
        <v>7.1755920410156504</v>
      </c>
      <c r="D987" s="11">
        <f t="shared" si="45"/>
        <v>3.9073996722412447</v>
      </c>
      <c r="E987" s="11">
        <v>3.6181274414062701</v>
      </c>
      <c r="F987" s="11">
        <f t="shared" si="46"/>
        <v>3.5249362280273711</v>
      </c>
      <c r="G987">
        <v>2.2875610351562701</v>
      </c>
      <c r="H987" s="11">
        <f t="shared" si="47"/>
        <v>4.8579845043945529</v>
      </c>
    </row>
    <row r="988" spans="1:8">
      <c r="A988">
        <v>2088</v>
      </c>
      <c r="B988">
        <v>3</v>
      </c>
      <c r="C988" s="5">
        <v>19.186303710937501</v>
      </c>
      <c r="D988" s="11">
        <f t="shared" si="45"/>
        <v>19.673860881347657</v>
      </c>
      <c r="E988" s="11">
        <v>13.5122619628906</v>
      </c>
      <c r="F988" s="11">
        <f t="shared" si="46"/>
        <v>17.113540579833952</v>
      </c>
      <c r="G988">
        <v>10.0085693359375</v>
      </c>
      <c r="H988" s="11">
        <f t="shared" si="47"/>
        <v>13.334107416992188</v>
      </c>
    </row>
    <row r="989" spans="1:8">
      <c r="A989">
        <v>2088</v>
      </c>
      <c r="B989">
        <v>4</v>
      </c>
      <c r="C989" s="5">
        <v>24.385125732421901</v>
      </c>
      <c r="D989" s="11">
        <f t="shared" si="45"/>
        <v>26.498354548950232</v>
      </c>
      <c r="E989" s="11">
        <v>22.725061035156301</v>
      </c>
      <c r="F989" s="11">
        <f t="shared" si="46"/>
        <v>29.766398825683666</v>
      </c>
      <c r="G989">
        <v>17.508477783203102</v>
      </c>
      <c r="H989" s="11">
        <f t="shared" si="47"/>
        <v>21.567506910400365</v>
      </c>
    </row>
    <row r="990" spans="1:8">
      <c r="A990">
        <v>2088</v>
      </c>
      <c r="B990">
        <v>5</v>
      </c>
      <c r="C990" s="5">
        <v>30.796716308593801</v>
      </c>
      <c r="D990" s="11">
        <f t="shared" si="45"/>
        <v>34.914849498291083</v>
      </c>
      <c r="E990" s="11">
        <v>25.107690429687501</v>
      </c>
      <c r="F990" s="11">
        <f t="shared" si="46"/>
        <v>33.038702036132811</v>
      </c>
      <c r="G990">
        <v>26.203424072265602</v>
      </c>
      <c r="H990" s="11">
        <f t="shared" si="47"/>
        <v>31.112818946533178</v>
      </c>
    </row>
    <row r="991" spans="1:8">
      <c r="A991">
        <v>2088</v>
      </c>
      <c r="B991">
        <v>6</v>
      </c>
      <c r="C991" s="5">
        <v>34.964685058593801</v>
      </c>
      <c r="D991" s="11">
        <f t="shared" si="45"/>
        <v>40.386142076416078</v>
      </c>
      <c r="E991" s="11">
        <v>31.118737792968801</v>
      </c>
      <c r="F991" s="11">
        <f t="shared" si="46"/>
        <v>41.294274484863351</v>
      </c>
      <c r="G991">
        <v>33.762017822265697</v>
      </c>
      <c r="H991" s="11">
        <f t="shared" si="47"/>
        <v>39.410643165283282</v>
      </c>
    </row>
    <row r="992" spans="1:8">
      <c r="A992">
        <v>2088</v>
      </c>
      <c r="B992">
        <v>7</v>
      </c>
      <c r="C992" s="5">
        <v>37.193719482421898</v>
      </c>
      <c r="D992" s="11">
        <f t="shared" si="45"/>
        <v>43.312195564575227</v>
      </c>
      <c r="E992" s="11">
        <v>34.635919189453197</v>
      </c>
      <c r="F992" s="11">
        <f t="shared" si="46"/>
        <v>46.124771414795021</v>
      </c>
      <c r="G992">
        <v>39.397607421875001</v>
      </c>
      <c r="H992" s="11">
        <f t="shared" si="47"/>
        <v>45.597393427734382</v>
      </c>
    </row>
    <row r="993" spans="1:8">
      <c r="A993">
        <v>2088</v>
      </c>
      <c r="B993">
        <v>8</v>
      </c>
      <c r="C993" s="5">
        <v>35.080804443359398</v>
      </c>
      <c r="D993" s="11">
        <f t="shared" si="45"/>
        <v>40.538571992797877</v>
      </c>
      <c r="E993" s="11">
        <v>33.788232421875001</v>
      </c>
      <c r="F993" s="11">
        <f t="shared" si="46"/>
        <v>44.96055840820312</v>
      </c>
      <c r="G993">
        <v>34.195947265625001</v>
      </c>
      <c r="H993" s="11">
        <f t="shared" si="47"/>
        <v>39.887010908203131</v>
      </c>
    </row>
    <row r="994" spans="1:8">
      <c r="A994">
        <v>2088</v>
      </c>
      <c r="B994">
        <v>9</v>
      </c>
      <c r="C994" s="5">
        <v>28.407189941406301</v>
      </c>
      <c r="D994" s="11">
        <f t="shared" si="45"/>
        <v>31.778118236084048</v>
      </c>
      <c r="E994" s="11">
        <v>23.354760742187501</v>
      </c>
      <c r="F994" s="11">
        <f t="shared" si="46"/>
        <v>30.631228403320318</v>
      </c>
      <c r="G994">
        <v>26.719171142578102</v>
      </c>
      <c r="H994" s="11">
        <f t="shared" si="47"/>
        <v>31.679006080322242</v>
      </c>
    </row>
    <row r="995" spans="1:8">
      <c r="A995">
        <v>2088</v>
      </c>
      <c r="B995">
        <v>10</v>
      </c>
      <c r="C995" s="5">
        <v>16.956597900390602</v>
      </c>
      <c r="D995" s="11">
        <f t="shared" si="45"/>
        <v>16.746926063842743</v>
      </c>
      <c r="E995" s="11">
        <v>13.8567443847656</v>
      </c>
      <c r="F995" s="11">
        <f t="shared" si="46"/>
        <v>17.586652738037074</v>
      </c>
      <c r="G995">
        <v>16.096063232421901</v>
      </c>
      <c r="H995" s="11">
        <f t="shared" si="47"/>
        <v>20.016958216552762</v>
      </c>
    </row>
    <row r="996" spans="1:8">
      <c r="A996">
        <v>2088</v>
      </c>
      <c r="B996">
        <v>11</v>
      </c>
      <c r="C996" s="5">
        <v>8.7640014648437692</v>
      </c>
      <c r="D996" s="11">
        <f t="shared" si="45"/>
        <v>5.9925047229004162</v>
      </c>
      <c r="E996" s="11">
        <v>8.7250000000000192</v>
      </c>
      <c r="F996" s="11">
        <f t="shared" si="46"/>
        <v>10.538715000000025</v>
      </c>
      <c r="G996">
        <v>4.7354980468750201</v>
      </c>
      <c r="H996" s="11">
        <f t="shared" si="47"/>
        <v>7.545329755859397</v>
      </c>
    </row>
    <row r="997" spans="1:8">
      <c r="A997">
        <v>2088</v>
      </c>
      <c r="B997">
        <v>12</v>
      </c>
      <c r="C997" s="5">
        <v>6.6303955078125201</v>
      </c>
      <c r="D997" s="11">
        <f t="shared" si="45"/>
        <v>3.1917201831054962</v>
      </c>
      <c r="E997" s="11">
        <v>3.0725952148437701</v>
      </c>
      <c r="F997" s="11">
        <f t="shared" si="46"/>
        <v>2.7757022680664334</v>
      </c>
      <c r="G997">
        <v>-2.2345031738281</v>
      </c>
      <c r="H997" s="11">
        <f t="shared" si="47"/>
        <v>-0.1063375842284886</v>
      </c>
    </row>
    <row r="998" spans="1:8">
      <c r="A998">
        <v>2089</v>
      </c>
      <c r="B998">
        <v>1</v>
      </c>
      <c r="C998" s="5">
        <v>4.1789794921875201</v>
      </c>
      <c r="D998" s="11">
        <f t="shared" si="45"/>
        <v>-2.6253620605442229E-2</v>
      </c>
      <c r="E998" s="11">
        <v>1.4410644531250201</v>
      </c>
      <c r="F998" s="11">
        <f t="shared" si="46"/>
        <v>0.53495791992190256</v>
      </c>
      <c r="G998">
        <v>-3.4949096679687299</v>
      </c>
      <c r="H998" s="11">
        <f t="shared" si="47"/>
        <v>-1.4900118334960721</v>
      </c>
    </row>
    <row r="999" spans="1:8">
      <c r="A999">
        <v>2089</v>
      </c>
      <c r="B999">
        <v>2</v>
      </c>
      <c r="C999" s="5">
        <v>10.0296875</v>
      </c>
      <c r="D999" s="11">
        <f t="shared" si="45"/>
        <v>7.65397078125</v>
      </c>
      <c r="E999" s="11">
        <v>6.9821105957031504</v>
      </c>
      <c r="F999" s="11">
        <f t="shared" si="46"/>
        <v>8.1450306921387057</v>
      </c>
      <c r="G999">
        <v>0.89309082031252296</v>
      </c>
      <c r="H999" s="11">
        <f t="shared" si="47"/>
        <v>3.3271351025390876</v>
      </c>
    </row>
    <row r="1000" spans="1:8">
      <c r="A1000">
        <v>2089</v>
      </c>
      <c r="B1000">
        <v>3</v>
      </c>
      <c r="C1000" s="5">
        <v>17.646447753906301</v>
      </c>
      <c r="D1000" s="11">
        <f t="shared" si="45"/>
        <v>17.652491966552802</v>
      </c>
      <c r="E1000" s="11">
        <v>9.0964599609375192</v>
      </c>
      <c r="F1000" s="11">
        <f t="shared" si="46"/>
        <v>11.048878110351588</v>
      </c>
      <c r="G1000">
        <v>9.7220703125000192</v>
      </c>
      <c r="H1000" s="11">
        <f t="shared" si="47"/>
        <v>13.019588789062523</v>
      </c>
    </row>
    <row r="1001" spans="1:8">
      <c r="A1001">
        <v>2089</v>
      </c>
      <c r="B1001">
        <v>4</v>
      </c>
      <c r="C1001" s="5">
        <v>24.555017089843801</v>
      </c>
      <c r="D1001" s="11">
        <f t="shared" si="45"/>
        <v>26.72137093383796</v>
      </c>
      <c r="E1001" s="11">
        <v>16.755029296875001</v>
      </c>
      <c r="F1001" s="11">
        <f t="shared" si="46"/>
        <v>21.567157236328129</v>
      </c>
      <c r="G1001">
        <v>20.245996093750001</v>
      </c>
      <c r="H1001" s="11">
        <f t="shared" si="47"/>
        <v>24.572754511718752</v>
      </c>
    </row>
    <row r="1002" spans="1:8">
      <c r="A1002">
        <v>2089</v>
      </c>
      <c r="B1002">
        <v>5</v>
      </c>
      <c r="C1002" s="5">
        <v>29.941003417968801</v>
      </c>
      <c r="D1002" s="11">
        <f t="shared" si="45"/>
        <v>33.791555186767646</v>
      </c>
      <c r="E1002" s="11">
        <v>28.533715820312501</v>
      </c>
      <c r="F1002" s="11">
        <f t="shared" si="46"/>
        <v>37.744005307617186</v>
      </c>
      <c r="G1002">
        <v>26.376611328125001</v>
      </c>
      <c r="H1002" s="11">
        <f t="shared" si="47"/>
        <v>31.302943916015629</v>
      </c>
    </row>
    <row r="1003" spans="1:8">
      <c r="A1003">
        <v>2089</v>
      </c>
      <c r="B1003">
        <v>6</v>
      </c>
      <c r="C1003" s="5">
        <v>35.555474853515697</v>
      </c>
      <c r="D1003" s="11">
        <f t="shared" si="45"/>
        <v>41.161671840210055</v>
      </c>
      <c r="E1003" s="11">
        <v>28.947778320312501</v>
      </c>
      <c r="F1003" s="11">
        <f t="shared" si="46"/>
        <v>38.312678745117189</v>
      </c>
      <c r="G1003">
        <v>34.525323486328197</v>
      </c>
      <c r="H1003" s="11">
        <f t="shared" si="47"/>
        <v>40.248600123291098</v>
      </c>
    </row>
    <row r="1004" spans="1:8">
      <c r="A1004">
        <v>2089</v>
      </c>
      <c r="B1004">
        <v>7</v>
      </c>
      <c r="C1004" s="5">
        <v>38.981591796875001</v>
      </c>
      <c r="D1004" s="11">
        <f t="shared" si="45"/>
        <v>45.659135551757814</v>
      </c>
      <c r="E1004" s="11">
        <v>31.497216796875001</v>
      </c>
      <c r="F1004" s="11">
        <f t="shared" si="46"/>
        <v>41.814077548828124</v>
      </c>
      <c r="G1004">
        <v>38.409814453125001</v>
      </c>
      <c r="H1004" s="11">
        <f t="shared" si="47"/>
        <v>44.512994306640628</v>
      </c>
    </row>
    <row r="1005" spans="1:8">
      <c r="A1005">
        <v>2089</v>
      </c>
      <c r="B1005">
        <v>8</v>
      </c>
      <c r="C1005" s="5">
        <v>35.541162109375001</v>
      </c>
      <c r="D1005" s="11">
        <f t="shared" si="45"/>
        <v>41.142883500976566</v>
      </c>
      <c r="E1005" s="11">
        <v>33.608483886718801</v>
      </c>
      <c r="F1005" s="11">
        <f t="shared" si="46"/>
        <v>44.713691770019601</v>
      </c>
      <c r="G1005">
        <v>34.385186767578197</v>
      </c>
      <c r="H1005" s="11">
        <f t="shared" si="47"/>
        <v>40.094758033447349</v>
      </c>
    </row>
    <row r="1006" spans="1:8">
      <c r="A1006">
        <v>2089</v>
      </c>
      <c r="B1006">
        <v>9</v>
      </c>
      <c r="C1006" s="5">
        <v>31.121911621093801</v>
      </c>
      <c r="D1006" s="11">
        <f t="shared" si="45"/>
        <v>35.341733385009832</v>
      </c>
      <c r="E1006" s="11">
        <v>24.982049560546901</v>
      </c>
      <c r="F1006" s="11">
        <f t="shared" si="46"/>
        <v>32.866146866455111</v>
      </c>
      <c r="G1006">
        <v>25.548974609375001</v>
      </c>
      <c r="H1006" s="11">
        <f t="shared" si="47"/>
        <v>30.394364326171878</v>
      </c>
    </row>
    <row r="1007" spans="1:8">
      <c r="A1007">
        <v>2089</v>
      </c>
      <c r="B1007">
        <v>10</v>
      </c>
      <c r="C1007" s="5">
        <v>21.729608154296901</v>
      </c>
      <c r="D1007" s="11">
        <f t="shared" si="45"/>
        <v>23.012456624145543</v>
      </c>
      <c r="E1007" s="11">
        <v>19.512109375000001</v>
      </c>
      <c r="F1007" s="11">
        <f t="shared" si="46"/>
        <v>25.353731015625002</v>
      </c>
      <c r="G1007">
        <v>15.4686828613281</v>
      </c>
      <c r="H1007" s="11">
        <f t="shared" si="47"/>
        <v>19.328220045165988</v>
      </c>
    </row>
    <row r="1008" spans="1:8">
      <c r="A1008">
        <v>2089</v>
      </c>
      <c r="B1008">
        <v>11</v>
      </c>
      <c r="C1008" s="5">
        <v>9.0096984863281495</v>
      </c>
      <c r="D1008" s="11">
        <f t="shared" si="45"/>
        <v>6.3150312030029623</v>
      </c>
      <c r="E1008" s="11">
        <v>8.0162597656250192</v>
      </c>
      <c r="F1008" s="11">
        <f t="shared" si="46"/>
        <v>9.5653311621094002</v>
      </c>
      <c r="G1008">
        <v>4.3357482910156504</v>
      </c>
      <c r="H1008" s="11">
        <f t="shared" si="47"/>
        <v>7.1064844738769821</v>
      </c>
    </row>
    <row r="1009" spans="1:8">
      <c r="A1009">
        <v>2089</v>
      </c>
      <c r="B1009">
        <v>12</v>
      </c>
      <c r="C1009" s="5">
        <v>6.3723693847656504</v>
      </c>
      <c r="D1009" s="11">
        <f t="shared" si="45"/>
        <v>2.853009291381869</v>
      </c>
      <c r="E1009" s="11">
        <v>2.5547729492187701</v>
      </c>
      <c r="F1009" s="11">
        <f t="shared" si="46"/>
        <v>2.0645251684570587</v>
      </c>
      <c r="G1009">
        <v>-3.22785034179685</v>
      </c>
      <c r="H1009" s="11">
        <f t="shared" si="47"/>
        <v>-1.1968341052245823</v>
      </c>
    </row>
    <row r="1010" spans="1:8">
      <c r="A1010">
        <v>2090</v>
      </c>
      <c r="B1010">
        <v>1</v>
      </c>
      <c r="C1010" s="5">
        <v>3.1974121093750201</v>
      </c>
      <c r="D1010" s="11">
        <f t="shared" si="45"/>
        <v>-1.3147571240234104</v>
      </c>
      <c r="E1010" s="11">
        <v>-0.49155273437497699</v>
      </c>
      <c r="F1010" s="11">
        <f t="shared" si="46"/>
        <v>-2.1192985253905934</v>
      </c>
      <c r="G1010">
        <v>-11.0441650390625</v>
      </c>
      <c r="H1010" s="11">
        <f t="shared" si="47"/>
        <v>-9.7775843798828141</v>
      </c>
    </row>
    <row r="1011" spans="1:8">
      <c r="A1011">
        <v>2090</v>
      </c>
      <c r="B1011">
        <v>2</v>
      </c>
      <c r="C1011" s="5">
        <v>10.5596252441406</v>
      </c>
      <c r="D1011" s="11">
        <f t="shared" si="45"/>
        <v>8.3496200579833655</v>
      </c>
      <c r="E1011" s="11">
        <v>3.4156127929687701</v>
      </c>
      <c r="F1011" s="11">
        <f t="shared" si="46"/>
        <v>3.2468026098633085</v>
      </c>
      <c r="G1011">
        <v>2.4735046386719</v>
      </c>
      <c r="H1011" s="11">
        <f t="shared" si="47"/>
        <v>5.0621133923340125</v>
      </c>
    </row>
    <row r="1012" spans="1:8">
      <c r="A1012">
        <v>2090</v>
      </c>
      <c r="B1012">
        <v>3</v>
      </c>
      <c r="C1012" s="5">
        <v>17.462457275390602</v>
      </c>
      <c r="D1012" s="11">
        <f t="shared" si="45"/>
        <v>17.410967665405241</v>
      </c>
      <c r="E1012" s="11">
        <v>12.000329589843799</v>
      </c>
      <c r="F1012" s="11">
        <f t="shared" si="46"/>
        <v>15.037052658691474</v>
      </c>
      <c r="G1012">
        <v>12.6359191894531</v>
      </c>
      <c r="H1012" s="11">
        <f t="shared" si="47"/>
        <v>16.218412086181612</v>
      </c>
    </row>
    <row r="1013" spans="1:8">
      <c r="A1013">
        <v>2090</v>
      </c>
      <c r="B1013">
        <v>4</v>
      </c>
      <c r="C1013" s="5">
        <v>24.832025146484401</v>
      </c>
      <c r="D1013" s="11">
        <f t="shared" si="45"/>
        <v>27.084999409790072</v>
      </c>
      <c r="E1013" s="11">
        <v>23.184136962890602</v>
      </c>
      <c r="F1013" s="11">
        <f t="shared" si="46"/>
        <v>30.396893704833953</v>
      </c>
      <c r="G1013">
        <v>18.538354492187501</v>
      </c>
      <c r="H1013" s="11">
        <f t="shared" si="47"/>
        <v>22.698105561523441</v>
      </c>
    </row>
    <row r="1014" spans="1:8">
      <c r="A1014">
        <v>2090</v>
      </c>
      <c r="B1014">
        <v>5</v>
      </c>
      <c r="C1014" s="5">
        <v>31.836083984375001</v>
      </c>
      <c r="D1014" s="11">
        <f t="shared" si="45"/>
        <v>36.279227446289063</v>
      </c>
      <c r="E1014" s="11">
        <v>24.661737060546901</v>
      </c>
      <c r="F1014" s="11">
        <f t="shared" si="46"/>
        <v>32.42622967895511</v>
      </c>
      <c r="G1014">
        <v>27.363244628906301</v>
      </c>
      <c r="H1014" s="11">
        <f t="shared" si="47"/>
        <v>32.386069953613344</v>
      </c>
    </row>
    <row r="1015" spans="1:8">
      <c r="A1015">
        <v>2090</v>
      </c>
      <c r="B1015">
        <v>6</v>
      </c>
      <c r="C1015" s="5">
        <v>35.627008056640697</v>
      </c>
      <c r="D1015" s="11">
        <f t="shared" si="45"/>
        <v>41.255573475952239</v>
      </c>
      <c r="E1015" s="11">
        <v>31.502587890625001</v>
      </c>
      <c r="F1015" s="11">
        <f t="shared" si="46"/>
        <v>41.82145420898437</v>
      </c>
      <c r="G1015">
        <v>33.992211914062501</v>
      </c>
      <c r="H1015" s="11">
        <f t="shared" si="47"/>
        <v>39.663350239257817</v>
      </c>
    </row>
    <row r="1016" spans="1:8">
      <c r="A1016">
        <v>2090</v>
      </c>
      <c r="B1016">
        <v>7</v>
      </c>
      <c r="C1016" s="5">
        <v>37.822808837890697</v>
      </c>
      <c r="D1016" s="11">
        <f t="shared" si="45"/>
        <v>44.138001161499119</v>
      </c>
      <c r="E1016" s="11">
        <v>34.210473632812501</v>
      </c>
      <c r="F1016" s="11">
        <f t="shared" si="46"/>
        <v>45.540464487304689</v>
      </c>
      <c r="G1016">
        <v>37.653253173828197</v>
      </c>
      <c r="H1016" s="11">
        <f t="shared" si="47"/>
        <v>43.682441334228599</v>
      </c>
    </row>
    <row r="1017" spans="1:8">
      <c r="A1017">
        <v>2090</v>
      </c>
      <c r="B1017">
        <v>8</v>
      </c>
      <c r="C1017" s="5">
        <v>36.575311279296898</v>
      </c>
      <c r="D1017" s="11">
        <f t="shared" si="45"/>
        <v>42.500411116333034</v>
      </c>
      <c r="E1017" s="11">
        <v>31.227410888671901</v>
      </c>
      <c r="F1017" s="11">
        <f t="shared" si="46"/>
        <v>41.443526114501985</v>
      </c>
      <c r="G1017">
        <v>35.714593505859398</v>
      </c>
      <c r="H1017" s="11">
        <f t="shared" si="47"/>
        <v>41.554180750732449</v>
      </c>
    </row>
    <row r="1018" spans="1:8">
      <c r="A1018">
        <v>2090</v>
      </c>
      <c r="B1018">
        <v>9</v>
      </c>
      <c r="C1018" s="5">
        <v>28.902001953125001</v>
      </c>
      <c r="D1018" s="11">
        <f t="shared" si="45"/>
        <v>32.42765796386719</v>
      </c>
      <c r="E1018" s="11">
        <v>24.518151855468801</v>
      </c>
      <c r="F1018" s="11">
        <f t="shared" si="46"/>
        <v>32.229029758300847</v>
      </c>
      <c r="G1018">
        <v>26.390832519531301</v>
      </c>
      <c r="H1018" s="11">
        <f t="shared" si="47"/>
        <v>31.318555939941465</v>
      </c>
    </row>
    <row r="1019" spans="1:8">
      <c r="A1019">
        <v>2090</v>
      </c>
      <c r="B1019">
        <v>10</v>
      </c>
      <c r="C1019" s="5">
        <v>16.373742675781301</v>
      </c>
      <c r="D1019" s="11">
        <f t="shared" si="45"/>
        <v>15.981812010498114</v>
      </c>
      <c r="E1019" s="11">
        <v>17.135522460937501</v>
      </c>
      <c r="F1019" s="11">
        <f t="shared" si="46"/>
        <v>22.089726547851566</v>
      </c>
      <c r="G1019">
        <v>17.301293945312501</v>
      </c>
      <c r="H1019" s="11">
        <f t="shared" si="47"/>
        <v>21.340060493164064</v>
      </c>
    </row>
    <row r="1020" spans="1:8">
      <c r="A1020">
        <v>2090</v>
      </c>
      <c r="B1020">
        <v>11</v>
      </c>
      <c r="C1020" s="5">
        <v>7.6696716308594004</v>
      </c>
      <c r="D1020" s="11">
        <f t="shared" si="45"/>
        <v>4.5559779498291357</v>
      </c>
      <c r="E1020" s="11">
        <v>8.2608886718750192</v>
      </c>
      <c r="F1020" s="11">
        <f t="shared" si="46"/>
        <v>9.9013045019531507</v>
      </c>
      <c r="G1020">
        <v>5.2570129394531504</v>
      </c>
      <c r="H1020" s="11">
        <f t="shared" si="47"/>
        <v>8.1178488049316684</v>
      </c>
    </row>
    <row r="1021" spans="1:8">
      <c r="A1021">
        <v>2090</v>
      </c>
      <c r="B1021">
        <v>12</v>
      </c>
      <c r="C1021" s="5">
        <v>3.11773071289065</v>
      </c>
      <c r="D1021" s="11">
        <f t="shared" si="45"/>
        <v>-1.4193548931884434</v>
      </c>
      <c r="E1021" s="11">
        <v>4.7018676757812701</v>
      </c>
      <c r="F1021" s="11">
        <f t="shared" si="46"/>
        <v>5.0133450659179957</v>
      </c>
      <c r="G1021">
        <v>1.8181396484375201</v>
      </c>
      <c r="H1021" s="11">
        <f t="shared" si="47"/>
        <v>4.3426537060547092</v>
      </c>
    </row>
    <row r="1022" spans="1:8">
      <c r="A1022">
        <v>2091</v>
      </c>
      <c r="B1022">
        <v>1</v>
      </c>
      <c r="C1022" s="5">
        <v>0.75454101562502296</v>
      </c>
      <c r="D1022" s="11">
        <f t="shared" si="45"/>
        <v>-4.5215140087890315</v>
      </c>
      <c r="E1022" s="11">
        <v>0.23824462890627299</v>
      </c>
      <c r="F1022" s="11">
        <f t="shared" si="46"/>
        <v>-1.1169948266601246</v>
      </c>
      <c r="G1022">
        <v>-0.91498413085935204</v>
      </c>
      <c r="H1022" s="11">
        <f t="shared" si="47"/>
        <v>1.342230421142603</v>
      </c>
    </row>
    <row r="1023" spans="1:8">
      <c r="A1023">
        <v>2091</v>
      </c>
      <c r="B1023">
        <v>2</v>
      </c>
      <c r="C1023" s="5">
        <v>9.8944946289062692</v>
      </c>
      <c r="D1023" s="11">
        <f t="shared" si="45"/>
        <v>7.4765030993652593</v>
      </c>
      <c r="E1023" s="11">
        <v>6.3992248535156504</v>
      </c>
      <c r="F1023" s="11">
        <f t="shared" si="46"/>
        <v>7.3444954138183931</v>
      </c>
      <c r="G1023">
        <v>-1.0735229492187299</v>
      </c>
      <c r="H1023" s="11">
        <f t="shared" si="47"/>
        <v>1.168186506347678</v>
      </c>
    </row>
    <row r="1024" spans="1:8">
      <c r="A1024">
        <v>2091</v>
      </c>
      <c r="B1024">
        <v>3</v>
      </c>
      <c r="C1024" s="5">
        <v>18.760278320312501</v>
      </c>
      <c r="D1024" s="11">
        <f t="shared" si="45"/>
        <v>19.114617351074219</v>
      </c>
      <c r="E1024" s="11">
        <v>11.8818603515625</v>
      </c>
      <c r="F1024" s="11">
        <f t="shared" si="46"/>
        <v>14.874347006835935</v>
      </c>
      <c r="G1024">
        <v>8.6836486816406495</v>
      </c>
      <c r="H1024" s="11">
        <f t="shared" si="47"/>
        <v>11.879609522705106</v>
      </c>
    </row>
    <row r="1025" spans="1:8">
      <c r="A1025">
        <v>2091</v>
      </c>
      <c r="B1025">
        <v>4</v>
      </c>
      <c r="C1025" s="5">
        <v>26.763787841796901</v>
      </c>
      <c r="D1025" s="11">
        <f t="shared" si="45"/>
        <v>29.620824299926788</v>
      </c>
      <c r="E1025" s="11">
        <v>19.175744628906301</v>
      </c>
      <c r="F1025" s="11">
        <f t="shared" si="46"/>
        <v>24.891767673339913</v>
      </c>
      <c r="G1025">
        <v>19.075982666015602</v>
      </c>
      <c r="H1025" s="11">
        <f t="shared" si="47"/>
        <v>23.288313770751927</v>
      </c>
    </row>
    <row r="1026" spans="1:8">
      <c r="A1026">
        <v>2091</v>
      </c>
      <c r="B1026">
        <v>5</v>
      </c>
      <c r="C1026" s="5">
        <v>30.477532958984401</v>
      </c>
      <c r="D1026" s="11">
        <f t="shared" si="45"/>
        <v>34.49585751525882</v>
      </c>
      <c r="E1026" s="11">
        <v>28.923944091796901</v>
      </c>
      <c r="F1026" s="11">
        <f t="shared" si="46"/>
        <v>38.279944815673858</v>
      </c>
      <c r="G1026">
        <v>28.791040039062501</v>
      </c>
      <c r="H1026" s="11">
        <f t="shared" si="47"/>
        <v>33.953503754882817</v>
      </c>
    </row>
    <row r="1027" spans="1:8">
      <c r="A1027">
        <v>2091</v>
      </c>
      <c r="B1027">
        <v>6</v>
      </c>
      <c r="C1027" s="5">
        <v>34.533929443359398</v>
      </c>
      <c r="D1027" s="11">
        <f t="shared" ref="D1027:D1090" si="48">C1027*1.3127-5.512</f>
        <v>39.820689180297883</v>
      </c>
      <c r="E1027" s="11">
        <v>31.904748535156301</v>
      </c>
      <c r="F1027" s="11">
        <f t="shared" ref="F1027:F1090" si="49">E1027*1.3734-1.4442</f>
        <v>42.373781638183658</v>
      </c>
      <c r="G1027">
        <v>34.148309326171898</v>
      </c>
      <c r="H1027" s="11">
        <f t="shared" ref="H1027:H1090" si="50">G1027*1.0978+2.3467</f>
        <v>39.834713978271509</v>
      </c>
    </row>
    <row r="1028" spans="1:8">
      <c r="A1028">
        <v>2091</v>
      </c>
      <c r="B1028">
        <v>7</v>
      </c>
      <c r="C1028" s="5">
        <v>36.879022216796898</v>
      </c>
      <c r="D1028" s="11">
        <f t="shared" si="48"/>
        <v>42.899092463989284</v>
      </c>
      <c r="E1028" s="11">
        <v>34.645013427734398</v>
      </c>
      <c r="F1028" s="11">
        <f t="shared" si="49"/>
        <v>46.137261441650416</v>
      </c>
      <c r="G1028">
        <v>39.892510986328197</v>
      </c>
      <c r="H1028" s="11">
        <f t="shared" si="50"/>
        <v>46.140698560791101</v>
      </c>
    </row>
    <row r="1029" spans="1:8">
      <c r="A1029">
        <v>2091</v>
      </c>
      <c r="B1029">
        <v>8</v>
      </c>
      <c r="C1029" s="5">
        <v>37.659814453125001</v>
      </c>
      <c r="D1029" s="11">
        <f t="shared" si="48"/>
        <v>43.924038432617188</v>
      </c>
      <c r="E1029" s="11">
        <v>34.056054687500001</v>
      </c>
      <c r="F1029" s="11">
        <f t="shared" si="49"/>
        <v>45.328385507812499</v>
      </c>
      <c r="G1029">
        <v>35.769067382812501</v>
      </c>
      <c r="H1029" s="11">
        <f t="shared" si="50"/>
        <v>41.613982172851564</v>
      </c>
    </row>
    <row r="1030" spans="1:8">
      <c r="A1030">
        <v>2091</v>
      </c>
      <c r="B1030">
        <v>9</v>
      </c>
      <c r="C1030" s="5">
        <v>29.778344726562501</v>
      </c>
      <c r="D1030" s="11">
        <f t="shared" si="48"/>
        <v>33.578033122558594</v>
      </c>
      <c r="E1030" s="11">
        <v>28.581811523437501</v>
      </c>
      <c r="F1030" s="11">
        <f t="shared" si="49"/>
        <v>37.810059946289059</v>
      </c>
      <c r="G1030">
        <v>27.239617919921901</v>
      </c>
      <c r="H1030" s="11">
        <f t="shared" si="50"/>
        <v>32.25035255249027</v>
      </c>
    </row>
    <row r="1031" spans="1:8">
      <c r="A1031">
        <v>2091</v>
      </c>
      <c r="B1031">
        <v>10</v>
      </c>
      <c r="C1031" s="5">
        <v>18.640771484375001</v>
      </c>
      <c r="D1031" s="11">
        <f t="shared" si="48"/>
        <v>18.957740727539065</v>
      </c>
      <c r="E1031" s="11">
        <v>17.846459960937501</v>
      </c>
      <c r="F1031" s="11">
        <f t="shared" si="49"/>
        <v>23.066128110351563</v>
      </c>
      <c r="G1031">
        <v>17.485192871093801</v>
      </c>
      <c r="H1031" s="11">
        <f t="shared" si="50"/>
        <v>21.541944733886776</v>
      </c>
    </row>
    <row r="1032" spans="1:8">
      <c r="A1032">
        <v>2091</v>
      </c>
      <c r="B1032">
        <v>11</v>
      </c>
      <c r="C1032" s="5">
        <v>12.3945861816406</v>
      </c>
      <c r="D1032" s="11">
        <f t="shared" si="48"/>
        <v>10.758373280639614</v>
      </c>
      <c r="E1032" s="11">
        <v>8.8439575195312692</v>
      </c>
      <c r="F1032" s="11">
        <f t="shared" si="49"/>
        <v>10.702091257324245</v>
      </c>
      <c r="G1032">
        <v>6.3828063964844004</v>
      </c>
      <c r="H1032" s="11">
        <f t="shared" si="50"/>
        <v>9.3537448620605748</v>
      </c>
    </row>
    <row r="1033" spans="1:8">
      <c r="A1033">
        <v>2091</v>
      </c>
      <c r="B1033">
        <v>12</v>
      </c>
      <c r="C1033" s="5">
        <v>5.0077453613281504</v>
      </c>
      <c r="D1033" s="11">
        <f t="shared" si="48"/>
        <v>1.0616673358154634</v>
      </c>
      <c r="E1033" s="11">
        <v>3.1000610351562701</v>
      </c>
      <c r="F1033" s="11">
        <f t="shared" si="49"/>
        <v>2.8134238256836208</v>
      </c>
      <c r="G1033">
        <v>-0.87677612304685204</v>
      </c>
      <c r="H1033" s="11">
        <f t="shared" si="50"/>
        <v>1.3841751721191655</v>
      </c>
    </row>
    <row r="1034" spans="1:8">
      <c r="A1034">
        <v>2092</v>
      </c>
      <c r="B1034">
        <v>1</v>
      </c>
      <c r="C1034" s="5">
        <v>5.7232910156250201</v>
      </c>
      <c r="D1034" s="11">
        <f t="shared" si="48"/>
        <v>2.0009641162109641</v>
      </c>
      <c r="E1034" s="11">
        <v>1.0463500976562701</v>
      </c>
      <c r="F1034" s="11">
        <f t="shared" si="49"/>
        <v>-7.1427758788786821E-3</v>
      </c>
      <c r="G1034">
        <v>-4.2779907226562299</v>
      </c>
      <c r="H1034" s="11">
        <f t="shared" si="50"/>
        <v>-2.3496782153320095</v>
      </c>
    </row>
    <row r="1035" spans="1:8">
      <c r="A1035">
        <v>2092</v>
      </c>
      <c r="B1035">
        <v>2</v>
      </c>
      <c r="C1035" s="5">
        <v>10.9038635253906</v>
      </c>
      <c r="D1035" s="11">
        <f t="shared" si="48"/>
        <v>8.8015016497802421</v>
      </c>
      <c r="E1035" s="11">
        <v>4.2098327636719004</v>
      </c>
      <c r="F1035" s="11">
        <f t="shared" si="49"/>
        <v>4.3375843176269875</v>
      </c>
      <c r="G1035">
        <v>4.1527648925781504</v>
      </c>
      <c r="H1035" s="11">
        <f t="shared" si="50"/>
        <v>6.9056052990722936</v>
      </c>
    </row>
    <row r="1036" spans="1:8">
      <c r="A1036">
        <v>2092</v>
      </c>
      <c r="B1036">
        <v>3</v>
      </c>
      <c r="C1036" s="5">
        <v>18.087213134765602</v>
      </c>
      <c r="D1036" s="11">
        <f t="shared" si="48"/>
        <v>18.231084682006806</v>
      </c>
      <c r="E1036" s="11">
        <v>9.9360900878906495</v>
      </c>
      <c r="F1036" s="11">
        <f t="shared" si="49"/>
        <v>12.202026126709017</v>
      </c>
      <c r="G1036">
        <v>16.376367187500001</v>
      </c>
      <c r="H1036" s="11">
        <f t="shared" si="50"/>
        <v>20.324675898437501</v>
      </c>
    </row>
    <row r="1037" spans="1:8">
      <c r="A1037">
        <v>2092</v>
      </c>
      <c r="B1037">
        <v>4</v>
      </c>
      <c r="C1037" s="5">
        <v>21.917535400390602</v>
      </c>
      <c r="D1037" s="11">
        <f t="shared" si="48"/>
        <v>23.259148720092742</v>
      </c>
      <c r="E1037" s="11">
        <v>22.087365722656301</v>
      </c>
      <c r="F1037" s="11">
        <f t="shared" si="49"/>
        <v>28.890588083496166</v>
      </c>
      <c r="G1037">
        <v>19.909448242187501</v>
      </c>
      <c r="H1037" s="11">
        <f t="shared" si="50"/>
        <v>24.203292280273441</v>
      </c>
    </row>
    <row r="1038" spans="1:8">
      <c r="A1038">
        <v>2092</v>
      </c>
      <c r="B1038">
        <v>5</v>
      </c>
      <c r="C1038" s="5">
        <v>30.035211181640602</v>
      </c>
      <c r="D1038" s="11">
        <f t="shared" si="48"/>
        <v>33.91522171813962</v>
      </c>
      <c r="E1038" s="11">
        <v>27.576287841796901</v>
      </c>
      <c r="F1038" s="11">
        <f t="shared" si="49"/>
        <v>36.429073721923864</v>
      </c>
      <c r="G1038">
        <v>26.382287597656301</v>
      </c>
      <c r="H1038" s="11">
        <f t="shared" si="50"/>
        <v>31.309175324707088</v>
      </c>
    </row>
    <row r="1039" spans="1:8">
      <c r="A1039">
        <v>2092</v>
      </c>
      <c r="B1039">
        <v>6</v>
      </c>
      <c r="C1039" s="5">
        <v>34.881433105468801</v>
      </c>
      <c r="D1039" s="11">
        <f t="shared" si="48"/>
        <v>40.276857237548896</v>
      </c>
      <c r="E1039" s="11">
        <v>32.709680175781301</v>
      </c>
      <c r="F1039" s="11">
        <f t="shared" si="49"/>
        <v>43.479274753418032</v>
      </c>
      <c r="G1039">
        <v>36.012109375000001</v>
      </c>
      <c r="H1039" s="11">
        <f t="shared" si="50"/>
        <v>41.880793671875004</v>
      </c>
    </row>
    <row r="1040" spans="1:8">
      <c r="A1040">
        <v>2092</v>
      </c>
      <c r="B1040">
        <v>7</v>
      </c>
      <c r="C1040" s="5">
        <v>37.486596679687501</v>
      </c>
      <c r="D1040" s="11">
        <f t="shared" si="48"/>
        <v>43.696655461425784</v>
      </c>
      <c r="E1040" s="11">
        <v>34.772424316406301</v>
      </c>
      <c r="F1040" s="11">
        <f t="shared" si="49"/>
        <v>46.312247556152407</v>
      </c>
      <c r="G1040">
        <v>37.831292724609398</v>
      </c>
      <c r="H1040" s="11">
        <f t="shared" si="50"/>
        <v>43.877893153076201</v>
      </c>
    </row>
    <row r="1041" spans="1:8">
      <c r="A1041">
        <v>2092</v>
      </c>
      <c r="B1041">
        <v>8</v>
      </c>
      <c r="C1041" s="5">
        <v>36.744775390625001</v>
      </c>
      <c r="D1041" s="11">
        <f t="shared" si="48"/>
        <v>42.722866655273435</v>
      </c>
      <c r="E1041" s="11">
        <v>32.557275390625001</v>
      </c>
      <c r="F1041" s="11">
        <f t="shared" si="49"/>
        <v>43.269962021484375</v>
      </c>
      <c r="G1041">
        <v>34.844232177734398</v>
      </c>
      <c r="H1041" s="11">
        <f t="shared" si="50"/>
        <v>40.598698084716823</v>
      </c>
    </row>
    <row r="1042" spans="1:8">
      <c r="A1042">
        <v>2092</v>
      </c>
      <c r="B1042">
        <v>9</v>
      </c>
      <c r="C1042" s="5">
        <v>29.623620605468801</v>
      </c>
      <c r="D1042" s="11">
        <f t="shared" si="48"/>
        <v>33.374926768798893</v>
      </c>
      <c r="E1042" s="11">
        <v>26.023522949218801</v>
      </c>
      <c r="F1042" s="11">
        <f t="shared" si="49"/>
        <v>34.296506418457099</v>
      </c>
      <c r="G1042">
        <v>26.556237792968801</v>
      </c>
      <c r="H1042" s="11">
        <f t="shared" si="50"/>
        <v>31.500137849121153</v>
      </c>
    </row>
    <row r="1043" spans="1:8">
      <c r="A1043">
        <v>2092</v>
      </c>
      <c r="B1043">
        <v>10</v>
      </c>
      <c r="C1043" s="5">
        <v>18.642266845703102</v>
      </c>
      <c r="D1043" s="11">
        <f t="shared" si="48"/>
        <v>18.959703688354459</v>
      </c>
      <c r="E1043" s="11">
        <v>15.8470397949219</v>
      </c>
      <c r="F1043" s="11">
        <f t="shared" si="49"/>
        <v>20.320124454345738</v>
      </c>
      <c r="G1043">
        <v>18.092584228515602</v>
      </c>
      <c r="H1043" s="11">
        <f t="shared" si="50"/>
        <v>22.208738966064427</v>
      </c>
    </row>
    <row r="1044" spans="1:8">
      <c r="A1044">
        <v>2092</v>
      </c>
      <c r="B1044">
        <v>11</v>
      </c>
      <c r="C1044" s="5">
        <v>7.7737670898437701</v>
      </c>
      <c r="D1044" s="11">
        <f t="shared" si="48"/>
        <v>4.6926240588379171</v>
      </c>
      <c r="E1044" s="11">
        <v>9.8852783203125192</v>
      </c>
      <c r="F1044" s="11">
        <f t="shared" si="49"/>
        <v>12.132241245117212</v>
      </c>
      <c r="G1044">
        <v>1.53228149414065</v>
      </c>
      <c r="H1044" s="11">
        <f t="shared" si="50"/>
        <v>4.0288386242676051</v>
      </c>
    </row>
    <row r="1045" spans="1:8">
      <c r="A1045">
        <v>2092</v>
      </c>
      <c r="B1045">
        <v>12</v>
      </c>
      <c r="C1045" s="5">
        <v>4.5068908691406504</v>
      </c>
      <c r="D1045" s="11">
        <f t="shared" si="48"/>
        <v>0.40419564392093221</v>
      </c>
      <c r="E1045" s="11">
        <v>2.4363037109375201</v>
      </c>
      <c r="F1045" s="11">
        <f t="shared" si="49"/>
        <v>1.9018195166015901</v>
      </c>
      <c r="G1045">
        <v>-2.4785522460937299</v>
      </c>
      <c r="H1045" s="11">
        <f t="shared" si="50"/>
        <v>-0.37425465576169703</v>
      </c>
    </row>
    <row r="1046" spans="1:8">
      <c r="A1046">
        <v>2093</v>
      </c>
      <c r="B1046">
        <v>1</v>
      </c>
      <c r="C1046" s="5">
        <v>1.6679931640625201</v>
      </c>
      <c r="D1046" s="11">
        <f t="shared" si="48"/>
        <v>-3.3224253735351295</v>
      </c>
      <c r="E1046" s="11">
        <v>0.63009033203127296</v>
      </c>
      <c r="F1046" s="11">
        <f t="shared" si="49"/>
        <v>-0.57883393798824967</v>
      </c>
      <c r="G1046">
        <v>-2.2140258789062299</v>
      </c>
      <c r="H1046" s="11">
        <f t="shared" si="50"/>
        <v>-8.3857609863259519E-2</v>
      </c>
    </row>
    <row r="1047" spans="1:8">
      <c r="A1047">
        <v>2093</v>
      </c>
      <c r="B1047">
        <v>2</v>
      </c>
      <c r="C1047" s="5">
        <v>7.0742431640625201</v>
      </c>
      <c r="D1047" s="11">
        <f t="shared" si="48"/>
        <v>3.7743590014648705</v>
      </c>
      <c r="E1047" s="11">
        <v>5.8896118164062701</v>
      </c>
      <c r="F1047" s="11">
        <f t="shared" si="49"/>
        <v>6.6445928686523708</v>
      </c>
      <c r="G1047">
        <v>2.9414306640625201</v>
      </c>
      <c r="H1047" s="11">
        <f t="shared" si="50"/>
        <v>5.5758025830078353</v>
      </c>
    </row>
    <row r="1048" spans="1:8">
      <c r="A1048">
        <v>2093</v>
      </c>
      <c r="B1048">
        <v>3</v>
      </c>
      <c r="C1048" s="5">
        <v>14.3828063964844</v>
      </c>
      <c r="D1048" s="11">
        <f t="shared" si="48"/>
        <v>13.368309956665069</v>
      </c>
      <c r="E1048" s="11">
        <v>9.8164611816406495</v>
      </c>
      <c r="F1048" s="11">
        <f t="shared" si="49"/>
        <v>12.037727786865267</v>
      </c>
      <c r="G1048">
        <v>9.7561889648437692</v>
      </c>
      <c r="H1048" s="11">
        <f t="shared" si="50"/>
        <v>13.057044245605491</v>
      </c>
    </row>
    <row r="1049" spans="1:8">
      <c r="A1049">
        <v>2093</v>
      </c>
      <c r="B1049">
        <v>4</v>
      </c>
      <c r="C1049" s="5">
        <v>24.177331542968801</v>
      </c>
      <c r="D1049" s="11">
        <f t="shared" si="48"/>
        <v>26.225583116455145</v>
      </c>
      <c r="E1049" s="11">
        <v>20.324304199218801</v>
      </c>
      <c r="F1049" s="11">
        <f t="shared" si="49"/>
        <v>26.469199387207102</v>
      </c>
      <c r="G1049">
        <v>19.694085693359401</v>
      </c>
      <c r="H1049" s="11">
        <f t="shared" si="50"/>
        <v>23.966867274169953</v>
      </c>
    </row>
    <row r="1050" spans="1:8">
      <c r="A1050">
        <v>2093</v>
      </c>
      <c r="B1050">
        <v>5</v>
      </c>
      <c r="C1050" s="5">
        <v>33.554711914062501</v>
      </c>
      <c r="D1050" s="11">
        <f t="shared" si="48"/>
        <v>38.535270329589842</v>
      </c>
      <c r="E1050" s="11">
        <v>24.810144042968801</v>
      </c>
      <c r="F1050" s="11">
        <f t="shared" si="49"/>
        <v>32.630051828613347</v>
      </c>
      <c r="G1050">
        <v>28.294030761718801</v>
      </c>
      <c r="H1050" s="11">
        <f t="shared" si="50"/>
        <v>33.407886970214903</v>
      </c>
    </row>
    <row r="1051" spans="1:8">
      <c r="A1051">
        <v>2093</v>
      </c>
      <c r="B1051">
        <v>6</v>
      </c>
      <c r="C1051" s="5">
        <v>36.692315673828197</v>
      </c>
      <c r="D1051" s="11">
        <f t="shared" si="48"/>
        <v>42.654002785034272</v>
      </c>
      <c r="E1051" s="11">
        <v>29.654138183593801</v>
      </c>
      <c r="F1051" s="11">
        <f t="shared" si="49"/>
        <v>39.282793381347723</v>
      </c>
      <c r="G1051">
        <v>34.280450439453197</v>
      </c>
      <c r="H1051" s="11">
        <f t="shared" si="50"/>
        <v>39.97977849243172</v>
      </c>
    </row>
    <row r="1052" spans="1:8">
      <c r="A1052">
        <v>2093</v>
      </c>
      <c r="B1052">
        <v>7</v>
      </c>
      <c r="C1052" s="5">
        <v>39.557855224609398</v>
      </c>
      <c r="D1052" s="11">
        <f t="shared" si="48"/>
        <v>46.415596553344756</v>
      </c>
      <c r="E1052" s="11">
        <v>35.361962890625001</v>
      </c>
      <c r="F1052" s="11">
        <f t="shared" si="49"/>
        <v>47.121919833984371</v>
      </c>
      <c r="G1052">
        <v>38.157006835937501</v>
      </c>
      <c r="H1052" s="11">
        <f t="shared" si="50"/>
        <v>44.235462104492193</v>
      </c>
    </row>
    <row r="1053" spans="1:8">
      <c r="A1053">
        <v>2093</v>
      </c>
      <c r="B1053">
        <v>8</v>
      </c>
      <c r="C1053" s="5">
        <v>37.114160156250001</v>
      </c>
      <c r="D1053" s="11">
        <f t="shared" si="48"/>
        <v>43.207758037109379</v>
      </c>
      <c r="E1053" s="11">
        <v>33.588830566406301</v>
      </c>
      <c r="F1053" s="11">
        <f t="shared" si="49"/>
        <v>44.686699899902408</v>
      </c>
      <c r="G1053">
        <v>36.257073974609398</v>
      </c>
      <c r="H1053" s="11">
        <f t="shared" si="50"/>
        <v>42.149715809326196</v>
      </c>
    </row>
    <row r="1054" spans="1:8">
      <c r="A1054">
        <v>2093</v>
      </c>
      <c r="B1054">
        <v>9</v>
      </c>
      <c r="C1054" s="5">
        <v>29.570336914062501</v>
      </c>
      <c r="D1054" s="11">
        <f t="shared" si="48"/>
        <v>33.304981267089843</v>
      </c>
      <c r="E1054" s="11">
        <v>25.435571289062501</v>
      </c>
      <c r="F1054" s="11">
        <f t="shared" si="49"/>
        <v>33.489013608398437</v>
      </c>
      <c r="G1054">
        <v>26.118402099609401</v>
      </c>
      <c r="H1054" s="11">
        <f t="shared" si="50"/>
        <v>31.019481824951203</v>
      </c>
    </row>
    <row r="1055" spans="1:8">
      <c r="A1055">
        <v>2093</v>
      </c>
      <c r="B1055">
        <v>10</v>
      </c>
      <c r="C1055" s="5">
        <v>19.662896728515602</v>
      </c>
      <c r="D1055" s="11">
        <f t="shared" si="48"/>
        <v>20.299484535522428</v>
      </c>
      <c r="E1055" s="11">
        <v>20.149987792968801</v>
      </c>
      <c r="F1055" s="11">
        <f t="shared" si="49"/>
        <v>26.229793234863351</v>
      </c>
      <c r="G1055">
        <v>12.9626403808594</v>
      </c>
      <c r="H1055" s="11">
        <f t="shared" si="50"/>
        <v>16.57708661010745</v>
      </c>
    </row>
    <row r="1056" spans="1:8">
      <c r="A1056">
        <v>2093</v>
      </c>
      <c r="B1056">
        <v>11</v>
      </c>
      <c r="C1056" s="5">
        <v>9.5367065429687692</v>
      </c>
      <c r="D1056" s="11">
        <f t="shared" si="48"/>
        <v>7.0068346789551041</v>
      </c>
      <c r="E1056" s="11">
        <v>9.1039672851562692</v>
      </c>
      <c r="F1056" s="11">
        <f t="shared" si="49"/>
        <v>11.059188669433619</v>
      </c>
      <c r="G1056">
        <v>9.8124633789062692</v>
      </c>
      <c r="H1056" s="11">
        <f t="shared" si="50"/>
        <v>13.118822297363304</v>
      </c>
    </row>
    <row r="1057" spans="1:8">
      <c r="A1057">
        <v>2093</v>
      </c>
      <c r="B1057">
        <v>12</v>
      </c>
      <c r="C1057" s="5">
        <v>5.9031616210937701</v>
      </c>
      <c r="D1057" s="11">
        <f t="shared" si="48"/>
        <v>2.2370802600097921</v>
      </c>
      <c r="E1057" s="11">
        <v>4.3416381835937701</v>
      </c>
      <c r="F1057" s="11">
        <f t="shared" si="49"/>
        <v>4.5186058813476837</v>
      </c>
      <c r="G1057">
        <v>-2.17682495117185</v>
      </c>
      <c r="H1057" s="11">
        <f t="shared" si="50"/>
        <v>-4.3018431396457224E-2</v>
      </c>
    </row>
    <row r="1058" spans="1:8">
      <c r="A1058">
        <v>2094</v>
      </c>
      <c r="B1058">
        <v>1</v>
      </c>
      <c r="C1058" s="5">
        <v>3.9427429199219</v>
      </c>
      <c r="D1058" s="11">
        <f t="shared" si="48"/>
        <v>-0.33636136901852165</v>
      </c>
      <c r="E1058" s="11">
        <v>0.74086914062502296</v>
      </c>
      <c r="F1058" s="11">
        <f t="shared" si="49"/>
        <v>-0.42669032226559334</v>
      </c>
      <c r="G1058">
        <v>-2.5837463378906</v>
      </c>
      <c r="H1058" s="11">
        <f t="shared" si="50"/>
        <v>-0.48973672973630133</v>
      </c>
    </row>
    <row r="1059" spans="1:8">
      <c r="A1059">
        <v>2094</v>
      </c>
      <c r="B1059">
        <v>2</v>
      </c>
      <c r="C1059" s="5">
        <v>11.563195800781299</v>
      </c>
      <c r="D1059" s="11">
        <f t="shared" si="48"/>
        <v>9.6670071276856113</v>
      </c>
      <c r="E1059" s="11">
        <v>2.6664978027344</v>
      </c>
      <c r="F1059" s="11">
        <f t="shared" si="49"/>
        <v>2.2179680822754246</v>
      </c>
      <c r="G1059">
        <v>1.01348266601565</v>
      </c>
      <c r="H1059" s="11">
        <f t="shared" si="50"/>
        <v>3.4593012707519804</v>
      </c>
    </row>
    <row r="1060" spans="1:8">
      <c r="A1060">
        <v>2094</v>
      </c>
      <c r="B1060">
        <v>3</v>
      </c>
      <c r="C1060" s="5">
        <v>16.959588623046901</v>
      </c>
      <c r="D1060" s="11">
        <f t="shared" si="48"/>
        <v>16.750851985473666</v>
      </c>
      <c r="E1060" s="11">
        <v>11.4486022949219</v>
      </c>
      <c r="F1060" s="11">
        <f t="shared" si="49"/>
        <v>14.279310391845735</v>
      </c>
      <c r="G1060">
        <v>14.655725097656299</v>
      </c>
      <c r="H1060" s="11">
        <f t="shared" si="50"/>
        <v>18.435755012207085</v>
      </c>
    </row>
    <row r="1061" spans="1:8">
      <c r="A1061">
        <v>2094</v>
      </c>
      <c r="B1061">
        <v>4</v>
      </c>
      <c r="C1061" s="5">
        <v>25.660638427734401</v>
      </c>
      <c r="D1061" s="11">
        <f t="shared" si="48"/>
        <v>28.172720064086946</v>
      </c>
      <c r="E1061" s="11">
        <v>20.373681640625001</v>
      </c>
      <c r="F1061" s="11">
        <f t="shared" si="49"/>
        <v>26.537014365234377</v>
      </c>
      <c r="G1061">
        <v>18.284997558593801</v>
      </c>
      <c r="H1061" s="11">
        <f t="shared" si="50"/>
        <v>22.419970319824277</v>
      </c>
    </row>
    <row r="1062" spans="1:8">
      <c r="A1062">
        <v>2094</v>
      </c>
      <c r="B1062">
        <v>5</v>
      </c>
      <c r="C1062" s="5">
        <v>30.867761230468801</v>
      </c>
      <c r="D1062" s="11">
        <f t="shared" si="48"/>
        <v>35.008110167236396</v>
      </c>
      <c r="E1062" s="11">
        <v>24.397760009765602</v>
      </c>
      <c r="F1062" s="11">
        <f t="shared" si="49"/>
        <v>32.063683597412073</v>
      </c>
      <c r="G1062">
        <v>28.926660156250001</v>
      </c>
      <c r="H1062" s="11">
        <f t="shared" si="50"/>
        <v>34.102387519531256</v>
      </c>
    </row>
    <row r="1063" spans="1:8">
      <c r="A1063">
        <v>2094</v>
      </c>
      <c r="B1063">
        <v>6</v>
      </c>
      <c r="C1063" s="5">
        <v>35.864953613281301</v>
      </c>
      <c r="D1063" s="11">
        <f t="shared" si="48"/>
        <v>41.567924608154364</v>
      </c>
      <c r="E1063" s="11">
        <v>32.383996582031301</v>
      </c>
      <c r="F1063" s="11">
        <f t="shared" si="49"/>
        <v>43.031980905761785</v>
      </c>
      <c r="G1063">
        <v>33.930535888671898</v>
      </c>
      <c r="H1063" s="11">
        <f t="shared" si="50"/>
        <v>39.595642298584011</v>
      </c>
    </row>
    <row r="1064" spans="1:8">
      <c r="A1064">
        <v>2094</v>
      </c>
      <c r="B1064">
        <v>7</v>
      </c>
      <c r="C1064" s="5">
        <v>37.614801025390697</v>
      </c>
      <c r="D1064" s="11">
        <f t="shared" si="48"/>
        <v>43.864949306030368</v>
      </c>
      <c r="E1064" s="11">
        <v>35.499322509765697</v>
      </c>
      <c r="F1064" s="11">
        <f t="shared" si="49"/>
        <v>47.310569534912204</v>
      </c>
      <c r="G1064">
        <v>37.383203125000001</v>
      </c>
      <c r="H1064" s="11">
        <f t="shared" si="50"/>
        <v>43.385980390625001</v>
      </c>
    </row>
    <row r="1065" spans="1:8">
      <c r="A1065">
        <v>2094</v>
      </c>
      <c r="B1065">
        <v>8</v>
      </c>
      <c r="C1065" s="5">
        <v>38.197625732421898</v>
      </c>
      <c r="D1065" s="11">
        <f t="shared" si="48"/>
        <v>44.630023298950221</v>
      </c>
      <c r="E1065" s="11">
        <v>32.965081787109398</v>
      </c>
      <c r="F1065" s="11">
        <f t="shared" si="49"/>
        <v>43.830043326416046</v>
      </c>
      <c r="G1065">
        <v>35.564904785156301</v>
      </c>
      <c r="H1065" s="11">
        <f t="shared" si="50"/>
        <v>41.389852473144593</v>
      </c>
    </row>
    <row r="1066" spans="1:8">
      <c r="A1066">
        <v>2094</v>
      </c>
      <c r="B1066">
        <v>9</v>
      </c>
      <c r="C1066" s="5">
        <v>31.433953857421901</v>
      </c>
      <c r="D1066" s="11">
        <f t="shared" si="48"/>
        <v>35.751351228637731</v>
      </c>
      <c r="E1066" s="11">
        <v>27.747705078125001</v>
      </c>
      <c r="F1066" s="11">
        <f t="shared" si="49"/>
        <v>36.664498154296872</v>
      </c>
      <c r="G1066">
        <v>27.242700195312501</v>
      </c>
      <c r="H1066" s="11">
        <f t="shared" si="50"/>
        <v>32.253736274414067</v>
      </c>
    </row>
    <row r="1067" spans="1:8">
      <c r="A1067">
        <v>2094</v>
      </c>
      <c r="B1067">
        <v>10</v>
      </c>
      <c r="C1067" s="5">
        <v>16.494561767578102</v>
      </c>
      <c r="D1067" s="11">
        <f t="shared" si="48"/>
        <v>16.140411232299773</v>
      </c>
      <c r="E1067" s="11">
        <v>19.982232666015602</v>
      </c>
      <c r="F1067" s="11">
        <f t="shared" si="49"/>
        <v>25.999398343505828</v>
      </c>
      <c r="G1067">
        <v>17.499261474609401</v>
      </c>
      <c r="H1067" s="11">
        <f t="shared" si="50"/>
        <v>21.557389246826201</v>
      </c>
    </row>
    <row r="1068" spans="1:8">
      <c r="A1068">
        <v>2094</v>
      </c>
      <c r="B1068">
        <v>11</v>
      </c>
      <c r="C1068" s="5">
        <v>9.2263122558593995</v>
      </c>
      <c r="D1068" s="11">
        <f t="shared" si="48"/>
        <v>6.5993800982666349</v>
      </c>
      <c r="E1068" s="11">
        <v>12.130090332031299</v>
      </c>
      <c r="F1068" s="11">
        <f t="shared" si="49"/>
        <v>15.215266062011784</v>
      </c>
      <c r="G1068">
        <v>0.86889038085939796</v>
      </c>
      <c r="H1068" s="11">
        <f t="shared" si="50"/>
        <v>3.3005678601074471</v>
      </c>
    </row>
    <row r="1069" spans="1:8">
      <c r="A1069">
        <v>2094</v>
      </c>
      <c r="B1069">
        <v>12</v>
      </c>
      <c r="C1069" s="5">
        <v>3.5001464843750201</v>
      </c>
      <c r="D1069" s="11">
        <f t="shared" si="48"/>
        <v>-0.91735770996091048</v>
      </c>
      <c r="E1069" s="11">
        <v>7.4103637695312701</v>
      </c>
      <c r="F1069" s="11">
        <f t="shared" si="49"/>
        <v>8.7331936010742464</v>
      </c>
      <c r="G1069">
        <v>0.59237060546877296</v>
      </c>
      <c r="H1069" s="11">
        <f t="shared" si="50"/>
        <v>2.9970044506836189</v>
      </c>
    </row>
    <row r="1070" spans="1:8">
      <c r="A1070">
        <v>2095</v>
      </c>
      <c r="B1070">
        <v>1</v>
      </c>
      <c r="C1070" s="5">
        <v>0.55184326171877296</v>
      </c>
      <c r="D1070" s="11">
        <f t="shared" si="48"/>
        <v>-4.7875953503417659</v>
      </c>
      <c r="E1070" s="11">
        <v>3.3335815429687701</v>
      </c>
      <c r="F1070" s="11">
        <f t="shared" si="49"/>
        <v>3.1341408911133084</v>
      </c>
      <c r="G1070">
        <v>-3.91498413085935</v>
      </c>
      <c r="H1070" s="11">
        <f t="shared" si="50"/>
        <v>-1.9511695788573955</v>
      </c>
    </row>
    <row r="1071" spans="1:8">
      <c r="A1071">
        <v>2095</v>
      </c>
      <c r="B1071">
        <v>2</v>
      </c>
      <c r="C1071" s="5">
        <v>6.3225341796875201</v>
      </c>
      <c r="D1071" s="11">
        <f t="shared" si="48"/>
        <v>2.7875906176758081</v>
      </c>
      <c r="E1071" s="11">
        <v>8.6446472167968995</v>
      </c>
      <c r="F1071" s="11">
        <f t="shared" si="49"/>
        <v>10.428358487548861</v>
      </c>
      <c r="G1071">
        <v>2.5332275390625201</v>
      </c>
      <c r="H1071" s="11">
        <f t="shared" si="50"/>
        <v>5.1276771923828353</v>
      </c>
    </row>
    <row r="1072" spans="1:8">
      <c r="A1072">
        <v>2095</v>
      </c>
      <c r="B1072">
        <v>3</v>
      </c>
      <c r="C1072" s="5">
        <v>18.278192138671901</v>
      </c>
      <c r="D1072" s="11">
        <f t="shared" si="48"/>
        <v>18.481782820434603</v>
      </c>
      <c r="E1072" s="11">
        <v>13.7270751953125</v>
      </c>
      <c r="F1072" s="11">
        <f t="shared" si="49"/>
        <v>17.408565073242187</v>
      </c>
      <c r="G1072">
        <v>11.1975036621094</v>
      </c>
      <c r="H1072" s="11">
        <f t="shared" si="50"/>
        <v>14.639319520263701</v>
      </c>
    </row>
    <row r="1073" spans="1:8">
      <c r="A1073">
        <v>2095</v>
      </c>
      <c r="B1073">
        <v>4</v>
      </c>
      <c r="C1073" s="5">
        <v>25.044549560546901</v>
      </c>
      <c r="D1073" s="11">
        <f t="shared" si="48"/>
        <v>27.363980208129917</v>
      </c>
      <c r="E1073" s="11">
        <v>18.832055664062501</v>
      </c>
      <c r="F1073" s="11">
        <f t="shared" si="49"/>
        <v>24.419745249023439</v>
      </c>
      <c r="G1073">
        <v>21.181939697265602</v>
      </c>
      <c r="H1073" s="11">
        <f t="shared" si="50"/>
        <v>25.60023339965818</v>
      </c>
    </row>
    <row r="1074" spans="1:8">
      <c r="A1074">
        <v>2095</v>
      </c>
      <c r="B1074">
        <v>5</v>
      </c>
      <c r="C1074" s="5">
        <v>30.141687011718801</v>
      </c>
      <c r="D1074" s="11">
        <f t="shared" si="48"/>
        <v>34.054992540283266</v>
      </c>
      <c r="E1074" s="11">
        <v>24.539331054687501</v>
      </c>
      <c r="F1074" s="11">
        <f t="shared" si="49"/>
        <v>32.25811727050781</v>
      </c>
      <c r="G1074">
        <v>23.541650390625001</v>
      </c>
      <c r="H1074" s="11">
        <f t="shared" si="50"/>
        <v>28.190723798828127</v>
      </c>
    </row>
    <row r="1075" spans="1:8">
      <c r="A1075">
        <v>2095</v>
      </c>
      <c r="B1075">
        <v>6</v>
      </c>
      <c r="C1075" s="5">
        <v>36.798974609375001</v>
      </c>
      <c r="D1075" s="11">
        <f t="shared" si="48"/>
        <v>42.794013969726564</v>
      </c>
      <c r="E1075" s="11">
        <v>29.187585449218801</v>
      </c>
      <c r="F1075" s="11">
        <f t="shared" si="49"/>
        <v>38.642029855957098</v>
      </c>
      <c r="G1075">
        <v>36.125421142578197</v>
      </c>
      <c r="H1075" s="11">
        <f t="shared" si="50"/>
        <v>42.00518733032235</v>
      </c>
    </row>
    <row r="1076" spans="1:8">
      <c r="A1076">
        <v>2095</v>
      </c>
      <c r="B1076">
        <v>7</v>
      </c>
      <c r="C1076" s="5">
        <v>39.558679199218801</v>
      </c>
      <c r="D1076" s="11">
        <f t="shared" si="48"/>
        <v>46.416678184814522</v>
      </c>
      <c r="E1076" s="11">
        <v>35.423791503906301</v>
      </c>
      <c r="F1076" s="11">
        <f t="shared" si="49"/>
        <v>47.206835251464909</v>
      </c>
      <c r="G1076">
        <v>38.264703369140697</v>
      </c>
      <c r="H1076" s="11">
        <f t="shared" si="50"/>
        <v>44.353691358642664</v>
      </c>
    </row>
    <row r="1077" spans="1:8">
      <c r="A1077">
        <v>2095</v>
      </c>
      <c r="B1077">
        <v>8</v>
      </c>
      <c r="C1077" s="5">
        <v>36.839410400390697</v>
      </c>
      <c r="D1077" s="11">
        <f t="shared" si="48"/>
        <v>42.847094032592871</v>
      </c>
      <c r="E1077" s="11">
        <v>35.244775390625001</v>
      </c>
      <c r="F1077" s="11">
        <f t="shared" si="49"/>
        <v>46.960974521484374</v>
      </c>
      <c r="G1077">
        <v>36.402429199218801</v>
      </c>
      <c r="H1077" s="11">
        <f t="shared" si="50"/>
        <v>42.309286774902404</v>
      </c>
    </row>
    <row r="1078" spans="1:8">
      <c r="A1078">
        <v>2095</v>
      </c>
      <c r="B1078">
        <v>9</v>
      </c>
      <c r="C1078" s="5">
        <v>30.346826171875001</v>
      </c>
      <c r="D1078" s="11">
        <f t="shared" si="48"/>
        <v>34.324278715820313</v>
      </c>
      <c r="E1078" s="11">
        <v>25.653894042968801</v>
      </c>
      <c r="F1078" s="11">
        <f t="shared" si="49"/>
        <v>33.788858078613352</v>
      </c>
      <c r="G1078">
        <v>24.121118164062501</v>
      </c>
      <c r="H1078" s="11">
        <f t="shared" si="50"/>
        <v>28.826863520507814</v>
      </c>
    </row>
    <row r="1079" spans="1:8">
      <c r="A1079">
        <v>2095</v>
      </c>
      <c r="B1079">
        <v>10</v>
      </c>
      <c r="C1079" s="5">
        <v>17.739526367187501</v>
      </c>
      <c r="D1079" s="11">
        <f t="shared" si="48"/>
        <v>17.774676262207031</v>
      </c>
      <c r="E1079" s="11">
        <v>18.586083984375001</v>
      </c>
      <c r="F1079" s="11">
        <f t="shared" si="49"/>
        <v>24.081927744140629</v>
      </c>
      <c r="G1079">
        <v>14.1572814941406</v>
      </c>
      <c r="H1079" s="11">
        <f t="shared" si="50"/>
        <v>17.888563624267551</v>
      </c>
    </row>
    <row r="1080" spans="1:8">
      <c r="A1080">
        <v>2095</v>
      </c>
      <c r="B1080">
        <v>11</v>
      </c>
      <c r="C1080" s="5">
        <v>10.709313964843799</v>
      </c>
      <c r="D1080" s="11">
        <f t="shared" si="48"/>
        <v>8.5461164416504545</v>
      </c>
      <c r="E1080" s="11">
        <v>10.170617675781299</v>
      </c>
      <c r="F1080" s="11">
        <f t="shared" si="49"/>
        <v>12.524126315918036</v>
      </c>
      <c r="G1080">
        <v>3.85869750976565</v>
      </c>
      <c r="H1080" s="11">
        <f t="shared" si="50"/>
        <v>6.582778126220731</v>
      </c>
    </row>
    <row r="1081" spans="1:8">
      <c r="A1081">
        <v>2095</v>
      </c>
      <c r="B1081">
        <v>12</v>
      </c>
      <c r="C1081" s="5">
        <v>5.1324707031250201</v>
      </c>
      <c r="D1081" s="11">
        <f t="shared" si="48"/>
        <v>1.2253942919922141</v>
      </c>
      <c r="E1081" s="11">
        <v>2.97625122070315</v>
      </c>
      <c r="F1081" s="11">
        <f t="shared" si="49"/>
        <v>2.6433834265137057</v>
      </c>
      <c r="G1081">
        <v>-2.22907104492185</v>
      </c>
      <c r="H1081" s="11">
        <f t="shared" si="50"/>
        <v>-0.10037419311520734</v>
      </c>
    </row>
    <row r="1082" spans="1:8">
      <c r="A1082">
        <v>2096</v>
      </c>
      <c r="B1082">
        <v>1</v>
      </c>
      <c r="C1082" s="5">
        <v>6.0478149414062701</v>
      </c>
      <c r="D1082" s="11">
        <f t="shared" si="48"/>
        <v>2.426966673584011</v>
      </c>
      <c r="E1082" s="11">
        <v>-1.2153076171874799</v>
      </c>
      <c r="F1082" s="11">
        <f t="shared" si="49"/>
        <v>-3.1133034814452847</v>
      </c>
      <c r="G1082">
        <v>-2.0942138671874799</v>
      </c>
      <c r="H1082" s="11">
        <f t="shared" si="50"/>
        <v>4.7672016601584044E-2</v>
      </c>
    </row>
    <row r="1083" spans="1:8">
      <c r="A1083">
        <v>2096</v>
      </c>
      <c r="B1083">
        <v>2</v>
      </c>
      <c r="C1083" s="5">
        <v>11.0250183105469</v>
      </c>
      <c r="D1083" s="11">
        <f t="shared" si="48"/>
        <v>8.9605415362549152</v>
      </c>
      <c r="E1083" s="11">
        <v>5.6764770507812701</v>
      </c>
      <c r="F1083" s="11">
        <f t="shared" si="49"/>
        <v>6.3518735815429963</v>
      </c>
      <c r="G1083">
        <v>3.4231201171875201</v>
      </c>
      <c r="H1083" s="11">
        <f t="shared" si="50"/>
        <v>6.1046012646484602</v>
      </c>
    </row>
    <row r="1084" spans="1:8">
      <c r="A1084">
        <v>2096</v>
      </c>
      <c r="B1084">
        <v>3</v>
      </c>
      <c r="C1084" s="5">
        <v>18.412774658203102</v>
      </c>
      <c r="D1084" s="11">
        <f t="shared" si="48"/>
        <v>18.65844929382321</v>
      </c>
      <c r="E1084" s="11">
        <v>15.1765380859375</v>
      </c>
      <c r="F1084" s="11">
        <f t="shared" si="49"/>
        <v>19.399257407226564</v>
      </c>
      <c r="G1084">
        <v>12.5303894042969</v>
      </c>
      <c r="H1084" s="11">
        <f t="shared" si="50"/>
        <v>16.102561488037136</v>
      </c>
    </row>
    <row r="1085" spans="1:8">
      <c r="A1085">
        <v>2096</v>
      </c>
      <c r="B1085">
        <v>4</v>
      </c>
      <c r="C1085" s="5">
        <v>26.661706542968801</v>
      </c>
      <c r="D1085" s="11">
        <f t="shared" si="48"/>
        <v>29.486822178955144</v>
      </c>
      <c r="E1085" s="11">
        <v>21.385766601562501</v>
      </c>
      <c r="F1085" s="11">
        <f t="shared" si="49"/>
        <v>27.927011850585941</v>
      </c>
      <c r="G1085">
        <v>22.636529541015602</v>
      </c>
      <c r="H1085" s="11">
        <f t="shared" si="50"/>
        <v>27.19708213012693</v>
      </c>
    </row>
    <row r="1086" spans="1:8">
      <c r="A1086">
        <v>2096</v>
      </c>
      <c r="B1086">
        <v>5</v>
      </c>
      <c r="C1086" s="5">
        <v>31.945306396484401</v>
      </c>
      <c r="D1086" s="11">
        <f t="shared" si="48"/>
        <v>36.422603706665072</v>
      </c>
      <c r="E1086" s="11">
        <v>26.312890625000001</v>
      </c>
      <c r="F1086" s="11">
        <f t="shared" si="49"/>
        <v>34.693923984374997</v>
      </c>
      <c r="G1086">
        <v>30.208154296875001</v>
      </c>
      <c r="H1086" s="11">
        <f t="shared" si="50"/>
        <v>35.509211787109379</v>
      </c>
    </row>
    <row r="1087" spans="1:8">
      <c r="A1087">
        <v>2096</v>
      </c>
      <c r="B1087">
        <v>6</v>
      </c>
      <c r="C1087" s="5">
        <v>34.612512207031301</v>
      </c>
      <c r="D1087" s="11">
        <f t="shared" si="48"/>
        <v>39.923844774169986</v>
      </c>
      <c r="E1087" s="11">
        <v>33.292657470703197</v>
      </c>
      <c r="F1087" s="11">
        <f t="shared" si="49"/>
        <v>44.279935770263769</v>
      </c>
      <c r="G1087">
        <v>36.082910156250001</v>
      </c>
      <c r="H1087" s="11">
        <f t="shared" si="50"/>
        <v>41.958518769531253</v>
      </c>
    </row>
    <row r="1088" spans="1:8">
      <c r="A1088">
        <v>2096</v>
      </c>
      <c r="B1088">
        <v>7</v>
      </c>
      <c r="C1088" s="5">
        <v>37.861169433593801</v>
      </c>
      <c r="D1088" s="11">
        <f t="shared" si="48"/>
        <v>44.188357115478581</v>
      </c>
      <c r="E1088" s="11">
        <v>36.126428222656301</v>
      </c>
      <c r="F1088" s="11">
        <f t="shared" si="49"/>
        <v>48.171836520996159</v>
      </c>
      <c r="G1088">
        <v>39.643395996093801</v>
      </c>
      <c r="H1088" s="11">
        <f t="shared" si="50"/>
        <v>45.867220124511775</v>
      </c>
    </row>
    <row r="1089" spans="1:8">
      <c r="A1089">
        <v>2096</v>
      </c>
      <c r="B1089">
        <v>8</v>
      </c>
      <c r="C1089" s="5">
        <v>38.293389892578197</v>
      </c>
      <c r="D1089" s="11">
        <f t="shared" si="48"/>
        <v>44.755732911987401</v>
      </c>
      <c r="E1089" s="11">
        <v>33.669213867187501</v>
      </c>
      <c r="F1089" s="11">
        <f t="shared" si="49"/>
        <v>44.797098325195307</v>
      </c>
      <c r="G1089">
        <v>35.824334716796898</v>
      </c>
      <c r="H1089" s="11">
        <f t="shared" si="50"/>
        <v>41.674654652099633</v>
      </c>
    </row>
    <row r="1090" spans="1:8">
      <c r="A1090">
        <v>2096</v>
      </c>
      <c r="B1090">
        <v>9</v>
      </c>
      <c r="C1090" s="5">
        <v>31.552972412109401</v>
      </c>
      <c r="D1090" s="11">
        <f t="shared" si="48"/>
        <v>35.907586885376013</v>
      </c>
      <c r="E1090" s="11">
        <v>28.717065429687501</v>
      </c>
      <c r="F1090" s="11">
        <f t="shared" si="49"/>
        <v>37.995817661132811</v>
      </c>
      <c r="G1090">
        <v>26.886102294921901</v>
      </c>
      <c r="H1090" s="11">
        <f t="shared" si="50"/>
        <v>31.862263099365265</v>
      </c>
    </row>
    <row r="1091" spans="1:8">
      <c r="A1091">
        <v>2096</v>
      </c>
      <c r="B1091">
        <v>10</v>
      </c>
      <c r="C1091" s="5">
        <v>19.620965576171901</v>
      </c>
      <c r="D1091" s="11">
        <f t="shared" ref="D1091:D1141" si="51">C1091*1.3127-5.512</f>
        <v>20.244441511840854</v>
      </c>
      <c r="E1091" s="11">
        <v>17.967797851562501</v>
      </c>
      <c r="F1091" s="11">
        <f t="shared" ref="F1091:F1141" si="52">E1091*1.3734-1.4442</f>
        <v>23.23277356933594</v>
      </c>
      <c r="G1091">
        <v>17.586694335937501</v>
      </c>
      <c r="H1091" s="11">
        <f t="shared" ref="H1091:H1141" si="53">G1091*1.0978+2.3467</f>
        <v>21.653373041992189</v>
      </c>
    </row>
    <row r="1092" spans="1:8">
      <c r="A1092">
        <v>2096</v>
      </c>
      <c r="B1092">
        <v>11</v>
      </c>
      <c r="C1092" s="5">
        <v>9.7655273437500192</v>
      </c>
      <c r="D1092" s="11">
        <f t="shared" si="51"/>
        <v>7.3072077441406504</v>
      </c>
      <c r="E1092" s="11">
        <v>10.246484375</v>
      </c>
      <c r="F1092" s="11">
        <f t="shared" si="52"/>
        <v>12.628321640624998</v>
      </c>
      <c r="G1092">
        <v>7.0401550292969004</v>
      </c>
      <c r="H1092" s="11">
        <f t="shared" si="53"/>
        <v>10.075382191162138</v>
      </c>
    </row>
    <row r="1093" spans="1:8">
      <c r="A1093">
        <v>2096</v>
      </c>
      <c r="B1093">
        <v>12</v>
      </c>
      <c r="C1093" s="5">
        <v>3.8166748046875201</v>
      </c>
      <c r="D1093" s="11">
        <f t="shared" si="51"/>
        <v>-0.50185098388669225</v>
      </c>
      <c r="E1093" s="11">
        <v>5.3818603515625201</v>
      </c>
      <c r="F1093" s="11">
        <f t="shared" si="52"/>
        <v>5.9472470068359655</v>
      </c>
      <c r="G1093">
        <v>1.9488159179687701</v>
      </c>
      <c r="H1093" s="11">
        <f t="shared" si="53"/>
        <v>4.4861101147461158</v>
      </c>
    </row>
    <row r="1094" spans="1:8">
      <c r="A1094">
        <v>2097</v>
      </c>
      <c r="B1094">
        <v>1</v>
      </c>
      <c r="C1094" s="5">
        <v>4.0617004394531504</v>
      </c>
      <c r="D1094" s="11">
        <f t="shared" si="51"/>
        <v>-0.1802058331298495</v>
      </c>
      <c r="E1094" s="11">
        <v>4.3255249023437701</v>
      </c>
      <c r="F1094" s="11">
        <f t="shared" si="52"/>
        <v>4.4964759008789343</v>
      </c>
      <c r="G1094">
        <v>-0.74252929687497704</v>
      </c>
      <c r="H1094" s="11">
        <f t="shared" si="53"/>
        <v>1.53155133789065</v>
      </c>
    </row>
    <row r="1095" spans="1:8">
      <c r="A1095">
        <v>2097</v>
      </c>
      <c r="B1095">
        <v>2</v>
      </c>
      <c r="C1095" s="5">
        <v>10.4117370605469</v>
      </c>
      <c r="D1095" s="11">
        <f t="shared" si="51"/>
        <v>8.1554872393799158</v>
      </c>
      <c r="E1095" s="11">
        <v>3.4153686523437701</v>
      </c>
      <c r="F1095" s="11">
        <f t="shared" si="52"/>
        <v>3.2464673071289334</v>
      </c>
      <c r="G1095">
        <v>6.6278320312500201</v>
      </c>
      <c r="H1095" s="11">
        <f t="shared" si="53"/>
        <v>9.6227340039062721</v>
      </c>
    </row>
    <row r="1096" spans="1:8">
      <c r="A1096">
        <v>2097</v>
      </c>
      <c r="B1096">
        <v>3</v>
      </c>
      <c r="C1096" s="5">
        <v>16.213403320312501</v>
      </c>
      <c r="D1096" s="11">
        <f t="shared" si="51"/>
        <v>15.771334538574219</v>
      </c>
      <c r="E1096" s="11">
        <v>10.7910705566406</v>
      </c>
      <c r="F1096" s="11">
        <f t="shared" si="52"/>
        <v>13.3762563024902</v>
      </c>
      <c r="G1096">
        <v>11.8259826660156</v>
      </c>
      <c r="H1096" s="11">
        <f t="shared" si="53"/>
        <v>15.329263770751927</v>
      </c>
    </row>
    <row r="1097" spans="1:8">
      <c r="A1097">
        <v>2097</v>
      </c>
      <c r="B1097">
        <v>4</v>
      </c>
      <c r="C1097" s="5">
        <v>26.740197753906301</v>
      </c>
      <c r="D1097" s="11">
        <f t="shared" si="51"/>
        <v>29.5898575915528</v>
      </c>
      <c r="E1097" s="11">
        <v>18.520837402343801</v>
      </c>
      <c r="F1097" s="11">
        <f t="shared" si="52"/>
        <v>23.992318088378976</v>
      </c>
      <c r="G1097">
        <v>22.376947021484401</v>
      </c>
      <c r="H1097" s="11">
        <f t="shared" si="53"/>
        <v>26.912112440185577</v>
      </c>
    </row>
    <row r="1098" spans="1:8">
      <c r="A1098">
        <v>2097</v>
      </c>
      <c r="B1098">
        <v>5</v>
      </c>
      <c r="C1098" s="5">
        <v>30.252496337890602</v>
      </c>
      <c r="D1098" s="11">
        <f t="shared" si="51"/>
        <v>34.200451942748991</v>
      </c>
      <c r="E1098" s="11">
        <v>28.213098144531301</v>
      </c>
      <c r="F1098" s="11">
        <f t="shared" si="52"/>
        <v>37.303668991699283</v>
      </c>
      <c r="G1098">
        <v>24.694055175781301</v>
      </c>
      <c r="H1098" s="11">
        <f t="shared" si="53"/>
        <v>29.455833771972713</v>
      </c>
    </row>
    <row r="1099" spans="1:8">
      <c r="A1099">
        <v>2097</v>
      </c>
      <c r="B1099">
        <v>6</v>
      </c>
      <c r="C1099" s="5">
        <v>36.706231689453197</v>
      </c>
      <c r="D1099" s="11">
        <f t="shared" si="51"/>
        <v>42.672270338745214</v>
      </c>
      <c r="E1099" s="11">
        <v>32.390161132812501</v>
      </c>
      <c r="F1099" s="11">
        <f t="shared" si="52"/>
        <v>43.040447299804683</v>
      </c>
      <c r="G1099">
        <v>33.573144531250001</v>
      </c>
      <c r="H1099" s="11">
        <f t="shared" si="53"/>
        <v>39.203298066406255</v>
      </c>
    </row>
    <row r="1100" spans="1:8">
      <c r="A1100">
        <v>2097</v>
      </c>
      <c r="B1100">
        <v>7</v>
      </c>
      <c r="C1100" s="5">
        <v>39.154107666015697</v>
      </c>
      <c r="D1100" s="11">
        <f t="shared" si="51"/>
        <v>45.885597133178806</v>
      </c>
      <c r="E1100" s="11">
        <v>35.964379882812501</v>
      </c>
      <c r="F1100" s="11">
        <f t="shared" si="52"/>
        <v>47.949279331054683</v>
      </c>
      <c r="G1100">
        <v>39.174188232421898</v>
      </c>
      <c r="H1100" s="11">
        <f t="shared" si="53"/>
        <v>45.352123841552761</v>
      </c>
    </row>
    <row r="1101" spans="1:8">
      <c r="A1101">
        <v>2097</v>
      </c>
      <c r="B1101">
        <v>8</v>
      </c>
      <c r="C1101" s="5">
        <v>35.728479003906301</v>
      </c>
      <c r="D1101" s="11">
        <f t="shared" si="51"/>
        <v>41.388774388427798</v>
      </c>
      <c r="E1101" s="11">
        <v>34.124108886718801</v>
      </c>
      <c r="F1101" s="11">
        <f t="shared" si="52"/>
        <v>45.421851145019595</v>
      </c>
      <c r="G1101">
        <v>34.700158691406301</v>
      </c>
      <c r="H1101" s="11">
        <f t="shared" si="53"/>
        <v>40.440534211425842</v>
      </c>
    </row>
    <row r="1102" spans="1:8">
      <c r="A1102">
        <v>2097</v>
      </c>
      <c r="B1102">
        <v>9</v>
      </c>
      <c r="C1102" s="5">
        <v>28.997094726562501</v>
      </c>
      <c r="D1102" s="11">
        <f t="shared" si="51"/>
        <v>32.552486247558598</v>
      </c>
      <c r="E1102" s="11">
        <v>27.572351074218801</v>
      </c>
      <c r="F1102" s="11">
        <f t="shared" si="52"/>
        <v>36.423666965332096</v>
      </c>
      <c r="G1102">
        <v>27.945703125000001</v>
      </c>
      <c r="H1102" s="11">
        <f t="shared" si="53"/>
        <v>33.025492890625003</v>
      </c>
    </row>
    <row r="1103" spans="1:8">
      <c r="A1103">
        <v>2097</v>
      </c>
      <c r="B1103">
        <v>10</v>
      </c>
      <c r="C1103" s="5">
        <v>18.198693847656301</v>
      </c>
      <c r="D1103" s="11">
        <f t="shared" si="51"/>
        <v>18.377425413818425</v>
      </c>
      <c r="E1103" s="11">
        <v>18.543542480468801</v>
      </c>
      <c r="F1103" s="11">
        <f t="shared" si="52"/>
        <v>24.023501242675852</v>
      </c>
      <c r="G1103">
        <v>18.091668701171901</v>
      </c>
      <c r="H1103" s="11">
        <f t="shared" si="53"/>
        <v>22.207733900146515</v>
      </c>
    </row>
    <row r="1104" spans="1:8">
      <c r="A1104">
        <v>2097</v>
      </c>
      <c r="B1104">
        <v>11</v>
      </c>
      <c r="C1104" s="5">
        <v>12.326501464843799</v>
      </c>
      <c r="D1104" s="11">
        <f t="shared" si="51"/>
        <v>10.668998472900455</v>
      </c>
      <c r="E1104" s="11">
        <v>10.5261474609375</v>
      </c>
      <c r="F1104" s="11">
        <f t="shared" si="52"/>
        <v>13.012410922851561</v>
      </c>
      <c r="G1104">
        <v>4.1437316894531504</v>
      </c>
      <c r="H1104" s="11">
        <f t="shared" si="53"/>
        <v>6.8956886486816682</v>
      </c>
    </row>
    <row r="1105" spans="1:8">
      <c r="A1105">
        <v>2097</v>
      </c>
      <c r="B1105">
        <v>12</v>
      </c>
      <c r="C1105" s="5">
        <v>2.9971557617187701</v>
      </c>
      <c r="D1105" s="11">
        <f t="shared" si="51"/>
        <v>-1.5776336315917701</v>
      </c>
      <c r="E1105" s="11">
        <v>4.5163208007812701</v>
      </c>
      <c r="F1105" s="11">
        <f t="shared" si="52"/>
        <v>4.7585149877929958</v>
      </c>
      <c r="G1105">
        <v>-0.82507934570310204</v>
      </c>
      <c r="H1105" s="11">
        <f t="shared" si="53"/>
        <v>1.4409278942871344</v>
      </c>
    </row>
    <row r="1106" spans="1:8">
      <c r="A1106">
        <v>2098</v>
      </c>
      <c r="B1106">
        <v>1</v>
      </c>
      <c r="C1106" s="5">
        <v>7.3012023925781504</v>
      </c>
      <c r="D1106" s="11">
        <f t="shared" si="51"/>
        <v>4.072288380737338</v>
      </c>
      <c r="E1106" s="11">
        <v>1.6558471679687701</v>
      </c>
      <c r="F1106" s="11">
        <f t="shared" si="52"/>
        <v>0.8299405004883087</v>
      </c>
      <c r="G1106">
        <v>-1.6593994140624799</v>
      </c>
      <c r="H1106" s="11">
        <f t="shared" si="53"/>
        <v>0.52501132324220912</v>
      </c>
    </row>
    <row r="1107" spans="1:8">
      <c r="A1107">
        <v>2098</v>
      </c>
      <c r="B1107">
        <v>2</v>
      </c>
      <c r="C1107" s="5">
        <v>7.8663269042969004</v>
      </c>
      <c r="D1107" s="11">
        <f t="shared" si="51"/>
        <v>4.8141273272705414</v>
      </c>
      <c r="E1107" s="11">
        <v>8.3628784179687692</v>
      </c>
      <c r="F1107" s="11">
        <f t="shared" si="52"/>
        <v>10.041377219238306</v>
      </c>
      <c r="G1107">
        <v>3.2281738281250201</v>
      </c>
      <c r="H1107" s="11">
        <f t="shared" si="53"/>
        <v>5.8905892285156476</v>
      </c>
    </row>
    <row r="1108" spans="1:8">
      <c r="A1108">
        <v>2098</v>
      </c>
      <c r="B1108">
        <v>3</v>
      </c>
      <c r="C1108" s="5">
        <v>16.113610839843801</v>
      </c>
      <c r="D1108" s="11">
        <f t="shared" si="51"/>
        <v>15.640336949462956</v>
      </c>
      <c r="E1108" s="11">
        <v>11.744470214843799</v>
      </c>
      <c r="F1108" s="11">
        <f t="shared" si="52"/>
        <v>14.685655393066474</v>
      </c>
      <c r="G1108">
        <v>13.442956542968799</v>
      </c>
      <c r="H1108" s="11">
        <f t="shared" si="53"/>
        <v>17.10437769287115</v>
      </c>
    </row>
    <row r="1109" spans="1:8">
      <c r="A1109">
        <v>2098</v>
      </c>
      <c r="B1109">
        <v>4</v>
      </c>
      <c r="C1109" s="5">
        <v>26.066217041015602</v>
      </c>
      <c r="D1109" s="11">
        <f t="shared" si="51"/>
        <v>28.70512310974118</v>
      </c>
      <c r="E1109" s="11">
        <v>18.771569824218801</v>
      </c>
      <c r="F1109" s="11">
        <f t="shared" si="52"/>
        <v>24.336673996582103</v>
      </c>
      <c r="G1109">
        <v>20.279718017578102</v>
      </c>
      <c r="H1109" s="11">
        <f t="shared" si="53"/>
        <v>24.60977443969724</v>
      </c>
    </row>
    <row r="1110" spans="1:8">
      <c r="A1110">
        <v>2098</v>
      </c>
      <c r="B1110">
        <v>5</v>
      </c>
      <c r="C1110" s="5">
        <v>29.917687988281301</v>
      </c>
      <c r="D1110" s="11">
        <f t="shared" si="51"/>
        <v>33.760949022216863</v>
      </c>
      <c r="E1110" s="11">
        <v>24.575524902343801</v>
      </c>
      <c r="F1110" s="11">
        <f t="shared" si="52"/>
        <v>32.307825900878974</v>
      </c>
      <c r="G1110">
        <v>28.365655517578102</v>
      </c>
      <c r="H1110" s="11">
        <f t="shared" si="53"/>
        <v>33.48651662719724</v>
      </c>
    </row>
    <row r="1111" spans="1:8">
      <c r="A1111">
        <v>2098</v>
      </c>
      <c r="B1111">
        <v>6</v>
      </c>
      <c r="C1111" s="5">
        <v>34.707055664062501</v>
      </c>
      <c r="D1111" s="11">
        <f t="shared" si="51"/>
        <v>40.047951970214847</v>
      </c>
      <c r="E1111" s="11">
        <v>30.002984619140602</v>
      </c>
      <c r="F1111" s="11">
        <f t="shared" si="52"/>
        <v>39.761899075927701</v>
      </c>
      <c r="G1111">
        <v>35.310205078125001</v>
      </c>
      <c r="H1111" s="11">
        <f t="shared" si="53"/>
        <v>41.110243134765632</v>
      </c>
    </row>
    <row r="1112" spans="1:8">
      <c r="A1112">
        <v>2098</v>
      </c>
      <c r="B1112">
        <v>7</v>
      </c>
      <c r="C1112" s="5">
        <v>38.966455078125001</v>
      </c>
      <c r="D1112" s="11">
        <f t="shared" si="51"/>
        <v>45.639265581054687</v>
      </c>
      <c r="E1112" s="11">
        <v>33.906457519531301</v>
      </c>
      <c r="F1112" s="11">
        <f t="shared" si="52"/>
        <v>45.122928757324289</v>
      </c>
      <c r="G1112">
        <v>40.323175048828197</v>
      </c>
      <c r="H1112" s="11">
        <f t="shared" si="53"/>
        <v>46.613481568603596</v>
      </c>
    </row>
    <row r="1113" spans="1:8">
      <c r="A1113">
        <v>2098</v>
      </c>
      <c r="B1113">
        <v>8</v>
      </c>
      <c r="C1113" s="5">
        <v>37.856683349609398</v>
      </c>
      <c r="D1113" s="11">
        <f t="shared" si="51"/>
        <v>44.182468233032253</v>
      </c>
      <c r="E1113" s="11">
        <v>32.513208007812501</v>
      </c>
      <c r="F1113" s="11">
        <f t="shared" si="52"/>
        <v>43.209439877929682</v>
      </c>
      <c r="G1113">
        <v>35.173699951171898</v>
      </c>
      <c r="H1113" s="11">
        <f t="shared" si="53"/>
        <v>40.960387806396511</v>
      </c>
    </row>
    <row r="1114" spans="1:8">
      <c r="A1114">
        <v>2098</v>
      </c>
      <c r="B1114">
        <v>9</v>
      </c>
      <c r="C1114" s="5">
        <v>29.809167480468801</v>
      </c>
      <c r="D1114" s="11">
        <f t="shared" si="51"/>
        <v>33.618494151611394</v>
      </c>
      <c r="E1114" s="11">
        <v>30.930261230468801</v>
      </c>
      <c r="F1114" s="11">
        <f t="shared" si="52"/>
        <v>41.03542077392585</v>
      </c>
      <c r="G1114">
        <v>27.001458740234401</v>
      </c>
      <c r="H1114" s="11">
        <f t="shared" si="53"/>
        <v>31.988901405029328</v>
      </c>
    </row>
    <row r="1115" spans="1:8">
      <c r="A1115">
        <v>2098</v>
      </c>
      <c r="B1115">
        <v>10</v>
      </c>
      <c r="C1115" s="5">
        <v>19.082757568359401</v>
      </c>
      <c r="D1115" s="11">
        <f t="shared" si="51"/>
        <v>19.537935859985385</v>
      </c>
      <c r="E1115" s="11">
        <v>16.064050292968801</v>
      </c>
      <c r="F1115" s="11">
        <f t="shared" si="52"/>
        <v>20.618166672363351</v>
      </c>
      <c r="G1115">
        <v>17.088433837890602</v>
      </c>
      <c r="H1115" s="11">
        <f t="shared" si="53"/>
        <v>21.106382667236304</v>
      </c>
    </row>
    <row r="1116" spans="1:8">
      <c r="A1116">
        <v>2098</v>
      </c>
      <c r="B1116">
        <v>11</v>
      </c>
      <c r="C1116" s="5">
        <v>14.619226074218799</v>
      </c>
      <c r="D1116" s="11">
        <f t="shared" si="51"/>
        <v>13.678658067627016</v>
      </c>
      <c r="E1116" s="11">
        <v>10.118615722656299</v>
      </c>
      <c r="F1116" s="11">
        <f t="shared" si="52"/>
        <v>12.45270683349616</v>
      </c>
      <c r="G1116">
        <v>5.7716918945312701</v>
      </c>
      <c r="H1116" s="11">
        <f t="shared" si="53"/>
        <v>8.6828633618164286</v>
      </c>
    </row>
    <row r="1117" spans="1:8">
      <c r="A1117">
        <v>2098</v>
      </c>
      <c r="B1117">
        <v>12</v>
      </c>
      <c r="C1117" s="5">
        <v>4.7237182617187701</v>
      </c>
      <c r="D1117" s="11">
        <f t="shared" si="51"/>
        <v>0.68882496215822986</v>
      </c>
      <c r="E1117" s="11">
        <v>4.9276672363281504</v>
      </c>
      <c r="F1117" s="11">
        <f t="shared" si="52"/>
        <v>5.3234581823730824</v>
      </c>
      <c r="G1117">
        <v>-0.95895996093747704</v>
      </c>
      <c r="H1117" s="11">
        <f t="shared" si="53"/>
        <v>1.2939537548828375</v>
      </c>
    </row>
    <row r="1118" spans="1:8">
      <c r="A1118">
        <v>2099</v>
      </c>
      <c r="B1118">
        <v>1</v>
      </c>
      <c r="C1118" s="5">
        <v>4.1933227539062701</v>
      </c>
      <c r="D1118" s="11">
        <f t="shared" si="51"/>
        <v>-7.425220947238742E-3</v>
      </c>
      <c r="E1118" s="11">
        <v>-0.37589111328122699</v>
      </c>
      <c r="F1118" s="11">
        <f t="shared" si="52"/>
        <v>-1.9604488549804371</v>
      </c>
      <c r="G1118">
        <v>-2.22626342773435</v>
      </c>
      <c r="H1118" s="11">
        <f t="shared" si="53"/>
        <v>-9.729199096676977E-2</v>
      </c>
    </row>
    <row r="1119" spans="1:8">
      <c r="A1119">
        <v>2099</v>
      </c>
      <c r="B1119">
        <v>2</v>
      </c>
      <c r="C1119" s="5">
        <v>8.5976196289062692</v>
      </c>
      <c r="D1119" s="11">
        <f t="shared" si="51"/>
        <v>5.7740952868652604</v>
      </c>
      <c r="E1119" s="11">
        <v>6.0680786132812701</v>
      </c>
      <c r="F1119" s="11">
        <f t="shared" si="52"/>
        <v>6.8896991674804955</v>
      </c>
      <c r="G1119">
        <v>5.1089721679687701</v>
      </c>
      <c r="H1119" s="11">
        <f t="shared" si="53"/>
        <v>7.955329645996116</v>
      </c>
    </row>
    <row r="1120" spans="1:8">
      <c r="A1120">
        <v>2099</v>
      </c>
      <c r="B1120">
        <v>3</v>
      </c>
      <c r="C1120" s="5">
        <v>20.319818115234401</v>
      </c>
      <c r="D1120" s="11">
        <f t="shared" si="51"/>
        <v>21.161825239868197</v>
      </c>
      <c r="E1120" s="11">
        <v>15.572839355468799</v>
      </c>
      <c r="F1120" s="11">
        <f t="shared" si="52"/>
        <v>19.943537570800849</v>
      </c>
      <c r="G1120">
        <v>13.8332763671875</v>
      </c>
      <c r="H1120" s="11">
        <f t="shared" si="53"/>
        <v>17.53287079589844</v>
      </c>
    </row>
    <row r="1121" spans="1:8">
      <c r="A1121">
        <v>2099</v>
      </c>
      <c r="B1121">
        <v>4</v>
      </c>
      <c r="C1121" s="5">
        <v>28.170037841796901</v>
      </c>
      <c r="D1121" s="11">
        <f t="shared" si="51"/>
        <v>31.466808674926789</v>
      </c>
      <c r="E1121" s="11">
        <v>26.279382324218801</v>
      </c>
      <c r="F1121" s="11">
        <f t="shared" si="52"/>
        <v>34.647903684082095</v>
      </c>
      <c r="G1121">
        <v>20.400476074218801</v>
      </c>
      <c r="H1121" s="11">
        <f t="shared" si="53"/>
        <v>24.742342634277399</v>
      </c>
    </row>
    <row r="1122" spans="1:8">
      <c r="A1122">
        <v>2099</v>
      </c>
      <c r="B1122">
        <v>5</v>
      </c>
      <c r="C1122" s="5">
        <v>31.330194091796901</v>
      </c>
      <c r="D1122" s="11">
        <f t="shared" si="51"/>
        <v>35.615145784301788</v>
      </c>
      <c r="E1122" s="11">
        <v>31.405664062500001</v>
      </c>
      <c r="F1122" s="11">
        <f t="shared" si="52"/>
        <v>41.6883390234375</v>
      </c>
      <c r="G1122">
        <v>28.690850830078102</v>
      </c>
      <c r="H1122" s="11">
        <f t="shared" si="53"/>
        <v>33.84351604125974</v>
      </c>
    </row>
    <row r="1123" spans="1:8">
      <c r="A1123">
        <v>2099</v>
      </c>
      <c r="B1123">
        <v>6</v>
      </c>
      <c r="C1123" s="5">
        <v>37.121759033203197</v>
      </c>
      <c r="D1123" s="11">
        <f t="shared" si="51"/>
        <v>43.217733082885836</v>
      </c>
      <c r="E1123" s="11">
        <v>33.041040039062501</v>
      </c>
      <c r="F1123" s="11">
        <f t="shared" si="52"/>
        <v>43.934364389648437</v>
      </c>
      <c r="G1123">
        <v>33.967553710937501</v>
      </c>
      <c r="H1123" s="11">
        <f t="shared" si="53"/>
        <v>39.636280463867195</v>
      </c>
    </row>
    <row r="1124" spans="1:8">
      <c r="A1124">
        <v>2099</v>
      </c>
      <c r="B1124">
        <v>7</v>
      </c>
      <c r="C1124" s="5">
        <v>38.814599609375001</v>
      </c>
      <c r="D1124" s="11">
        <f t="shared" si="51"/>
        <v>45.439924907226562</v>
      </c>
      <c r="E1124" s="11">
        <v>36.255456542968801</v>
      </c>
      <c r="F1124" s="11">
        <f t="shared" si="52"/>
        <v>48.349044016113346</v>
      </c>
      <c r="G1124">
        <v>39.705560302734398</v>
      </c>
      <c r="H1124" s="11">
        <f t="shared" si="53"/>
        <v>45.935464100341825</v>
      </c>
    </row>
    <row r="1125" spans="1:8">
      <c r="A1125">
        <v>2099</v>
      </c>
      <c r="B1125">
        <v>8</v>
      </c>
      <c r="C1125" s="5">
        <v>37.366357421875001</v>
      </c>
      <c r="D1125" s="11">
        <f t="shared" si="51"/>
        <v>43.53881738769531</v>
      </c>
      <c r="E1125" s="11">
        <v>36.521447753906301</v>
      </c>
      <c r="F1125" s="11">
        <f t="shared" si="52"/>
        <v>48.71435634521491</v>
      </c>
      <c r="G1125">
        <v>35.250970458984398</v>
      </c>
      <c r="H1125" s="11">
        <f t="shared" si="53"/>
        <v>41.045215369873077</v>
      </c>
    </row>
    <row r="1126" spans="1:8">
      <c r="A1126">
        <v>2099</v>
      </c>
      <c r="B1126">
        <v>9</v>
      </c>
      <c r="C1126" s="5">
        <v>31.256402587890602</v>
      </c>
      <c r="D1126" s="11">
        <f t="shared" si="51"/>
        <v>35.518279677123992</v>
      </c>
      <c r="E1126" s="11">
        <v>28.559594726562501</v>
      </c>
      <c r="F1126" s="11">
        <f t="shared" si="52"/>
        <v>37.779547397460938</v>
      </c>
      <c r="G1126">
        <v>27.888238525390602</v>
      </c>
      <c r="H1126" s="11">
        <f t="shared" si="53"/>
        <v>32.962408253173805</v>
      </c>
    </row>
    <row r="1127" spans="1:8">
      <c r="A1127">
        <v>2099</v>
      </c>
      <c r="B1127">
        <v>10</v>
      </c>
      <c r="C1127" s="5">
        <v>19.364312744140602</v>
      </c>
      <c r="D1127" s="11">
        <f t="shared" si="51"/>
        <v>19.907533339233368</v>
      </c>
      <c r="E1127" s="11">
        <v>19.654107666015602</v>
      </c>
      <c r="F1127" s="11">
        <f t="shared" si="52"/>
        <v>25.548751468505827</v>
      </c>
      <c r="G1127">
        <v>14.5706726074219</v>
      </c>
      <c r="H1127" s="11">
        <f t="shared" si="53"/>
        <v>18.342384388427764</v>
      </c>
    </row>
    <row r="1128" spans="1:8">
      <c r="A1128">
        <v>2099</v>
      </c>
      <c r="B1128">
        <v>11</v>
      </c>
      <c r="C1128" s="5">
        <v>8.2474609375000192</v>
      </c>
      <c r="D1128" s="11">
        <f t="shared" si="51"/>
        <v>5.314441972656275</v>
      </c>
      <c r="E1128" s="11">
        <v>8.9657226562500192</v>
      </c>
      <c r="F1128" s="11">
        <f t="shared" si="52"/>
        <v>10.869323496093775</v>
      </c>
      <c r="G1128">
        <v>4.9141784667969004</v>
      </c>
      <c r="H1128" s="11">
        <f t="shared" si="53"/>
        <v>7.7414851208496369</v>
      </c>
    </row>
    <row r="1129" spans="1:8">
      <c r="A1129">
        <v>2099</v>
      </c>
      <c r="B1129">
        <v>12</v>
      </c>
      <c r="C1129" s="5">
        <v>3.7972045898437701</v>
      </c>
      <c r="D1129" s="11">
        <f t="shared" si="51"/>
        <v>-0.52740953491208309</v>
      </c>
      <c r="E1129" s="11">
        <v>4.3061767578125201</v>
      </c>
      <c r="F1129" s="11">
        <f t="shared" si="52"/>
        <v>4.4699031591797151</v>
      </c>
      <c r="G1129">
        <v>-3.9831542968727297E-2</v>
      </c>
      <c r="H1129" s="11">
        <f t="shared" si="53"/>
        <v>2.3029729321289309</v>
      </c>
    </row>
    <row r="1130" spans="1:8">
      <c r="A1130">
        <v>2010</v>
      </c>
      <c r="B1130">
        <v>1</v>
      </c>
      <c r="C1130" s="5">
        <v>-1.09235229492185</v>
      </c>
      <c r="D1130" s="11">
        <f t="shared" si="51"/>
        <v>-6.945930857543912</v>
      </c>
      <c r="E1130" s="11">
        <v>4.4385620117187701</v>
      </c>
      <c r="F1130" s="11">
        <f t="shared" si="52"/>
        <v>4.6517210668945594</v>
      </c>
      <c r="G1130">
        <v>1.35259399414065</v>
      </c>
      <c r="H1130" s="11">
        <f t="shared" si="53"/>
        <v>3.8315776867676057</v>
      </c>
    </row>
    <row r="1131" spans="1:8">
      <c r="A1131">
        <v>2010</v>
      </c>
      <c r="B1131">
        <v>2</v>
      </c>
      <c r="C1131" s="5">
        <v>8.8568969726562692</v>
      </c>
      <c r="D1131" s="11">
        <f t="shared" si="51"/>
        <v>6.1144486560058846</v>
      </c>
      <c r="E1131" s="11">
        <v>4.9266601562500201</v>
      </c>
      <c r="F1131" s="11">
        <f t="shared" si="52"/>
        <v>5.3220750585937768</v>
      </c>
      <c r="G1131">
        <v>9.8431335449218995</v>
      </c>
      <c r="H1131" s="11">
        <f t="shared" si="53"/>
        <v>13.152492005615263</v>
      </c>
    </row>
    <row r="1132" spans="1:8">
      <c r="A1132">
        <v>2010</v>
      </c>
      <c r="B1132">
        <v>3</v>
      </c>
      <c r="C1132" s="5">
        <v>15.98232421875</v>
      </c>
      <c r="D1132" s="11">
        <f t="shared" si="51"/>
        <v>15.467997001953123</v>
      </c>
      <c r="E1132" s="11">
        <v>15.6958251953125</v>
      </c>
      <c r="F1132" s="11">
        <f t="shared" si="52"/>
        <v>20.112446323242189</v>
      </c>
      <c r="G1132">
        <v>16.206689453125001</v>
      </c>
      <c r="H1132" s="11">
        <f t="shared" si="53"/>
        <v>20.138403681640625</v>
      </c>
    </row>
    <row r="1133" spans="1:8">
      <c r="A1133">
        <v>2010</v>
      </c>
      <c r="B1133">
        <v>4</v>
      </c>
      <c r="C1133" s="5">
        <v>27.278894042968801</v>
      </c>
      <c r="D1133" s="11">
        <f t="shared" si="51"/>
        <v>30.297004210205145</v>
      </c>
      <c r="E1133" s="11">
        <v>27.050256347656301</v>
      </c>
      <c r="F1133" s="11">
        <f t="shared" si="52"/>
        <v>35.706622067871159</v>
      </c>
      <c r="G1133">
        <v>20.339135742187501</v>
      </c>
      <c r="H1133" s="11">
        <f t="shared" si="53"/>
        <v>24.67500321777344</v>
      </c>
    </row>
    <row r="1134" spans="1:8">
      <c r="A1134">
        <v>2010</v>
      </c>
      <c r="B1134">
        <v>5</v>
      </c>
      <c r="C1134" s="5">
        <v>30.666802978515602</v>
      </c>
      <c r="D1134" s="11">
        <f t="shared" si="51"/>
        <v>34.744312269897428</v>
      </c>
      <c r="E1134" s="11">
        <v>30.437402343750001</v>
      </c>
      <c r="F1134" s="11">
        <f t="shared" si="52"/>
        <v>40.35852837890625</v>
      </c>
      <c r="G1134">
        <v>30.464746093750001</v>
      </c>
      <c r="H1134" s="11">
        <f t="shared" si="53"/>
        <v>35.790898261718752</v>
      </c>
    </row>
    <row r="1135" spans="1:8">
      <c r="A1135">
        <v>2010</v>
      </c>
      <c r="B1135">
        <v>6</v>
      </c>
      <c r="C1135" s="5">
        <v>35.805230712890697</v>
      </c>
      <c r="D1135" s="11">
        <f t="shared" si="51"/>
        <v>41.489526356811616</v>
      </c>
      <c r="E1135" s="11">
        <v>34.377648925781301</v>
      </c>
      <c r="F1135" s="11">
        <f t="shared" si="52"/>
        <v>45.770063034668034</v>
      </c>
      <c r="G1135">
        <v>35.880242919921898</v>
      </c>
      <c r="H1135" s="11">
        <f t="shared" si="53"/>
        <v>41.736030677490263</v>
      </c>
    </row>
    <row r="1136" spans="1:8">
      <c r="A1136">
        <v>2010</v>
      </c>
      <c r="B1136">
        <v>7</v>
      </c>
      <c r="C1136" s="5">
        <v>38.135308837890697</v>
      </c>
      <c r="D1136" s="11">
        <f t="shared" si="51"/>
        <v>44.548219911499118</v>
      </c>
      <c r="E1136" s="11">
        <v>39.233056640625001</v>
      </c>
      <c r="F1136" s="11">
        <f t="shared" si="52"/>
        <v>52.43847999023437</v>
      </c>
      <c r="G1136">
        <v>39.388116455078197</v>
      </c>
      <c r="H1136" s="11">
        <f t="shared" si="53"/>
        <v>45.586974244384848</v>
      </c>
    </row>
    <row r="1137" spans="1:8">
      <c r="A1137">
        <v>2010</v>
      </c>
      <c r="B1137">
        <v>8</v>
      </c>
      <c r="C1137" s="5">
        <v>37.210412597656301</v>
      </c>
      <c r="D1137" s="11">
        <f t="shared" si="51"/>
        <v>43.334108616943425</v>
      </c>
      <c r="E1137" s="11">
        <v>34.352746582031301</v>
      </c>
      <c r="F1137" s="11">
        <f t="shared" si="52"/>
        <v>45.735862155761787</v>
      </c>
      <c r="G1137">
        <v>36.663995361328197</v>
      </c>
      <c r="H1137" s="11">
        <f t="shared" si="53"/>
        <v>42.596434107666099</v>
      </c>
    </row>
    <row r="1138" spans="1:8">
      <c r="A1138">
        <v>2010</v>
      </c>
      <c r="B1138">
        <v>9</v>
      </c>
      <c r="C1138" s="5">
        <v>30.445672607421901</v>
      </c>
      <c r="D1138" s="11">
        <f t="shared" si="51"/>
        <v>34.454034431762729</v>
      </c>
      <c r="E1138" s="11">
        <v>27.648339843750001</v>
      </c>
      <c r="F1138" s="11">
        <f t="shared" si="52"/>
        <v>36.528029941406245</v>
      </c>
      <c r="G1138">
        <v>26.301843261718801</v>
      </c>
      <c r="H1138" s="11">
        <f t="shared" si="53"/>
        <v>31.220863532714901</v>
      </c>
    </row>
    <row r="1139" spans="1:8">
      <c r="A1139">
        <v>2010</v>
      </c>
      <c r="B1139">
        <v>10</v>
      </c>
      <c r="C1139" s="5">
        <v>21.521600341796901</v>
      </c>
      <c r="D1139" s="11">
        <f t="shared" si="51"/>
        <v>22.739404768676792</v>
      </c>
      <c r="E1139" s="11">
        <v>19.420312500000001</v>
      </c>
      <c r="F1139" s="11">
        <f t="shared" si="52"/>
        <v>25.227657187500004</v>
      </c>
      <c r="G1139">
        <v>16.918817138671901</v>
      </c>
      <c r="H1139" s="11">
        <f t="shared" si="53"/>
        <v>20.920177454834015</v>
      </c>
    </row>
    <row r="1140" spans="1:8">
      <c r="A1140">
        <v>2010</v>
      </c>
      <c r="B1140">
        <v>11</v>
      </c>
      <c r="C1140" s="5">
        <v>11.5661865234375</v>
      </c>
      <c r="D1140" s="11">
        <f t="shared" si="51"/>
        <v>9.6709330493164067</v>
      </c>
      <c r="E1140" s="11">
        <v>11.302331542968799</v>
      </c>
      <c r="F1140" s="11">
        <f t="shared" si="52"/>
        <v>14.078422141113348</v>
      </c>
      <c r="G1140">
        <v>8.1526428222656495</v>
      </c>
      <c r="H1140" s="11">
        <f t="shared" si="53"/>
        <v>11.296671290283232</v>
      </c>
    </row>
    <row r="1141" spans="1:8">
      <c r="A1141">
        <v>2010</v>
      </c>
      <c r="B1141">
        <v>12</v>
      </c>
      <c r="C1141" s="5">
        <v>6.3943115234375201</v>
      </c>
      <c r="D1141" s="11">
        <f t="shared" si="51"/>
        <v>2.8818127368164328</v>
      </c>
      <c r="E1141" s="11">
        <v>6.3174072265625201</v>
      </c>
      <c r="F1141" s="11">
        <f t="shared" si="52"/>
        <v>7.2321270849609647</v>
      </c>
      <c r="G1141">
        <v>2.0353027343750201</v>
      </c>
      <c r="H1141" s="11">
        <f t="shared" si="53"/>
        <v>4.5810553417968976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141"/>
  <sheetViews>
    <sheetView topLeftCell="Q1" workbookViewId="0">
      <selection activeCell="U8" sqref="U8"/>
    </sheetView>
  </sheetViews>
  <sheetFormatPr defaultRowHeight="13.5"/>
  <cols>
    <col min="1" max="1" width="18.5" customWidth="1"/>
    <col min="2" max="2" width="15.125" customWidth="1"/>
    <col min="3" max="3" width="22" customWidth="1"/>
    <col min="4" max="4" width="16.5" customWidth="1"/>
    <col min="6" max="6" width="31.5" customWidth="1"/>
    <col min="8" max="8" width="20.875" customWidth="1"/>
    <col min="9" max="9" width="12.75" customWidth="1"/>
    <col min="10" max="10" width="15" customWidth="1"/>
    <col min="16" max="16" width="37" style="4" customWidth="1"/>
    <col min="17" max="17" width="33.5" style="4" customWidth="1"/>
    <col min="18" max="18" width="18.5" style="3" customWidth="1"/>
    <col min="19" max="19" width="25.5" style="3" customWidth="1"/>
    <col min="20" max="20" width="26.5" style="25" customWidth="1"/>
    <col min="21" max="21" width="25.5" style="25" customWidth="1"/>
  </cols>
  <sheetData>
    <row r="1" spans="1:22">
      <c r="B1" s="21" t="s">
        <v>15</v>
      </c>
      <c r="C1" s="21"/>
      <c r="E1" s="21" t="s">
        <v>16</v>
      </c>
      <c r="F1" s="21"/>
      <c r="H1" s="21" t="s">
        <v>17</v>
      </c>
      <c r="I1" s="21"/>
      <c r="K1" s="21" t="s">
        <v>18</v>
      </c>
      <c r="L1" s="21"/>
      <c r="N1" t="s">
        <v>19</v>
      </c>
      <c r="O1" t="s">
        <v>20</v>
      </c>
      <c r="P1" s="4" t="s">
        <v>35</v>
      </c>
      <c r="Q1" s="4" t="s">
        <v>36</v>
      </c>
      <c r="R1" s="3" t="s">
        <v>33</v>
      </c>
      <c r="S1" s="3" t="s">
        <v>37</v>
      </c>
      <c r="T1" s="25" t="s">
        <v>34</v>
      </c>
      <c r="U1" s="25" t="s">
        <v>38</v>
      </c>
      <c r="V1" s="14"/>
    </row>
    <row r="2" spans="1:22" ht="15">
      <c r="A2" s="12" t="s">
        <v>12</v>
      </c>
      <c r="B2" s="13" t="s">
        <v>13</v>
      </c>
      <c r="C2" s="13" t="s">
        <v>14</v>
      </c>
      <c r="D2" s="12" t="s">
        <v>12</v>
      </c>
      <c r="E2" s="13" t="s">
        <v>13</v>
      </c>
      <c r="F2" s="13" t="s">
        <v>14</v>
      </c>
      <c r="G2" s="12" t="s">
        <v>12</v>
      </c>
      <c r="H2" s="13" t="s">
        <v>13</v>
      </c>
      <c r="I2" s="13" t="s">
        <v>14</v>
      </c>
      <c r="J2" s="12" t="s">
        <v>12</v>
      </c>
      <c r="K2" s="13" t="s">
        <v>13</v>
      </c>
      <c r="L2" s="13" t="s">
        <v>14</v>
      </c>
      <c r="N2">
        <v>2006</v>
      </c>
      <c r="O2">
        <v>1</v>
      </c>
      <c r="P2" s="4">
        <v>-7.7574749432372716</v>
      </c>
      <c r="Q2" s="4">
        <f>0.7817*P2+0.2163</f>
        <v>-5.8477181631285742</v>
      </c>
      <c r="R2" s="3">
        <v>-6.407778585205044</v>
      </c>
      <c r="S2" s="3">
        <f>0.7817*R2+0.2163</f>
        <v>-4.792660520054782</v>
      </c>
      <c r="T2" s="25">
        <v>-6.9062115588378639</v>
      </c>
      <c r="U2" s="25">
        <f>0.7817*T2+0.2163</f>
        <v>-5.1822855755435571</v>
      </c>
    </row>
    <row r="3" spans="1:22">
      <c r="A3">
        <v>200401</v>
      </c>
      <c r="B3" s="7">
        <v>-7.6584677419354898</v>
      </c>
      <c r="C3" s="7">
        <v>-6.2075268817204234</v>
      </c>
      <c r="D3">
        <v>200403</v>
      </c>
      <c r="E3" s="7">
        <v>13.255241935483856</v>
      </c>
      <c r="F3" s="7">
        <v>12.087634408602147</v>
      </c>
      <c r="G3">
        <v>200406</v>
      </c>
      <c r="H3" s="7">
        <v>32.889444444444429</v>
      </c>
      <c r="I3" s="7">
        <v>31.247083333333336</v>
      </c>
      <c r="J3">
        <v>200409</v>
      </c>
      <c r="K3" s="7">
        <v>26.528194444444399</v>
      </c>
      <c r="L3" s="7">
        <v>26.089444444444407</v>
      </c>
      <c r="N3">
        <v>2006</v>
      </c>
      <c r="O3">
        <v>2</v>
      </c>
      <c r="P3" s="4">
        <v>4.9574635272217131</v>
      </c>
      <c r="Q3" s="4">
        <f>0.7817*P3+0.2163</f>
        <v>4.091549239229213</v>
      </c>
      <c r="R3" s="3">
        <v>-3.0225202661132533</v>
      </c>
      <c r="S3" s="3">
        <f>0.7817*R3+0.2163</f>
        <v>-2.1464040920207301</v>
      </c>
      <c r="T3" s="25">
        <v>-0.77584549438473882</v>
      </c>
      <c r="U3" s="25">
        <f>0.7817*T3+0.2163</f>
        <v>-0.39017842296055033</v>
      </c>
    </row>
    <row r="4" spans="1:22">
      <c r="A4">
        <v>200402</v>
      </c>
      <c r="B4" s="7">
        <v>1.5354885057471226</v>
      </c>
      <c r="C4" s="7">
        <v>1.0130747126436783</v>
      </c>
      <c r="D4">
        <v>200404</v>
      </c>
      <c r="E4" s="7">
        <v>24.372638888888886</v>
      </c>
      <c r="F4" s="7">
        <v>21.746666666666652</v>
      </c>
      <c r="G4">
        <v>200407</v>
      </c>
      <c r="H4" s="7">
        <v>34.68669354838709</v>
      </c>
      <c r="I4" s="7">
        <v>32.747311827956963</v>
      </c>
      <c r="J4">
        <v>200410</v>
      </c>
      <c r="K4" s="7">
        <v>14.028360215053779</v>
      </c>
      <c r="L4" s="7">
        <v>14.737903225806447</v>
      </c>
      <c r="N4">
        <v>2006</v>
      </c>
      <c r="O4">
        <v>3</v>
      </c>
      <c r="P4" s="4">
        <v>12.931090480346647</v>
      </c>
      <c r="Q4" s="4">
        <f>0.9534*P4-0.7929</f>
        <v>11.535601663962494</v>
      </c>
      <c r="R4" s="3">
        <v>9.5494881079101823</v>
      </c>
      <c r="S4" s="3">
        <f>0.9534*R4-0.7929</f>
        <v>8.3115819620815685</v>
      </c>
      <c r="T4" s="25">
        <v>6.8679488293457318</v>
      </c>
      <c r="U4" s="25">
        <f>0.9534*T4-0.7929</f>
        <v>5.7550024138982208</v>
      </c>
    </row>
    <row r="5" spans="1:22">
      <c r="A5">
        <v>200412</v>
      </c>
      <c r="B5" s="7">
        <v>-5.9638440860215107</v>
      </c>
      <c r="C5" s="7">
        <v>-3.4802419354838738</v>
      </c>
      <c r="D5">
        <v>200405</v>
      </c>
      <c r="E5" s="7">
        <v>27.88387096774192</v>
      </c>
      <c r="F5" s="7">
        <v>26.178091397849443</v>
      </c>
      <c r="G5">
        <v>200408</v>
      </c>
      <c r="H5" s="7">
        <v>33.424865591397797</v>
      </c>
      <c r="I5" s="7">
        <v>31.96733870967741</v>
      </c>
      <c r="J5">
        <v>200411</v>
      </c>
      <c r="K5" s="7">
        <v>3.8336111111111122</v>
      </c>
      <c r="L5" s="7">
        <v>5.4466666666666708</v>
      </c>
      <c r="N5">
        <v>2006</v>
      </c>
      <c r="O5">
        <v>4</v>
      </c>
      <c r="P5" s="4">
        <v>24.189872569580146</v>
      </c>
      <c r="Q5" s="4">
        <f t="shared" ref="Q5:Q6" si="0">0.9534*P5-0.7929</f>
        <v>22.269724507837712</v>
      </c>
      <c r="R5" s="3">
        <v>14.975105478515625</v>
      </c>
      <c r="S5" s="3">
        <f>0.9534*R5-0.7929</f>
        <v>13.484365563216798</v>
      </c>
      <c r="T5" s="25">
        <v>18.36958817260745</v>
      </c>
      <c r="U5" s="25">
        <f>0.9534*T5-0.7929</f>
        <v>16.720665363763946</v>
      </c>
    </row>
    <row r="6" spans="1:22">
      <c r="A6">
        <v>200501</v>
      </c>
      <c r="B6" s="7">
        <v>-7.2563172043010749</v>
      </c>
      <c r="C6" s="7">
        <v>-5.6130376344086113</v>
      </c>
      <c r="D6">
        <v>200503</v>
      </c>
      <c r="E6" s="7">
        <v>13.467607526881711</v>
      </c>
      <c r="F6" s="7">
        <v>11.78198924731184</v>
      </c>
      <c r="G6">
        <v>200506</v>
      </c>
      <c r="H6" s="7">
        <v>34.589305555555526</v>
      </c>
      <c r="I6" s="7">
        <v>31.62791666666666</v>
      </c>
      <c r="J6">
        <v>200509</v>
      </c>
      <c r="K6" s="7">
        <v>27.460416666666621</v>
      </c>
      <c r="L6" s="7">
        <v>27.036388888888901</v>
      </c>
      <c r="N6">
        <v>2006</v>
      </c>
      <c r="O6">
        <v>5</v>
      </c>
      <c r="P6" s="4">
        <v>27.032560313720772</v>
      </c>
      <c r="Q6" s="4">
        <f t="shared" si="0"/>
        <v>24.979943003101386</v>
      </c>
      <c r="R6" s="3">
        <v>31.920425504150426</v>
      </c>
      <c r="S6" s="3">
        <f>0.9534*R6-0.7929</f>
        <v>29.640033675657019</v>
      </c>
      <c r="T6" s="25">
        <v>26.451725245361303</v>
      </c>
      <c r="U6" s="25">
        <f>0.9534*T6-0.7929</f>
        <v>24.426174848927467</v>
      </c>
    </row>
    <row r="7" spans="1:22">
      <c r="A7">
        <v>200502</v>
      </c>
      <c r="B7" s="7">
        <v>-1.4343750000000013</v>
      </c>
      <c r="C7" s="7">
        <v>-1.2977678571428544</v>
      </c>
      <c r="D7">
        <v>200504</v>
      </c>
      <c r="E7" s="7">
        <v>21.834583333333313</v>
      </c>
      <c r="F7" s="7">
        <v>19.276249999999976</v>
      </c>
      <c r="G7">
        <v>200507</v>
      </c>
      <c r="H7" s="7">
        <v>35.617204301075262</v>
      </c>
      <c r="I7" s="7">
        <v>32.71155913978496</v>
      </c>
      <c r="J7">
        <v>200510</v>
      </c>
      <c r="K7" s="7">
        <v>15.013037634408615</v>
      </c>
      <c r="L7" s="7">
        <v>16.00981182795698</v>
      </c>
      <c r="N7">
        <v>2006</v>
      </c>
      <c r="O7">
        <v>6</v>
      </c>
      <c r="P7" s="4">
        <v>36.141379524536163</v>
      </c>
      <c r="Q7" s="4">
        <f>0.814*P7+4.4613</f>
        <v>33.880382932972431</v>
      </c>
      <c r="R7" s="3">
        <v>33.842925644531249</v>
      </c>
      <c r="S7" s="3">
        <f>0.814*R7+4.4613</f>
        <v>32.009441474648433</v>
      </c>
      <c r="T7" s="25">
        <v>36.16551983154303</v>
      </c>
      <c r="U7" s="25">
        <f>0.814*T7+4.4613</f>
        <v>33.900033142876026</v>
      </c>
    </row>
    <row r="8" spans="1:22">
      <c r="A8">
        <v>200512</v>
      </c>
      <c r="B8" s="7">
        <v>-8.3061827956989109</v>
      </c>
      <c r="C8" s="7">
        <v>-5.5029569892473038</v>
      </c>
      <c r="D8">
        <v>200505</v>
      </c>
      <c r="E8" s="7">
        <v>27.745161290322567</v>
      </c>
      <c r="F8" s="7">
        <v>25.164516129032247</v>
      </c>
      <c r="G8">
        <v>200508</v>
      </c>
      <c r="H8" s="7">
        <v>31.761155913978488</v>
      </c>
      <c r="I8" s="7">
        <v>30.14852150537633</v>
      </c>
      <c r="J8">
        <v>200511</v>
      </c>
      <c r="K8" s="7">
        <v>2.361388888888893</v>
      </c>
      <c r="L8" s="7">
        <v>4.75277777777778</v>
      </c>
      <c r="N8">
        <v>2006</v>
      </c>
      <c r="O8">
        <v>7</v>
      </c>
      <c r="P8" s="4">
        <v>35.655406511230467</v>
      </c>
      <c r="Q8" s="4">
        <f t="shared" ref="Q8:Q9" si="1">0.814*P8+4.4613</f>
        <v>33.4848009001416</v>
      </c>
      <c r="R8" s="3">
        <v>35.301408713378976</v>
      </c>
      <c r="S8" s="3">
        <f>0.814*R8+4.4613</f>
        <v>33.196646692690486</v>
      </c>
      <c r="T8" s="25">
        <v>39.581973402099635</v>
      </c>
      <c r="U8" s="25">
        <f>0.814*T8+4.4613</f>
        <v>36.6810263493091</v>
      </c>
    </row>
    <row r="9" spans="1:22">
      <c r="A9">
        <v>200601</v>
      </c>
      <c r="B9" s="7">
        <v>-9.7930107526881773</v>
      </c>
      <c r="C9" s="7">
        <v>-7.6638440860215207</v>
      </c>
      <c r="D9">
        <v>200603</v>
      </c>
      <c r="E9" s="7">
        <v>11.698521505376348</v>
      </c>
      <c r="F9" s="7">
        <v>10.077284946236567</v>
      </c>
      <c r="G9">
        <v>200606</v>
      </c>
      <c r="H9" s="7">
        <v>34.388055555555539</v>
      </c>
      <c r="I9" s="7">
        <v>31.614444444444402</v>
      </c>
      <c r="J9">
        <v>200609</v>
      </c>
      <c r="K9" s="7">
        <v>27.256944444444439</v>
      </c>
      <c r="L9" s="7">
        <v>26.840972222222263</v>
      </c>
      <c r="N9">
        <v>2006</v>
      </c>
      <c r="O9">
        <v>8</v>
      </c>
      <c r="P9" s="4">
        <v>33.140332921142644</v>
      </c>
      <c r="Q9" s="4">
        <f t="shared" si="1"/>
        <v>31.437530997810107</v>
      </c>
      <c r="R9" s="3">
        <v>34.858934842529258</v>
      </c>
      <c r="S9" s="3">
        <f>0.814*R9+4.4613</f>
        <v>32.836472961818814</v>
      </c>
      <c r="T9" s="25">
        <v>35.279922749023441</v>
      </c>
      <c r="U9" s="25">
        <f>0.814*T9+4.4613</f>
        <v>33.179157117705081</v>
      </c>
    </row>
    <row r="10" spans="1:22">
      <c r="A10">
        <v>200602</v>
      </c>
      <c r="B10" s="7">
        <v>2.4163690476190487</v>
      </c>
      <c r="C10" s="7">
        <v>1.7616071428571427</v>
      </c>
      <c r="D10">
        <v>200604</v>
      </c>
      <c r="E10" s="7">
        <v>22.246944444444441</v>
      </c>
      <c r="F10" s="7">
        <v>19.577500000000004</v>
      </c>
      <c r="G10">
        <v>200607</v>
      </c>
      <c r="H10" s="7">
        <v>35.803897849462402</v>
      </c>
      <c r="I10" s="7">
        <v>32.967204301075263</v>
      </c>
      <c r="J10">
        <v>200610</v>
      </c>
      <c r="K10" s="7">
        <v>18.316263440860208</v>
      </c>
      <c r="L10" s="7">
        <v>18.741666666666642</v>
      </c>
      <c r="N10">
        <v>2006</v>
      </c>
      <c r="O10">
        <v>9</v>
      </c>
      <c r="P10" s="4">
        <v>25.878139052123991</v>
      </c>
      <c r="Q10" s="4">
        <f>0.9014*P10+2.3973</f>
        <v>25.723854541584565</v>
      </c>
      <c r="R10" s="3">
        <v>26.772061582031252</v>
      </c>
      <c r="S10" s="3">
        <f>0.9014*R10+2.3973</f>
        <v>26.529636310042971</v>
      </c>
      <c r="T10" s="25">
        <v>24.573022529296878</v>
      </c>
      <c r="U10" s="25">
        <f>0.9014*T10+2.3973</f>
        <v>24.547422507908205</v>
      </c>
    </row>
    <row r="11" spans="1:22">
      <c r="A11">
        <v>200612</v>
      </c>
      <c r="B11" s="7">
        <v>-6.8096774193548404</v>
      </c>
      <c r="C11" s="7">
        <v>-4.4721774193548418</v>
      </c>
      <c r="D11">
        <v>200605</v>
      </c>
      <c r="E11" s="7">
        <v>30.521102150537626</v>
      </c>
      <c r="F11" s="7">
        <v>27.559946236559131</v>
      </c>
      <c r="G11">
        <v>200608</v>
      </c>
      <c r="H11" s="7">
        <v>36.08991935483872</v>
      </c>
      <c r="I11" s="7">
        <v>34.292876344086025</v>
      </c>
      <c r="J11">
        <v>200611</v>
      </c>
      <c r="K11" s="7">
        <v>5.692361111111115</v>
      </c>
      <c r="L11" s="7">
        <v>7.4772222222222329</v>
      </c>
      <c r="N11">
        <v>2006</v>
      </c>
      <c r="O11">
        <v>10</v>
      </c>
      <c r="P11" s="4">
        <v>11.88951943542477</v>
      </c>
      <c r="Q11" s="4">
        <f t="shared" ref="Q11:Q12" si="2">0.9014*P11+2.3973</f>
        <v>13.114512819091887</v>
      </c>
      <c r="R11" s="3">
        <v>12.670318308105536</v>
      </c>
      <c r="S11" s="3">
        <f>0.9014*R11+2.3973</f>
        <v>13.81832492292633</v>
      </c>
      <c r="T11" s="25">
        <v>15.184835798339899</v>
      </c>
      <c r="U11" s="25">
        <f>0.9014*T11+2.3973</f>
        <v>16.084910988623584</v>
      </c>
    </row>
    <row r="12" spans="1:22">
      <c r="A12">
        <v>200701</v>
      </c>
      <c r="B12" s="7">
        <v>-8.273252688172045</v>
      </c>
      <c r="C12" s="7">
        <v>-6.7168010752688154</v>
      </c>
      <c r="D12">
        <v>200703</v>
      </c>
      <c r="E12" s="7">
        <v>11.742741935483876</v>
      </c>
      <c r="F12" s="7">
        <v>10.899462365591397</v>
      </c>
      <c r="G12">
        <v>200706</v>
      </c>
      <c r="H12" s="7">
        <v>35.177500000000016</v>
      </c>
      <c r="I12" s="7">
        <v>32.399027777777739</v>
      </c>
      <c r="J12">
        <v>200709</v>
      </c>
      <c r="K12" s="7">
        <v>26.879305555555533</v>
      </c>
      <c r="L12" s="7">
        <v>26.309583333333315</v>
      </c>
      <c r="N12">
        <v>2006</v>
      </c>
      <c r="O12">
        <v>11</v>
      </c>
      <c r="P12" s="4">
        <v>2.2850726489258077</v>
      </c>
      <c r="Q12" s="4">
        <f t="shared" si="2"/>
        <v>4.4570644857417232</v>
      </c>
      <c r="R12" s="3">
        <v>4.686885941162144</v>
      </c>
      <c r="S12" s="3">
        <f>0.9014*R12+2.3973</f>
        <v>6.6220589873635571</v>
      </c>
      <c r="T12" s="25">
        <v>3.1692727490234627</v>
      </c>
      <c r="U12" s="25">
        <f>0.9014*T12+2.3973</f>
        <v>5.2540824559697494</v>
      </c>
    </row>
    <row r="13" spans="1:22">
      <c r="A13">
        <v>200702</v>
      </c>
      <c r="B13" s="7">
        <v>3.5962797619047624</v>
      </c>
      <c r="C13" s="7">
        <v>3.0266369047619044</v>
      </c>
      <c r="D13">
        <v>200704</v>
      </c>
      <c r="E13" s="7">
        <v>24.238333333333312</v>
      </c>
      <c r="F13" s="7">
        <v>22.019861111111105</v>
      </c>
      <c r="G13">
        <v>200707</v>
      </c>
      <c r="H13" s="7">
        <v>36.861424731182801</v>
      </c>
      <c r="I13" s="7">
        <v>34.634677419354816</v>
      </c>
      <c r="J13">
        <v>200710</v>
      </c>
      <c r="K13" s="7">
        <v>14.834139784946252</v>
      </c>
      <c r="L13" s="7">
        <v>15.507392473118282</v>
      </c>
      <c r="N13">
        <v>2006</v>
      </c>
      <c r="O13">
        <v>12</v>
      </c>
      <c r="P13" s="4">
        <v>-4.4367862103271181</v>
      </c>
      <c r="Q13" s="4">
        <f t="shared" ref="Q13:Q15" si="3">0.7817*P13+0.2163</f>
        <v>-3.2519357806127078</v>
      </c>
      <c r="R13" s="3">
        <v>-7.4095374169921602</v>
      </c>
      <c r="S13" s="3">
        <f>0.7817*R13+0.2163</f>
        <v>-5.5757353988627711</v>
      </c>
      <c r="T13" s="25">
        <v>-8.9803995959472402</v>
      </c>
      <c r="U13" s="25">
        <f>0.7817*T13+0.2163</f>
        <v>-6.8036783641519571</v>
      </c>
    </row>
    <row r="14" spans="1:22">
      <c r="A14">
        <v>200712</v>
      </c>
      <c r="B14" s="7">
        <v>-5.4969086021505413</v>
      </c>
      <c r="C14" s="7">
        <v>-3.5147849462365532</v>
      </c>
      <c r="D14">
        <v>200705</v>
      </c>
      <c r="E14" s="7">
        <v>31.062768817204297</v>
      </c>
      <c r="F14" s="7">
        <v>28.836021505376372</v>
      </c>
      <c r="G14">
        <v>200708</v>
      </c>
      <c r="H14" s="7">
        <v>35.500403225806409</v>
      </c>
      <c r="I14" s="7">
        <v>33.914516129032229</v>
      </c>
      <c r="J14">
        <v>200711</v>
      </c>
      <c r="K14" s="7">
        <v>3.6815277777777826</v>
      </c>
      <c r="L14" s="7">
        <v>5.1315277777777801</v>
      </c>
      <c r="N14">
        <v>2007</v>
      </c>
      <c r="O14">
        <v>1</v>
      </c>
      <c r="P14" s="4">
        <v>-4.9807667187499689</v>
      </c>
      <c r="Q14" s="4">
        <f t="shared" si="3"/>
        <v>-3.6771653440468506</v>
      </c>
      <c r="R14" s="3">
        <v>-8.1238998925780965</v>
      </c>
      <c r="S14" s="3">
        <f>0.7817*R14+0.2163</f>
        <v>-6.1341525460282975</v>
      </c>
      <c r="T14" s="25">
        <v>-6.942661949462865</v>
      </c>
      <c r="U14" s="25">
        <f>0.7817*T14+0.2163</f>
        <v>-5.2107788458951205</v>
      </c>
    </row>
    <row r="15" spans="1:22">
      <c r="A15">
        <v>200801</v>
      </c>
      <c r="B15" s="7">
        <v>-11.258198924731182</v>
      </c>
      <c r="C15" s="7">
        <v>-8.7280913978494663</v>
      </c>
      <c r="D15">
        <v>200803</v>
      </c>
      <c r="E15" s="7">
        <v>14.872580645161278</v>
      </c>
      <c r="F15" s="7">
        <v>12.881586021505376</v>
      </c>
      <c r="G15">
        <v>200806</v>
      </c>
      <c r="H15" s="7">
        <v>36.253611111111134</v>
      </c>
      <c r="I15" s="7">
        <v>33.433333333333309</v>
      </c>
      <c r="J15">
        <v>200809</v>
      </c>
      <c r="K15" s="7">
        <v>27.030277777777755</v>
      </c>
      <c r="L15" s="7">
        <v>26.783750000000005</v>
      </c>
      <c r="N15">
        <v>2007</v>
      </c>
      <c r="O15">
        <v>2</v>
      </c>
      <c r="P15" s="4">
        <v>0.16291170532229238</v>
      </c>
      <c r="Q15" s="4">
        <f t="shared" si="3"/>
        <v>0.3436480800504359</v>
      </c>
      <c r="R15" s="3">
        <v>-3.5647047875976283</v>
      </c>
      <c r="S15" s="3">
        <f>0.7817*R15+0.2163</f>
        <v>-2.5702297324650658</v>
      </c>
      <c r="T15" s="25">
        <v>-0.76160706054685345</v>
      </c>
      <c r="U15" s="25">
        <f>0.7817*T15+0.2163</f>
        <v>-0.37904823922947534</v>
      </c>
    </row>
    <row r="16" spans="1:22">
      <c r="A16">
        <v>200802</v>
      </c>
      <c r="B16" s="7">
        <v>-7.1685344827586182</v>
      </c>
      <c r="C16" s="7">
        <v>-6.5775862068965507</v>
      </c>
      <c r="D16">
        <v>200804</v>
      </c>
      <c r="E16" s="7">
        <v>22.376666666666665</v>
      </c>
      <c r="F16" s="7">
        <v>19.877638888888875</v>
      </c>
      <c r="G16">
        <v>200807</v>
      </c>
      <c r="H16" s="7">
        <v>36.76572580645157</v>
      </c>
      <c r="I16" s="7">
        <v>34.351075268817198</v>
      </c>
      <c r="J16">
        <v>200810</v>
      </c>
      <c r="K16" s="7">
        <v>14.996908602150528</v>
      </c>
      <c r="L16" s="7">
        <v>16.689919354838722</v>
      </c>
      <c r="N16">
        <v>2007</v>
      </c>
      <c r="O16">
        <v>3</v>
      </c>
      <c r="P16" s="4">
        <v>9.4341759387207667</v>
      </c>
      <c r="Q16" s="4">
        <f t="shared" ref="Q16:Q18" si="4">0.9534*P16-0.7929</f>
        <v>8.2016433399763802</v>
      </c>
      <c r="R16" s="3">
        <v>8.337033420410183</v>
      </c>
      <c r="S16" s="3">
        <f>0.9534*R16-0.7929</f>
        <v>7.1556276630190681</v>
      </c>
      <c r="T16" s="25">
        <v>11.538088123779325</v>
      </c>
      <c r="U16" s="25">
        <f>0.9534*T16-0.7929</f>
        <v>10.20751321721121</v>
      </c>
    </row>
    <row r="17" spans="1:21">
      <c r="A17">
        <v>200812</v>
      </c>
      <c r="B17" s="7">
        <v>-5.4983870967741932</v>
      </c>
      <c r="C17" s="7">
        <v>-2.8032258064516129</v>
      </c>
      <c r="D17">
        <v>200805</v>
      </c>
      <c r="E17" s="7">
        <v>31.614247311827945</v>
      </c>
      <c r="F17" s="7">
        <v>29.228897849462363</v>
      </c>
      <c r="G17">
        <v>200808</v>
      </c>
      <c r="H17" s="7">
        <v>33.407123655913978</v>
      </c>
      <c r="I17" s="7">
        <v>32.269354838709695</v>
      </c>
      <c r="J17">
        <v>200811</v>
      </c>
      <c r="K17" s="7">
        <v>2.4319444444444396</v>
      </c>
      <c r="L17" s="7">
        <v>4.7034722222222181</v>
      </c>
      <c r="N17">
        <v>2007</v>
      </c>
      <c r="O17">
        <v>4</v>
      </c>
      <c r="P17" s="4">
        <v>23.735467171020542</v>
      </c>
      <c r="Q17" s="4">
        <f t="shared" si="4"/>
        <v>21.836494400850984</v>
      </c>
      <c r="R17" s="3">
        <v>20.173219943847723</v>
      </c>
      <c r="S17" s="3">
        <f>0.9534*R17-0.7929</f>
        <v>18.44024789446442</v>
      </c>
      <c r="T17" s="25">
        <v>22.008328822021515</v>
      </c>
      <c r="U17" s="25">
        <f>0.9534*T17-0.7929</f>
        <v>20.189840698915312</v>
      </c>
    </row>
    <row r="18" spans="1:21">
      <c r="A18">
        <v>200901</v>
      </c>
      <c r="B18" s="7">
        <v>-7.1951612903225852</v>
      </c>
      <c r="C18" s="7">
        <v>-5.4559139784946247</v>
      </c>
      <c r="D18">
        <v>200903</v>
      </c>
      <c r="E18" s="7">
        <v>13.150000000000025</v>
      </c>
      <c r="F18" s="7">
        <v>11.857930107526888</v>
      </c>
      <c r="G18">
        <v>200906</v>
      </c>
      <c r="H18" s="7">
        <v>34.673333333333325</v>
      </c>
      <c r="I18" s="7">
        <v>32.274861111111086</v>
      </c>
      <c r="J18">
        <v>200909</v>
      </c>
      <c r="K18" s="7">
        <v>27.399861111111122</v>
      </c>
      <c r="L18" s="7">
        <v>27.168055555555554</v>
      </c>
      <c r="N18">
        <v>2007</v>
      </c>
      <c r="O18">
        <v>5</v>
      </c>
      <c r="P18" s="4">
        <v>27.51837308532712</v>
      </c>
      <c r="Q18" s="4">
        <f t="shared" si="4"/>
        <v>25.443116899550876</v>
      </c>
      <c r="R18" s="3">
        <v>29.301040543212928</v>
      </c>
      <c r="S18" s="3">
        <f>0.9534*R18-0.7929</f>
        <v>27.142712053899206</v>
      </c>
      <c r="T18" s="25">
        <v>29.485449714355525</v>
      </c>
      <c r="U18" s="25">
        <f>0.9534*T18-0.7929</f>
        <v>27.318527757666558</v>
      </c>
    </row>
    <row r="19" spans="1:21">
      <c r="A19">
        <v>200902</v>
      </c>
      <c r="B19" s="7">
        <v>3.2729166666666654</v>
      </c>
      <c r="C19" s="7">
        <v>3.2418154761904776</v>
      </c>
      <c r="D19">
        <v>200904</v>
      </c>
      <c r="E19" s="7">
        <v>24.051111111111116</v>
      </c>
      <c r="F19" s="7">
        <v>22.082083333333323</v>
      </c>
      <c r="G19">
        <v>200907</v>
      </c>
      <c r="H19" s="7">
        <v>35.820295698924703</v>
      </c>
      <c r="I19" s="7">
        <v>33.85577956989242</v>
      </c>
      <c r="J19">
        <v>200910</v>
      </c>
      <c r="K19" s="7">
        <v>15.757795698924708</v>
      </c>
      <c r="L19" s="7">
        <v>17.081720430107534</v>
      </c>
      <c r="N19">
        <v>2007</v>
      </c>
      <c r="O19">
        <v>6</v>
      </c>
      <c r="P19" s="4">
        <v>34.377839503784145</v>
      </c>
      <c r="Q19" s="4">
        <f t="shared" ref="Q19:Q21" si="5">0.814*P19+4.4613</f>
        <v>32.444861356080288</v>
      </c>
      <c r="R19" s="3">
        <v>36.331877841796874</v>
      </c>
      <c r="S19" s="3">
        <f>0.814*R19+4.4613</f>
        <v>34.035448563222651</v>
      </c>
      <c r="T19" s="25">
        <v>34.979709559326203</v>
      </c>
      <c r="U19" s="25">
        <f>0.814*T19+4.4613</f>
        <v>32.934783581291526</v>
      </c>
    </row>
    <row r="20" spans="1:21">
      <c r="A20">
        <v>200912</v>
      </c>
      <c r="B20" s="7">
        <v>-6.5153225806451731</v>
      </c>
      <c r="C20" s="7">
        <v>-4.2428763440860191</v>
      </c>
      <c r="D20">
        <v>200905</v>
      </c>
      <c r="E20" s="7">
        <v>29.760349462365564</v>
      </c>
      <c r="F20" s="7">
        <v>27.322715053763464</v>
      </c>
      <c r="G20">
        <v>200908</v>
      </c>
      <c r="H20" s="7">
        <v>34.310752688171974</v>
      </c>
      <c r="I20" s="7">
        <v>33.134677419354844</v>
      </c>
      <c r="J20">
        <v>200911</v>
      </c>
      <c r="K20" s="7">
        <v>1.085555555555558</v>
      </c>
      <c r="L20" s="7">
        <v>3.1912500000000046</v>
      </c>
      <c r="N20">
        <v>2007</v>
      </c>
      <c r="O20">
        <v>7</v>
      </c>
      <c r="P20" s="4">
        <v>38.533227247924899</v>
      </c>
      <c r="Q20" s="4">
        <f t="shared" si="5"/>
        <v>35.827346979810862</v>
      </c>
      <c r="R20" s="3">
        <v>37.63105019897457</v>
      </c>
      <c r="S20" s="3">
        <f>0.814*R20+4.4613</f>
        <v>35.092974861965295</v>
      </c>
      <c r="T20" s="25">
        <v>38.842579908447348</v>
      </c>
      <c r="U20" s="25">
        <f>0.814*T20+4.4613</f>
        <v>36.079160045476137</v>
      </c>
    </row>
    <row r="21" spans="1:21">
      <c r="A21">
        <v>201001</v>
      </c>
      <c r="B21" s="7">
        <v>-5.7293010752688129</v>
      </c>
      <c r="C21" s="7">
        <v>-4.1060483870967746</v>
      </c>
      <c r="D21">
        <v>201003</v>
      </c>
      <c r="E21" s="7">
        <v>12.898118279569898</v>
      </c>
      <c r="F21" s="7">
        <v>12.17271505376344</v>
      </c>
      <c r="G21">
        <v>201006</v>
      </c>
      <c r="H21" s="7">
        <v>34.603472222222244</v>
      </c>
      <c r="I21" s="7">
        <v>32.107916666666632</v>
      </c>
      <c r="J21">
        <v>201009</v>
      </c>
      <c r="K21" s="7">
        <v>26.875972222222249</v>
      </c>
      <c r="L21" s="7">
        <v>26.731111111111087</v>
      </c>
      <c r="N21">
        <v>2007</v>
      </c>
      <c r="O21">
        <v>8</v>
      </c>
      <c r="P21" s="4">
        <v>32.973441191406252</v>
      </c>
      <c r="Q21" s="4">
        <f t="shared" si="5"/>
        <v>31.301681129804685</v>
      </c>
      <c r="R21" s="3">
        <v>38.927204831543037</v>
      </c>
      <c r="S21" s="3">
        <f>0.814*R21+4.4613</f>
        <v>36.148044732876031</v>
      </c>
      <c r="T21" s="25">
        <v>35.487234345703129</v>
      </c>
      <c r="U21" s="25">
        <f>0.814*T21+4.4613</f>
        <v>33.347908757402344</v>
      </c>
    </row>
    <row r="22" spans="1:21">
      <c r="A22">
        <v>201002</v>
      </c>
      <c r="B22" s="7">
        <v>1.4071428571428573</v>
      </c>
      <c r="C22" s="7">
        <v>1.3748511904761909</v>
      </c>
      <c r="D22">
        <v>201004</v>
      </c>
      <c r="E22" s="7">
        <v>20.862361111111106</v>
      </c>
      <c r="F22" s="7">
        <v>19.271527777777781</v>
      </c>
      <c r="G22">
        <v>201007</v>
      </c>
      <c r="H22" s="7">
        <v>36.260215053763396</v>
      </c>
      <c r="I22" s="7">
        <v>33.986827956989245</v>
      </c>
      <c r="J22">
        <v>201010</v>
      </c>
      <c r="K22" s="7">
        <v>16.434139784946222</v>
      </c>
      <c r="L22" s="7">
        <v>17.382123655913968</v>
      </c>
      <c r="N22">
        <v>2007</v>
      </c>
      <c r="O22">
        <v>9</v>
      </c>
      <c r="P22" s="4">
        <v>26.528760411377021</v>
      </c>
      <c r="Q22" s="4">
        <f t="shared" ref="Q22:Q24" si="6">0.9014*P22+2.3973</f>
        <v>26.310324634815249</v>
      </c>
      <c r="R22" s="3">
        <v>27.660362351074291</v>
      </c>
      <c r="S22" s="3">
        <f>0.9014*R22+2.3973</f>
        <v>27.330350623258365</v>
      </c>
      <c r="T22" s="25">
        <v>25.2976750561524</v>
      </c>
      <c r="U22" s="25">
        <f>0.9014*T22+2.3973</f>
        <v>25.200624295615775</v>
      </c>
    </row>
    <row r="23" spans="1:21">
      <c r="A23">
        <v>201012</v>
      </c>
      <c r="B23" s="7">
        <v>-8.252419354838711</v>
      </c>
      <c r="C23" s="7">
        <v>-5.4893817204301083</v>
      </c>
      <c r="D23">
        <v>201005</v>
      </c>
      <c r="E23" s="7">
        <v>28.112634408602158</v>
      </c>
      <c r="F23" s="7">
        <v>26.415591397849472</v>
      </c>
      <c r="G23">
        <v>201008</v>
      </c>
      <c r="H23" s="7">
        <v>35.808602150537673</v>
      </c>
      <c r="I23" s="7">
        <v>34.334946236559141</v>
      </c>
      <c r="J23">
        <v>201011</v>
      </c>
      <c r="K23" s="7">
        <v>2.526249999999997</v>
      </c>
      <c r="L23" s="7">
        <v>4.7927777777777845</v>
      </c>
      <c r="N23">
        <v>2007</v>
      </c>
      <c r="O23">
        <v>10</v>
      </c>
      <c r="P23" s="4">
        <v>13.947463518066407</v>
      </c>
      <c r="Q23" s="4">
        <f t="shared" si="6"/>
        <v>14.969543615185058</v>
      </c>
      <c r="R23" s="3">
        <v>15.135044882812499</v>
      </c>
      <c r="S23" s="3">
        <f>0.9014*R23+2.3973</f>
        <v>16.040029457367186</v>
      </c>
      <c r="T23" s="25">
        <v>15.71319895141599</v>
      </c>
      <c r="U23" s="25">
        <f>0.9014*T23+2.3973</f>
        <v>16.561177534806372</v>
      </c>
    </row>
    <row r="24" spans="1:21">
      <c r="A24">
        <v>201101</v>
      </c>
      <c r="B24" s="7">
        <v>-13.3858870967742</v>
      </c>
      <c r="C24" s="7">
        <v>-10.856048387096779</v>
      </c>
      <c r="D24">
        <v>201103</v>
      </c>
      <c r="E24" s="7">
        <v>8.5458333333333307</v>
      </c>
      <c r="F24" s="7">
        <v>7.7892473118279639</v>
      </c>
      <c r="G24">
        <v>201106</v>
      </c>
      <c r="H24" s="7">
        <v>35.459999999999987</v>
      </c>
      <c r="I24" s="7">
        <v>32.103055555555557</v>
      </c>
      <c r="J24">
        <v>201109</v>
      </c>
      <c r="K24" s="7">
        <v>27.81097222222224</v>
      </c>
      <c r="L24" s="7">
        <v>27.349305555555524</v>
      </c>
      <c r="N24">
        <v>2007</v>
      </c>
      <c r="O24">
        <v>11</v>
      </c>
      <c r="P24" s="4">
        <v>5.5659012591553063</v>
      </c>
      <c r="Q24" s="4">
        <f t="shared" si="6"/>
        <v>7.4144033950025925</v>
      </c>
      <c r="R24" s="3">
        <v>1.7663991247558934</v>
      </c>
      <c r="S24" s="3">
        <f>0.9014*R24+2.3973</f>
        <v>3.9895321710549623</v>
      </c>
      <c r="T24" s="25">
        <v>6.4386851757812718</v>
      </c>
      <c r="U24" s="25">
        <f>0.9014*T24+2.3973</f>
        <v>8.2011308174492381</v>
      </c>
    </row>
    <row r="25" spans="1:21">
      <c r="A25">
        <v>201102</v>
      </c>
      <c r="B25" s="7">
        <v>0.64598214285714328</v>
      </c>
      <c r="C25" s="7">
        <v>0.66264880952381022</v>
      </c>
      <c r="D25">
        <v>201104</v>
      </c>
      <c r="E25" s="7">
        <v>23.952222222222204</v>
      </c>
      <c r="F25" s="7">
        <v>21.489027777777782</v>
      </c>
      <c r="G25">
        <v>201107</v>
      </c>
      <c r="H25" s="7">
        <v>36.9721774193548</v>
      </c>
      <c r="I25" s="7">
        <v>34.506989247311772</v>
      </c>
      <c r="J25">
        <v>201110</v>
      </c>
      <c r="K25" s="7">
        <v>16.346102150537643</v>
      </c>
      <c r="L25" s="7">
        <v>17.485752688172045</v>
      </c>
      <c r="N25">
        <v>2007</v>
      </c>
      <c r="O25">
        <v>12</v>
      </c>
      <c r="P25" s="4">
        <v>-2.9182958081054422</v>
      </c>
      <c r="Q25" s="4">
        <f t="shared" ref="Q25:Q27" si="7">0.7817*P25+0.2163</f>
        <v>-2.0649318331960242</v>
      </c>
      <c r="R25" s="3">
        <v>-5.0533651025390345</v>
      </c>
      <c r="S25" s="3">
        <f>0.7817*R25+0.2163</f>
        <v>-3.7339155006547631</v>
      </c>
      <c r="T25" s="25">
        <v>-6.955627299804668</v>
      </c>
      <c r="U25" s="25">
        <f>0.7817*T25+0.2163</f>
        <v>-5.2209138602573084</v>
      </c>
    </row>
    <row r="26" spans="1:21">
      <c r="A26">
        <v>201112</v>
      </c>
      <c r="B26" s="7">
        <v>-8.2651881720430076</v>
      </c>
      <c r="C26" s="7">
        <v>-4.9154569892473114</v>
      </c>
      <c r="D26">
        <v>201105</v>
      </c>
      <c r="E26" s="7">
        <v>29.827553763440871</v>
      </c>
      <c r="F26" s="7">
        <v>27.595967741935507</v>
      </c>
      <c r="G26">
        <v>201108</v>
      </c>
      <c r="H26" s="7">
        <v>35.330645161290306</v>
      </c>
      <c r="I26" s="7">
        <v>33.446370967741949</v>
      </c>
      <c r="J26">
        <v>201111</v>
      </c>
      <c r="K26" s="7">
        <v>4.3729166666666588</v>
      </c>
      <c r="L26" s="7">
        <v>6.831111111111114</v>
      </c>
      <c r="N26">
        <v>2008</v>
      </c>
      <c r="O26">
        <v>1</v>
      </c>
      <c r="P26" s="4">
        <v>-2.0906474316405981</v>
      </c>
      <c r="Q26" s="4">
        <f t="shared" si="7"/>
        <v>-1.4179590973134555</v>
      </c>
      <c r="R26" s="3">
        <v>-5.9015971948241912</v>
      </c>
      <c r="S26" s="3">
        <f>0.7817*R26+0.2163</f>
        <v>-4.3969785271940696</v>
      </c>
      <c r="T26" s="25">
        <v>-4.2643287890624784</v>
      </c>
      <c r="U26" s="25">
        <f>0.7817*T26+0.2163</f>
        <v>-3.117125814410139</v>
      </c>
    </row>
    <row r="27" spans="1:21">
      <c r="A27">
        <v>201201</v>
      </c>
      <c r="B27" s="7">
        <v>-10.332930107526892</v>
      </c>
      <c r="C27" s="7">
        <v>-8.347580645161301</v>
      </c>
      <c r="D27">
        <v>201203</v>
      </c>
      <c r="E27" s="7">
        <v>10.933736559139781</v>
      </c>
      <c r="F27" s="7">
        <v>9.7470430107526802</v>
      </c>
      <c r="G27">
        <v>201206</v>
      </c>
      <c r="H27" s="7">
        <v>32.559583333333329</v>
      </c>
      <c r="I27" s="7">
        <v>30.442916666666672</v>
      </c>
      <c r="J27">
        <v>201209</v>
      </c>
      <c r="K27" s="7">
        <v>27.262916666666651</v>
      </c>
      <c r="L27" s="7">
        <v>27.165972222222237</v>
      </c>
      <c r="N27">
        <v>2008</v>
      </c>
      <c r="O27">
        <v>2</v>
      </c>
      <c r="P27" s="4">
        <v>3.0395706896972916</v>
      </c>
      <c r="Q27" s="4">
        <f t="shared" si="7"/>
        <v>2.5923324081363726</v>
      </c>
      <c r="R27" s="3">
        <v>-1.8020602258300464</v>
      </c>
      <c r="S27" s="3">
        <f>0.7817*R27+0.2163</f>
        <v>-1.1923704785313474</v>
      </c>
      <c r="T27" s="25">
        <v>-0.29080068237301981</v>
      </c>
      <c r="U27" s="25">
        <f>0.7817*T27+0.2163</f>
        <v>-1.1018893410989578E-2</v>
      </c>
    </row>
    <row r="28" spans="1:21">
      <c r="A28">
        <v>201202</v>
      </c>
      <c r="B28" s="7">
        <v>-0.75373563218390771</v>
      </c>
      <c r="C28" s="7">
        <v>-0.63103448275861851</v>
      </c>
      <c r="D28">
        <v>201204</v>
      </c>
      <c r="E28" s="7">
        <v>23.25430555555554</v>
      </c>
      <c r="F28" s="7">
        <v>21.07722222222224</v>
      </c>
      <c r="G28">
        <v>201207</v>
      </c>
      <c r="H28" s="7">
        <v>35.802419354838683</v>
      </c>
      <c r="I28" s="7">
        <v>32.954973118279554</v>
      </c>
      <c r="J28">
        <v>201210</v>
      </c>
      <c r="K28" s="7">
        <v>13.573387096774184</v>
      </c>
      <c r="L28" s="7">
        <v>14.81545698924732</v>
      </c>
      <c r="N28">
        <v>2008</v>
      </c>
      <c r="O28">
        <v>3</v>
      </c>
      <c r="P28" s="4">
        <v>12.554402305908265</v>
      </c>
      <c r="Q28" s="4">
        <f t="shared" ref="Q28:Q30" si="8">0.9534*P28-0.7929</f>
        <v>11.17646715845294</v>
      </c>
      <c r="R28" s="3">
        <v>9.2700132788086211</v>
      </c>
      <c r="S28" s="3">
        <f>0.9534*R28-0.7929</f>
        <v>8.0451306600161399</v>
      </c>
      <c r="T28" s="25">
        <v>7.3822745617676055</v>
      </c>
      <c r="U28" s="25">
        <f>0.9534*T28-0.7929</f>
        <v>6.2453605671892349</v>
      </c>
    </row>
    <row r="29" spans="1:21">
      <c r="A29">
        <v>201212</v>
      </c>
      <c r="B29" s="7">
        <v>-7.7404569892473161</v>
      </c>
      <c r="C29" s="7">
        <v>-5.4697580645161334</v>
      </c>
      <c r="D29">
        <v>201205</v>
      </c>
      <c r="E29" s="7">
        <v>30.67526881720427</v>
      </c>
      <c r="F29" s="7">
        <v>28.161962365591375</v>
      </c>
      <c r="G29">
        <v>201208</v>
      </c>
      <c r="H29" s="7">
        <v>35.291532258064507</v>
      </c>
      <c r="I29" s="7">
        <v>33.748790322580646</v>
      </c>
      <c r="J29">
        <v>201211</v>
      </c>
      <c r="K29" s="7">
        <v>-0.11013888888888954</v>
      </c>
      <c r="L29" s="7">
        <v>2.2995833333333389</v>
      </c>
      <c r="N29">
        <v>2008</v>
      </c>
      <c r="O29">
        <v>4</v>
      </c>
      <c r="P29" s="4">
        <v>21.500536131591865</v>
      </c>
      <c r="Q29" s="4">
        <f t="shared" si="8"/>
        <v>19.705711147859684</v>
      </c>
      <c r="R29" s="3">
        <v>21.322134763183666</v>
      </c>
      <c r="S29" s="3">
        <f>0.9534*R29-0.7929</f>
        <v>19.535623283219309</v>
      </c>
      <c r="T29" s="25">
        <v>18.270991206054688</v>
      </c>
      <c r="U29" s="25">
        <f>0.9534*T29-0.7929</f>
        <v>16.626663015852539</v>
      </c>
    </row>
    <row r="30" spans="1:21">
      <c r="A30">
        <v>201301</v>
      </c>
      <c r="B30" s="8">
        <v>-7.9659946236559147</v>
      </c>
      <c r="C30" s="8">
        <v>-6.8700268817204311</v>
      </c>
      <c r="D30">
        <v>201303</v>
      </c>
      <c r="E30" s="8">
        <v>15.147715053763442</v>
      </c>
      <c r="F30" s="8">
        <v>13.454166666666666</v>
      </c>
      <c r="G30">
        <v>201306</v>
      </c>
      <c r="H30" s="8">
        <v>32.825833333333335</v>
      </c>
      <c r="I30" s="8">
        <v>30.651111111111124</v>
      </c>
      <c r="J30">
        <v>201309</v>
      </c>
      <c r="K30" s="8">
        <v>27.432916666666674</v>
      </c>
      <c r="L30" s="8">
        <v>27.416805555555559</v>
      </c>
      <c r="N30">
        <v>2008</v>
      </c>
      <c r="O30">
        <v>5</v>
      </c>
      <c r="P30" s="4">
        <v>31.499978706665075</v>
      </c>
      <c r="Q30" s="4">
        <f t="shared" si="8"/>
        <v>29.239179698934485</v>
      </c>
      <c r="R30" s="3">
        <v>30.784294101562505</v>
      </c>
      <c r="S30" s="3">
        <f>0.9534*R30-0.7929</f>
        <v>28.556845996429693</v>
      </c>
      <c r="T30" s="25">
        <v>27.600750104980527</v>
      </c>
      <c r="U30" s="25">
        <f>0.9534*T30-0.7929</f>
        <v>25.521655150088435</v>
      </c>
    </row>
    <row r="31" spans="1:21">
      <c r="A31">
        <v>201302</v>
      </c>
      <c r="B31" s="8">
        <v>1.5470238095238098</v>
      </c>
      <c r="C31" s="8">
        <v>1.3979166666666669</v>
      </c>
      <c r="D31">
        <v>201304</v>
      </c>
      <c r="E31" s="8">
        <v>24.153611111111111</v>
      </c>
      <c r="F31" s="8">
        <v>22.139861111111109</v>
      </c>
      <c r="G31">
        <v>201307</v>
      </c>
      <c r="H31" s="8">
        <v>36.918817204301078</v>
      </c>
      <c r="I31" s="8">
        <v>34.288575268817198</v>
      </c>
      <c r="J31">
        <v>201310</v>
      </c>
      <c r="K31" s="8">
        <v>16.934677419354845</v>
      </c>
      <c r="L31" s="8">
        <v>17.848790322580644</v>
      </c>
      <c r="N31">
        <v>2008</v>
      </c>
      <c r="O31">
        <v>6</v>
      </c>
      <c r="P31" s="4">
        <v>34.025748430175781</v>
      </c>
      <c r="Q31" s="4">
        <f t="shared" ref="Q31:Q33" si="9">0.814*P31+4.4613</f>
        <v>32.158259222163082</v>
      </c>
      <c r="R31" s="3">
        <v>35.58884698242187</v>
      </c>
      <c r="S31" s="3">
        <f>0.814*R31+4.4613</f>
        <v>33.4306214436914</v>
      </c>
      <c r="T31" s="25">
        <v>34.743686579589898</v>
      </c>
      <c r="U31" s="25">
        <f>0.814*T31+4.4613</f>
        <v>32.742660875786171</v>
      </c>
    </row>
    <row r="32" spans="1:21">
      <c r="A32">
        <v>201312</v>
      </c>
      <c r="B32" s="8">
        <v>-7.4737903225806459</v>
      </c>
      <c r="C32" s="8">
        <v>-5.1532258064516121</v>
      </c>
      <c r="D32">
        <v>201305</v>
      </c>
      <c r="E32" s="8">
        <v>30.352284946236566</v>
      </c>
      <c r="F32" s="8">
        <v>28.293145161290319</v>
      </c>
      <c r="G32">
        <v>201308</v>
      </c>
      <c r="H32" s="8">
        <v>36.745026881720428</v>
      </c>
      <c r="I32" s="8">
        <v>35.235215053763433</v>
      </c>
      <c r="J32">
        <v>201311</v>
      </c>
      <c r="K32" s="8">
        <v>0.93388888888888988</v>
      </c>
      <c r="L32" s="8">
        <v>3.2122222222222225</v>
      </c>
      <c r="N32">
        <v>2008</v>
      </c>
      <c r="O32">
        <v>7</v>
      </c>
      <c r="P32" s="4">
        <v>34.364018657226566</v>
      </c>
      <c r="Q32" s="4">
        <f t="shared" si="9"/>
        <v>32.433611186982425</v>
      </c>
      <c r="R32" s="3">
        <v>39.727991586914058</v>
      </c>
      <c r="S32" s="3">
        <f>0.814*R32+4.4613</f>
        <v>36.799885151748043</v>
      </c>
      <c r="T32" s="25">
        <v>39.117766956787136</v>
      </c>
      <c r="U32" s="25">
        <f>0.814*T32+4.4613</f>
        <v>36.303162302824724</v>
      </c>
    </row>
    <row r="33" spans="1:21">
      <c r="A33">
        <v>201401</v>
      </c>
      <c r="B33" s="8">
        <v>-8.2701612903225836</v>
      </c>
      <c r="C33" s="8">
        <v>-7.9399193548387093</v>
      </c>
      <c r="D33">
        <v>201403</v>
      </c>
      <c r="E33" s="8">
        <v>10.627284946236559</v>
      </c>
      <c r="F33" s="8">
        <v>9.2989247311827956</v>
      </c>
      <c r="G33">
        <v>201406</v>
      </c>
      <c r="H33" s="8">
        <v>31.697638888888896</v>
      </c>
      <c r="I33" s="8">
        <v>30.360277777777785</v>
      </c>
      <c r="J33">
        <v>201409</v>
      </c>
      <c r="K33" s="8">
        <v>26.018888888888888</v>
      </c>
      <c r="L33" s="8">
        <v>25.879861111111108</v>
      </c>
      <c r="N33">
        <v>2008</v>
      </c>
      <c r="O33">
        <v>8</v>
      </c>
      <c r="P33" s="4">
        <v>32.200795778198213</v>
      </c>
      <c r="Q33" s="4">
        <f t="shared" si="9"/>
        <v>30.672747763453344</v>
      </c>
      <c r="R33" s="3">
        <v>36.516378171386783</v>
      </c>
      <c r="S33" s="3">
        <f>0.814*R33+4.4613</f>
        <v>34.185631831508836</v>
      </c>
      <c r="T33" s="25">
        <v>35.640908924560577</v>
      </c>
      <c r="U33" s="25">
        <f>0.814*T33+4.4613</f>
        <v>33.47299986459231</v>
      </c>
    </row>
    <row r="34" spans="1:21">
      <c r="A34">
        <v>201402</v>
      </c>
      <c r="B34" s="8">
        <v>-1.5898809523809525</v>
      </c>
      <c r="C34" s="8">
        <v>-1.7486607142857142</v>
      </c>
      <c r="D34">
        <v>201404</v>
      </c>
      <c r="E34" s="8">
        <v>21.229166666666664</v>
      </c>
      <c r="F34" s="8">
        <v>19.804583333333337</v>
      </c>
      <c r="G34">
        <v>201407</v>
      </c>
      <c r="H34" s="8">
        <v>35.348790322580648</v>
      </c>
      <c r="I34" s="8">
        <v>32.743951612903224</v>
      </c>
      <c r="J34">
        <v>201410</v>
      </c>
      <c r="K34" s="8">
        <v>15.394354838709678</v>
      </c>
      <c r="L34" s="8">
        <v>16.239112903225802</v>
      </c>
      <c r="N34">
        <v>2008</v>
      </c>
      <c r="O34">
        <v>9</v>
      </c>
      <c r="P34" s="4">
        <v>23.460131871337957</v>
      </c>
      <c r="Q34" s="4">
        <f t="shared" ref="Q34:Q36" si="10">0.9014*P34+2.3973</f>
        <v>23.544262868824035</v>
      </c>
      <c r="R34" s="3">
        <v>28.165328269043041</v>
      </c>
      <c r="S34" s="3">
        <f>0.9014*R34+2.3973</f>
        <v>27.785526901715397</v>
      </c>
      <c r="T34" s="25">
        <v>24.607529792480527</v>
      </c>
      <c r="U34" s="25">
        <f>0.9014*T34+2.3973</f>
        <v>24.578527354941947</v>
      </c>
    </row>
    <row r="35" spans="1:21">
      <c r="A35">
        <v>201412</v>
      </c>
      <c r="B35" s="8">
        <v>-9.3782258064516153</v>
      </c>
      <c r="C35" s="8">
        <v>-7.131048387096774</v>
      </c>
      <c r="D35">
        <v>201405</v>
      </c>
      <c r="E35" s="8">
        <v>26.031317204301079</v>
      </c>
      <c r="F35" s="8">
        <v>25.769489247311824</v>
      </c>
      <c r="G35">
        <v>201408</v>
      </c>
      <c r="H35" s="8">
        <v>33.861021505376343</v>
      </c>
      <c r="I35" s="8">
        <v>32.590053763440864</v>
      </c>
      <c r="J35">
        <v>201411</v>
      </c>
      <c r="K35" s="8">
        <v>1.7222222222222221</v>
      </c>
      <c r="L35" s="8">
        <v>3.6102777777777786</v>
      </c>
      <c r="N35">
        <v>2008</v>
      </c>
      <c r="O35">
        <v>10</v>
      </c>
      <c r="P35" s="4">
        <v>12.836027092285153</v>
      </c>
      <c r="Q35" s="4">
        <f t="shared" si="10"/>
        <v>13.967694820985837</v>
      </c>
      <c r="R35" s="3">
        <v>16.210737967529262</v>
      </c>
      <c r="S35" s="3">
        <f>0.9014*R35+2.3973</f>
        <v>17.009659203930877</v>
      </c>
      <c r="T35" s="25">
        <v>15.231269843750001</v>
      </c>
      <c r="U35" s="25">
        <f>0.9014*T35+2.3973</f>
        <v>16.126766637156251</v>
      </c>
    </row>
    <row r="36" spans="1:21">
      <c r="A36">
        <v>201501</v>
      </c>
      <c r="B36" s="8">
        <v>-6.3581989247311812</v>
      </c>
      <c r="C36" s="8">
        <v>-5.5131720430107523</v>
      </c>
      <c r="D36">
        <v>201503</v>
      </c>
      <c r="E36" s="8">
        <v>13.082258064516129</v>
      </c>
      <c r="F36" s="8">
        <v>11.281854838709675</v>
      </c>
      <c r="G36">
        <v>201506</v>
      </c>
      <c r="H36" s="8">
        <v>31.774861111111118</v>
      </c>
      <c r="I36" s="8">
        <v>29.888750000000002</v>
      </c>
      <c r="J36">
        <v>201509</v>
      </c>
      <c r="K36" s="8">
        <v>24.654027777777785</v>
      </c>
      <c r="L36" s="8">
        <v>24.697638888888893</v>
      </c>
      <c r="N36">
        <v>2008</v>
      </c>
      <c r="O36">
        <v>11</v>
      </c>
      <c r="P36" s="4">
        <v>1.7661699664306978</v>
      </c>
      <c r="Q36" s="4">
        <f t="shared" si="10"/>
        <v>3.9893256077406312</v>
      </c>
      <c r="R36" s="3">
        <v>5.6683170446777691</v>
      </c>
      <c r="S36" s="3">
        <f>0.9014*R36+2.3973</f>
        <v>7.5067209840725404</v>
      </c>
      <c r="T36" s="25">
        <v>3.1344304638672127</v>
      </c>
      <c r="U36" s="25">
        <f>0.9014*T36+2.3973</f>
        <v>5.2226756201299054</v>
      </c>
    </row>
    <row r="37" spans="1:21">
      <c r="A37">
        <v>201502</v>
      </c>
      <c r="B37" s="8">
        <v>1.1578869047619056</v>
      </c>
      <c r="C37" s="8">
        <v>0.68645833333333306</v>
      </c>
      <c r="D37">
        <v>201504</v>
      </c>
      <c r="E37" s="8">
        <v>22.919444444444448</v>
      </c>
      <c r="F37" s="8">
        <v>21.02555555555556</v>
      </c>
      <c r="G37">
        <v>201507</v>
      </c>
      <c r="H37" s="8">
        <v>36.941801075268813</v>
      </c>
      <c r="I37" s="8">
        <v>34.403225806451623</v>
      </c>
      <c r="J37">
        <v>201510</v>
      </c>
      <c r="K37" s="8">
        <v>14.985349462365589</v>
      </c>
      <c r="L37" s="8">
        <v>15.788844086021507</v>
      </c>
      <c r="N37">
        <v>2008</v>
      </c>
      <c r="O37">
        <v>12</v>
      </c>
      <c r="P37" s="4">
        <v>-2.0864811474609106</v>
      </c>
      <c r="Q37" s="4">
        <f t="shared" ref="Q37:Q39" si="11">0.7817*P37+0.2163</f>
        <v>-1.4147023129701939</v>
      </c>
      <c r="R37" s="3">
        <v>-4.7526823754882539</v>
      </c>
      <c r="S37" s="3">
        <f>0.7817*R37+0.2163</f>
        <v>-3.4988718129191678</v>
      </c>
      <c r="T37" s="25">
        <v>-2.1104390246581759</v>
      </c>
      <c r="U37" s="25">
        <f>0.7817*T37+0.2163</f>
        <v>-1.433430185575296</v>
      </c>
    </row>
    <row r="38" spans="1:21">
      <c r="A38">
        <v>201512</v>
      </c>
      <c r="B38" s="8">
        <v>-6.9466397849462362</v>
      </c>
      <c r="C38" s="8">
        <v>-4.1623655913978492</v>
      </c>
      <c r="D38">
        <v>201505</v>
      </c>
      <c r="E38" s="8">
        <v>29.736693548387095</v>
      </c>
      <c r="F38" s="8">
        <v>27.752150537634417</v>
      </c>
      <c r="G38">
        <v>201508</v>
      </c>
      <c r="H38" s="8">
        <v>34.365591397849457</v>
      </c>
      <c r="I38" s="8">
        <v>33.40793010752688</v>
      </c>
      <c r="J38">
        <v>201511</v>
      </c>
      <c r="K38" s="8">
        <v>3.6963888888888889</v>
      </c>
      <c r="L38" s="8">
        <v>5.78</v>
      </c>
      <c r="N38">
        <v>2009</v>
      </c>
      <c r="O38">
        <v>1</v>
      </c>
      <c r="P38" s="4">
        <v>-9.5174495861816126</v>
      </c>
      <c r="Q38" s="4">
        <f t="shared" si="11"/>
        <v>-7.2234903415181657</v>
      </c>
      <c r="R38" s="3">
        <v>-3.4481032617187224</v>
      </c>
      <c r="S38" s="3">
        <f>0.7817*R38+0.2163</f>
        <v>-2.4790823196855252</v>
      </c>
      <c r="T38" s="25">
        <v>-4.3946523364257608</v>
      </c>
      <c r="U38" s="25">
        <f>0.7817*T38+0.2163</f>
        <v>-3.2189997313840171</v>
      </c>
    </row>
    <row r="39" spans="1:21">
      <c r="A39">
        <v>201601</v>
      </c>
      <c r="B39" s="8">
        <v>-7.7877688172043005</v>
      </c>
      <c r="C39" s="8">
        <v>-6.0420698924731182</v>
      </c>
      <c r="D39">
        <v>201603</v>
      </c>
      <c r="E39" s="8">
        <v>13.524731182795698</v>
      </c>
      <c r="F39" s="8">
        <v>12.114919354838708</v>
      </c>
      <c r="G39">
        <v>201606</v>
      </c>
      <c r="H39" s="8">
        <v>36.454166666666673</v>
      </c>
      <c r="I39" s="8">
        <v>34.289027777777783</v>
      </c>
      <c r="J39">
        <v>201609</v>
      </c>
      <c r="K39" s="8">
        <v>27.978750000000002</v>
      </c>
      <c r="L39" s="8">
        <v>27.595694444444444</v>
      </c>
      <c r="N39">
        <v>2009</v>
      </c>
      <c r="O39">
        <v>2</v>
      </c>
      <c r="P39" s="4">
        <v>-3.2960255535888341</v>
      </c>
      <c r="Q39" s="4">
        <f t="shared" si="11"/>
        <v>-2.3602031752403914</v>
      </c>
      <c r="R39" s="3">
        <v>1.2809645910644876</v>
      </c>
      <c r="S39" s="3">
        <f>0.7817*R39+0.2163</f>
        <v>1.2176300208351098</v>
      </c>
      <c r="T39" s="25">
        <v>0.55221510742189661</v>
      </c>
      <c r="U39" s="25">
        <f>0.7817*T39+0.2163</f>
        <v>0.64796654947169663</v>
      </c>
    </row>
    <row r="40" spans="1:21">
      <c r="A40">
        <v>201602</v>
      </c>
      <c r="B40" s="8">
        <v>-1.3589080459770122</v>
      </c>
      <c r="C40" s="8">
        <v>-1.1397988505747123</v>
      </c>
      <c r="D40">
        <v>201604</v>
      </c>
      <c r="E40" s="8">
        <v>23.315138888888889</v>
      </c>
      <c r="F40" s="8">
        <v>21.906527777777775</v>
      </c>
      <c r="G40">
        <v>201607</v>
      </c>
      <c r="H40" s="8">
        <v>36.342741935483872</v>
      </c>
      <c r="I40" s="8">
        <v>34.996774193548397</v>
      </c>
      <c r="J40">
        <v>201610</v>
      </c>
      <c r="K40" s="8">
        <v>13.933736559139785</v>
      </c>
      <c r="L40" s="8">
        <v>15.338172043010754</v>
      </c>
      <c r="N40">
        <v>2009</v>
      </c>
      <c r="O40">
        <v>3</v>
      </c>
      <c r="P40" s="4">
        <v>4.8248234606933869</v>
      </c>
      <c r="Q40" s="4">
        <f t="shared" ref="Q40:Q42" si="12">0.9534*P40-0.7929</f>
        <v>3.8070866874250755</v>
      </c>
      <c r="R40" s="3">
        <v>9.3591199804687761</v>
      </c>
      <c r="S40" s="3">
        <f>0.9534*R40-0.7929</f>
        <v>8.1300849893789326</v>
      </c>
      <c r="T40" s="25">
        <v>8.8979809704590132</v>
      </c>
      <c r="U40" s="25">
        <f>0.9534*T40-0.7929</f>
        <v>7.6904350572356224</v>
      </c>
    </row>
    <row r="41" spans="1:21">
      <c r="A41">
        <v>201612</v>
      </c>
      <c r="B41" s="8">
        <v>-5.1993055555555543</v>
      </c>
      <c r="C41" s="8">
        <v>-3.3227777777777781</v>
      </c>
      <c r="D41">
        <v>201605</v>
      </c>
      <c r="E41" s="8">
        <v>27.701881720430105</v>
      </c>
      <c r="F41" s="8">
        <v>26.536693548387095</v>
      </c>
      <c r="G41">
        <v>201608</v>
      </c>
      <c r="H41" s="8">
        <v>30.669354838709673</v>
      </c>
      <c r="I41" s="8">
        <v>30.305376344086021</v>
      </c>
      <c r="J41">
        <v>201611</v>
      </c>
      <c r="K41" s="8">
        <v>1.0022222222222219</v>
      </c>
      <c r="L41" s="8">
        <v>3.2533333333333334</v>
      </c>
      <c r="N41">
        <v>2009</v>
      </c>
      <c r="O41">
        <v>4</v>
      </c>
      <c r="P41" s="4">
        <v>16.582918684692416</v>
      </c>
      <c r="Q41" s="4">
        <f t="shared" si="12"/>
        <v>15.01725467398575</v>
      </c>
      <c r="R41" s="3">
        <v>15.38342038330085</v>
      </c>
      <c r="S41" s="3">
        <f>0.9534*R41-0.7929</f>
        <v>13.87365299343903</v>
      </c>
      <c r="T41" s="25">
        <v>19.321452601318388</v>
      </c>
      <c r="U41" s="25">
        <f>0.9534*T41-0.7929</f>
        <v>17.628172910096954</v>
      </c>
    </row>
    <row r="42" spans="1:21">
      <c r="A42">
        <v>201701</v>
      </c>
      <c r="B42" s="8">
        <v>-9.7301075268817225</v>
      </c>
      <c r="C42" s="8">
        <v>-7.9063172043010743</v>
      </c>
      <c r="D42">
        <v>201703</v>
      </c>
      <c r="E42" s="8">
        <v>11.411424731182796</v>
      </c>
      <c r="F42" s="8">
        <v>10.071774193548388</v>
      </c>
      <c r="G42">
        <v>201706</v>
      </c>
      <c r="H42" s="8">
        <v>33.920555555555552</v>
      </c>
      <c r="I42" s="8">
        <v>32.211666666666659</v>
      </c>
      <c r="J42">
        <v>201709</v>
      </c>
      <c r="K42" s="8">
        <v>27.048888888888886</v>
      </c>
      <c r="L42" s="8">
        <v>26.072222222222216</v>
      </c>
      <c r="N42">
        <v>2009</v>
      </c>
      <c r="O42">
        <v>5</v>
      </c>
      <c r="P42" s="4">
        <v>30.933844783325227</v>
      </c>
      <c r="Q42" s="4">
        <f t="shared" si="12"/>
        <v>28.699427616422273</v>
      </c>
      <c r="R42" s="3">
        <v>28.696950754394603</v>
      </c>
      <c r="S42" s="3">
        <f>0.9534*R42-0.7929</f>
        <v>26.566772849239815</v>
      </c>
      <c r="T42" s="25">
        <v>29.219911298828126</v>
      </c>
      <c r="U42" s="25">
        <f>0.9534*T42-0.7929</f>
        <v>27.065363432302735</v>
      </c>
    </row>
    <row r="43" spans="1:21">
      <c r="A43">
        <v>201702</v>
      </c>
      <c r="B43" s="8">
        <v>1.9483630952380953</v>
      </c>
      <c r="C43" s="8">
        <v>1.8273809523809523</v>
      </c>
      <c r="D43">
        <v>201704</v>
      </c>
      <c r="E43" s="8">
        <v>22.531944444444449</v>
      </c>
      <c r="F43" s="8">
        <v>20.78305555555556</v>
      </c>
      <c r="G43">
        <v>201707</v>
      </c>
      <c r="H43" s="8">
        <v>36.450134408602153</v>
      </c>
      <c r="I43" s="8">
        <v>34.663440860215054</v>
      </c>
      <c r="J43">
        <v>201710</v>
      </c>
      <c r="K43" s="8">
        <v>13.811290322580644</v>
      </c>
      <c r="L43" s="8">
        <v>14.639381720430109</v>
      </c>
      <c r="N43">
        <v>2009</v>
      </c>
      <c r="O43">
        <v>6</v>
      </c>
      <c r="P43" s="4">
        <v>34.709379579467743</v>
      </c>
      <c r="Q43" s="4">
        <f t="shared" ref="Q43:Q45" si="13">0.814*P43+4.4613</f>
        <v>32.714734977686739</v>
      </c>
      <c r="R43" s="3">
        <v>30.500627988281252</v>
      </c>
      <c r="S43" s="3">
        <f>0.814*R43+4.4613</f>
        <v>29.28881118246094</v>
      </c>
      <c r="T43" s="25">
        <v>36.929403431396516</v>
      </c>
      <c r="U43" s="25">
        <f>0.814*T43+4.4613</f>
        <v>34.521834393156759</v>
      </c>
    </row>
    <row r="44" spans="1:21">
      <c r="A44">
        <v>201712</v>
      </c>
      <c r="B44" s="8">
        <v>-5.4241935483870982</v>
      </c>
      <c r="C44" s="8">
        <v>-3.4149193548387107</v>
      </c>
      <c r="D44">
        <v>201705</v>
      </c>
      <c r="E44" s="8">
        <v>29.469892473118279</v>
      </c>
      <c r="F44" s="8">
        <v>28.219758064516135</v>
      </c>
      <c r="G44">
        <v>201708</v>
      </c>
      <c r="H44" s="8">
        <v>33.049193548387102</v>
      </c>
      <c r="I44" s="8">
        <v>31.425000000000001</v>
      </c>
      <c r="J44">
        <v>201711</v>
      </c>
      <c r="K44" s="8">
        <v>2.1084722222222223</v>
      </c>
      <c r="L44" s="8">
        <v>4.222500000000001</v>
      </c>
      <c r="N44">
        <v>2009</v>
      </c>
      <c r="O44">
        <v>7</v>
      </c>
      <c r="P44" s="4">
        <v>38.455550084228584</v>
      </c>
      <c r="Q44" s="4">
        <f t="shared" si="13"/>
        <v>35.764117768562066</v>
      </c>
      <c r="R44" s="3">
        <v>37.674429990234373</v>
      </c>
      <c r="S44" s="3">
        <f>0.814*R44+4.4613</f>
        <v>35.128286012050779</v>
      </c>
      <c r="T44" s="25">
        <v>38.753564570312506</v>
      </c>
      <c r="U44" s="25">
        <f>0.814*T44+4.4613</f>
        <v>36.006701560234376</v>
      </c>
    </row>
    <row r="45" spans="1:21">
      <c r="N45">
        <v>2009</v>
      </c>
      <c r="O45">
        <v>8</v>
      </c>
      <c r="P45" s="4">
        <v>35.392730305786166</v>
      </c>
      <c r="Q45" s="4">
        <f t="shared" si="13"/>
        <v>33.270982468909935</v>
      </c>
      <c r="R45" s="3">
        <v>35.889236319580114</v>
      </c>
      <c r="S45" s="3">
        <f>0.814*R45+4.4613</f>
        <v>33.675138364138213</v>
      </c>
      <c r="T45" s="25">
        <v>35.5511230358887</v>
      </c>
      <c r="U45" s="25">
        <f>0.814*T45+4.4613</f>
        <v>33.399914151213402</v>
      </c>
    </row>
    <row r="46" spans="1:21">
      <c r="N46">
        <v>2009</v>
      </c>
      <c r="O46">
        <v>9</v>
      </c>
      <c r="P46" s="4">
        <v>24.26871148559577</v>
      </c>
      <c r="Q46" s="4">
        <f t="shared" ref="Q46:Q48" si="14">0.9014*P46+2.3973</f>
        <v>24.273116533116028</v>
      </c>
      <c r="R46" s="3">
        <v>26.021402585449291</v>
      </c>
      <c r="S46" s="3">
        <f>0.9014*R46+2.3973</f>
        <v>25.852992290523993</v>
      </c>
      <c r="T46" s="25">
        <v>26.070269227294951</v>
      </c>
      <c r="U46" s="25">
        <f>0.9014*T46+2.3973</f>
        <v>25.89704068148367</v>
      </c>
    </row>
    <row r="47" spans="1:21">
      <c r="N47">
        <v>2009</v>
      </c>
      <c r="O47">
        <v>10</v>
      </c>
      <c r="P47" s="4">
        <v>11.528134343261719</v>
      </c>
      <c r="Q47" s="4">
        <f t="shared" si="14"/>
        <v>12.788760297016113</v>
      </c>
      <c r="R47" s="3">
        <v>12.918987198486361</v>
      </c>
      <c r="S47" s="3">
        <f>0.9014*R47+2.3973</f>
        <v>14.042475060715605</v>
      </c>
      <c r="T47" s="25">
        <v>13.911551289062501</v>
      </c>
      <c r="U47" s="25">
        <f>0.9014*T47+2.3973</f>
        <v>14.937172331960937</v>
      </c>
    </row>
    <row r="48" spans="1:21">
      <c r="N48">
        <v>2009</v>
      </c>
      <c r="O48">
        <v>11</v>
      </c>
      <c r="P48" s="4">
        <v>1.0774110827636987</v>
      </c>
      <c r="Q48" s="4">
        <f t="shared" si="14"/>
        <v>3.3684783500031981</v>
      </c>
      <c r="R48" s="3">
        <v>6.4935389868164339</v>
      </c>
      <c r="S48" s="3">
        <f>0.9014*R48+2.3973</f>
        <v>8.2505760427163342</v>
      </c>
      <c r="T48" s="25">
        <v>4.2542749096679913</v>
      </c>
      <c r="U48" s="25">
        <f>0.9014*T48+2.3973</f>
        <v>6.2321034035747278</v>
      </c>
    </row>
    <row r="49" spans="14:21">
      <c r="N49">
        <v>2009</v>
      </c>
      <c r="O49">
        <v>12</v>
      </c>
      <c r="P49" s="4">
        <v>-6.572046912841766</v>
      </c>
      <c r="Q49" s="4">
        <f t="shared" ref="Q49:Q51" si="15">0.7817*P49+0.2163</f>
        <v>-4.9210690717684074</v>
      </c>
      <c r="R49" s="3">
        <v>-4.3738741113280977</v>
      </c>
      <c r="S49" s="3">
        <f>0.7817*R49+0.2163</f>
        <v>-3.2027573928251738</v>
      </c>
      <c r="T49" s="25">
        <v>-1.8731094592284889</v>
      </c>
      <c r="U49" s="25">
        <f>0.7817*T49+0.2163</f>
        <v>-1.2479096642789098</v>
      </c>
    </row>
    <row r="50" spans="14:21">
      <c r="N50">
        <v>2010</v>
      </c>
      <c r="O50">
        <v>1</v>
      </c>
      <c r="P50" s="4">
        <v>-4.6569182446288755</v>
      </c>
      <c r="Q50" s="4">
        <f t="shared" si="15"/>
        <v>-3.424012991826392</v>
      </c>
      <c r="R50" s="3">
        <v>-6.6127742944335655</v>
      </c>
      <c r="S50" s="3">
        <f>0.7817*R50+0.2163</f>
        <v>-4.9529056659587178</v>
      </c>
      <c r="T50" s="25">
        <v>-3.3999050952148226</v>
      </c>
      <c r="U50" s="25">
        <f>0.7817*T50+0.2163</f>
        <v>-2.4414058129294269</v>
      </c>
    </row>
    <row r="51" spans="14:21">
      <c r="N51">
        <v>2010</v>
      </c>
      <c r="O51">
        <v>2</v>
      </c>
      <c r="P51" s="4">
        <v>4.1874621020508078</v>
      </c>
      <c r="Q51" s="4">
        <f t="shared" si="15"/>
        <v>3.4896391251731163</v>
      </c>
      <c r="R51" s="3">
        <v>0.47762115234377767</v>
      </c>
      <c r="S51" s="3">
        <f>0.7817*R51+0.2163</f>
        <v>0.58965645478713102</v>
      </c>
      <c r="T51" s="25">
        <v>-1.2194145861816139</v>
      </c>
      <c r="U51" s="25">
        <f>0.7817*T51+0.2163</f>
        <v>-0.73691638201816745</v>
      </c>
    </row>
    <row r="52" spans="14:21">
      <c r="N52">
        <v>2010</v>
      </c>
      <c r="O52">
        <v>3</v>
      </c>
      <c r="P52" s="4">
        <v>14.530262578124997</v>
      </c>
      <c r="Q52" s="4">
        <f t="shared" ref="Q52:Q54" si="16">0.9534*P52-0.7929</f>
        <v>13.060252341984373</v>
      </c>
      <c r="R52" s="3">
        <v>12.692280637207098</v>
      </c>
      <c r="S52" s="3">
        <f>0.9534*R52-0.7929</f>
        <v>11.307920359513249</v>
      </c>
      <c r="T52" s="25">
        <v>8.579643092041044</v>
      </c>
      <c r="U52" s="25">
        <f>0.9534*T52-0.7929</f>
        <v>7.386931723951931</v>
      </c>
    </row>
    <row r="53" spans="14:21">
      <c r="N53">
        <v>2010</v>
      </c>
      <c r="O53">
        <v>4</v>
      </c>
      <c r="P53" s="4">
        <v>22.377659132690397</v>
      </c>
      <c r="Q53" s="4">
        <f t="shared" si="16"/>
        <v>20.541960217107025</v>
      </c>
      <c r="R53" s="3">
        <v>17.458189877929687</v>
      </c>
      <c r="S53" s="3">
        <f>0.9534*R53-0.7929</f>
        <v>15.851738229618164</v>
      </c>
      <c r="T53" s="25">
        <v>18.4313997265625</v>
      </c>
      <c r="U53" s="25">
        <f>0.9534*T53-0.7929</f>
        <v>16.779596499304688</v>
      </c>
    </row>
    <row r="54" spans="14:21">
      <c r="N54">
        <v>2010</v>
      </c>
      <c r="O54">
        <v>5</v>
      </c>
      <c r="P54" s="4">
        <v>28.952416112060611</v>
      </c>
      <c r="Q54" s="4">
        <f t="shared" si="16"/>
        <v>26.810333521238586</v>
      </c>
      <c r="R54" s="3">
        <v>28.691334433593752</v>
      </c>
      <c r="S54" s="3">
        <f>0.9534*R54-0.7929</f>
        <v>26.561418248988286</v>
      </c>
      <c r="T54" s="25">
        <v>31.866283363037141</v>
      </c>
      <c r="U54" s="25">
        <f>0.9534*T54-0.7929</f>
        <v>29.588414558319613</v>
      </c>
    </row>
    <row r="55" spans="14:21">
      <c r="N55">
        <v>2010</v>
      </c>
      <c r="O55">
        <v>6</v>
      </c>
      <c r="P55" s="4">
        <v>34.918294694824219</v>
      </c>
      <c r="Q55" s="4">
        <f t="shared" ref="Q55:Q57" si="17">0.814*P55+4.4613</f>
        <v>32.884791881586914</v>
      </c>
      <c r="R55" s="3">
        <v>37.548942941894595</v>
      </c>
      <c r="S55" s="3">
        <f>0.814*R55+4.4613</f>
        <v>35.026139554702198</v>
      </c>
      <c r="T55" s="25">
        <v>36.052148395996149</v>
      </c>
      <c r="U55" s="25">
        <f>0.814*T55+4.4613</f>
        <v>33.80774879434086</v>
      </c>
    </row>
    <row r="56" spans="14:21">
      <c r="N56">
        <v>2010</v>
      </c>
      <c r="O56">
        <v>7</v>
      </c>
      <c r="P56" s="4">
        <v>36.660121965332031</v>
      </c>
      <c r="Q56" s="4">
        <f t="shared" si="17"/>
        <v>34.302639279780273</v>
      </c>
      <c r="R56" s="3">
        <v>39.897906247558659</v>
      </c>
      <c r="S56" s="3">
        <f>0.814*R56+4.4613</f>
        <v>36.938195685512746</v>
      </c>
      <c r="T56" s="25">
        <v>39.191840314941466</v>
      </c>
      <c r="U56" s="25">
        <f>0.814*T56+4.4613</f>
        <v>36.363458016362351</v>
      </c>
    </row>
    <row r="57" spans="14:21">
      <c r="N57">
        <v>2010</v>
      </c>
      <c r="O57">
        <v>8</v>
      </c>
      <c r="P57" s="4">
        <v>33.475718797607485</v>
      </c>
      <c r="Q57" s="4">
        <f t="shared" si="17"/>
        <v>31.710535101252489</v>
      </c>
      <c r="R57" s="3">
        <v>36.317208347168034</v>
      </c>
      <c r="S57" s="3">
        <f>0.814*R57+4.4613</f>
        <v>34.023507594594776</v>
      </c>
      <c r="T57" s="25">
        <v>33.088007990722716</v>
      </c>
      <c r="U57" s="25">
        <f>0.814*T57+4.4613</f>
        <v>31.394938504448291</v>
      </c>
    </row>
    <row r="58" spans="14:21">
      <c r="N58">
        <v>2010</v>
      </c>
      <c r="O58">
        <v>9</v>
      </c>
      <c r="P58" s="4">
        <v>25.931379356689519</v>
      </c>
      <c r="Q58" s="4">
        <f t="shared" ref="Q58:Q60" si="18">0.9014*P58+2.3973</f>
        <v>25.771845352119932</v>
      </c>
      <c r="R58" s="3">
        <v>24.771226340332102</v>
      </c>
      <c r="S58" s="3">
        <f>0.9014*R58+2.3973</f>
        <v>24.726083423175357</v>
      </c>
      <c r="T58" s="25">
        <v>26.063367774658179</v>
      </c>
      <c r="U58" s="25">
        <f>0.9014*T58+2.3973</f>
        <v>25.890819712076883</v>
      </c>
    </row>
    <row r="59" spans="14:21">
      <c r="N59">
        <v>2010</v>
      </c>
      <c r="O59">
        <v>10</v>
      </c>
      <c r="P59" s="4">
        <v>10.275765343017643</v>
      </c>
      <c r="Q59" s="4">
        <f t="shared" si="18"/>
        <v>11.659874880196103</v>
      </c>
      <c r="R59" s="3">
        <v>13.606232065429687</v>
      </c>
      <c r="S59" s="3">
        <f>0.9014*R59+2.3973</f>
        <v>14.661957583778319</v>
      </c>
      <c r="T59" s="25">
        <v>13.958856391601563</v>
      </c>
      <c r="U59" s="25">
        <f>0.9014*T59+2.3973</f>
        <v>14.979813151389648</v>
      </c>
    </row>
    <row r="60" spans="14:21">
      <c r="N60">
        <v>2010</v>
      </c>
      <c r="O60">
        <v>11</v>
      </c>
      <c r="P60" s="4">
        <v>1.7670512957764011</v>
      </c>
      <c r="Q60" s="4">
        <f t="shared" si="18"/>
        <v>3.9901200380128481</v>
      </c>
      <c r="R60" s="3">
        <v>2.67301580566409</v>
      </c>
      <c r="S60" s="3">
        <f>0.9014*R60+2.3973</f>
        <v>4.8067564472256112</v>
      </c>
      <c r="T60" s="25">
        <v>4.0888745617676054</v>
      </c>
      <c r="U60" s="25">
        <f>0.9014*T60+2.3973</f>
        <v>6.0830115299773198</v>
      </c>
    </row>
    <row r="61" spans="14:21">
      <c r="N61">
        <v>2010</v>
      </c>
      <c r="O61">
        <v>12</v>
      </c>
      <c r="P61" s="4">
        <v>-8.5868859783935214</v>
      </c>
      <c r="Q61" s="4">
        <f t="shared" ref="Q61:Q63" si="19">0.7817*P61+0.2163</f>
        <v>-6.4960687693102148</v>
      </c>
      <c r="R61" s="3">
        <v>-1.9415042504882496</v>
      </c>
      <c r="S61" s="3">
        <f>0.7817*R61+0.2163</f>
        <v>-1.3013738726066646</v>
      </c>
      <c r="T61" s="25">
        <v>-5.3679581713866984</v>
      </c>
      <c r="U61" s="25">
        <f>0.7817*T61+0.2163</f>
        <v>-3.9798329025729822</v>
      </c>
    </row>
    <row r="62" spans="14:21">
      <c r="N62">
        <v>2011</v>
      </c>
      <c r="O62">
        <v>1</v>
      </c>
      <c r="P62" s="4">
        <v>-8.13864988525388</v>
      </c>
      <c r="Q62" s="4">
        <f t="shared" si="19"/>
        <v>-6.1456826153029569</v>
      </c>
      <c r="R62" s="3">
        <v>-4.6627374169921598</v>
      </c>
      <c r="S62" s="3">
        <f>0.7817*R62+0.2163</f>
        <v>-3.428561838862771</v>
      </c>
      <c r="T62" s="25">
        <v>-5.8377594836425502</v>
      </c>
      <c r="U62" s="25">
        <f>0.7817*T62+0.2163</f>
        <v>-4.3470765883633806</v>
      </c>
    </row>
    <row r="63" spans="14:21">
      <c r="N63">
        <v>2011</v>
      </c>
      <c r="O63">
        <v>2</v>
      </c>
      <c r="P63" s="4">
        <v>-0.63212748535153551</v>
      </c>
      <c r="Q63" s="4">
        <f t="shared" si="19"/>
        <v>-0.27783405529929528</v>
      </c>
      <c r="R63" s="3">
        <v>3.8340015234375273</v>
      </c>
      <c r="S63" s="3">
        <f>0.7817*R63+0.2163</f>
        <v>3.2133389908711147</v>
      </c>
      <c r="T63" s="25">
        <v>-3.7996868151855199</v>
      </c>
      <c r="U63" s="25">
        <f>0.7817*T63+0.2163</f>
        <v>-2.7539151834305207</v>
      </c>
    </row>
    <row r="64" spans="14:21">
      <c r="N64">
        <v>2011</v>
      </c>
      <c r="O64">
        <v>3</v>
      </c>
      <c r="P64" s="4">
        <v>14.149888844604458</v>
      </c>
      <c r="Q64" s="4">
        <f t="shared" ref="Q64:Q66" si="20">0.9534*P64-0.7929</f>
        <v>12.697604024445891</v>
      </c>
      <c r="R64" s="3">
        <v>7.3650746191406515</v>
      </c>
      <c r="S64" s="3">
        <f>0.9534*R64-0.7929</f>
        <v>6.2289621418886973</v>
      </c>
      <c r="T64" s="25">
        <v>4.3584667431640849</v>
      </c>
      <c r="U64" s="25">
        <f>0.9534*T64-0.7929</f>
        <v>3.362462192932639</v>
      </c>
    </row>
    <row r="65" spans="14:21">
      <c r="N65">
        <v>2011</v>
      </c>
      <c r="O65">
        <v>4</v>
      </c>
      <c r="P65" s="4">
        <v>23.865062645263738</v>
      </c>
      <c r="Q65" s="4">
        <f t="shared" si="20"/>
        <v>21.960050725994449</v>
      </c>
      <c r="R65" s="3">
        <v>19.901624729003974</v>
      </c>
      <c r="S65" s="3">
        <f>0.9534*R65-0.7929</f>
        <v>18.18130901663239</v>
      </c>
      <c r="T65" s="25">
        <v>20.877428651123076</v>
      </c>
      <c r="U65" s="25">
        <f>0.9534*T65-0.7929</f>
        <v>19.111640475980742</v>
      </c>
    </row>
    <row r="66" spans="14:21">
      <c r="N66">
        <v>2011</v>
      </c>
      <c r="O66">
        <v>5</v>
      </c>
      <c r="P66" s="4">
        <v>29.145747722167968</v>
      </c>
      <c r="Q66" s="4">
        <f t="shared" si="20"/>
        <v>26.994655878314941</v>
      </c>
      <c r="R66" s="3">
        <v>31.551424844970743</v>
      </c>
      <c r="S66" s="3">
        <f>0.9534*R66-0.7929</f>
        <v>29.288228447195106</v>
      </c>
      <c r="T66" s="25">
        <v>27.766552479248077</v>
      </c>
      <c r="U66" s="25">
        <f>0.9534*T66-0.7929</f>
        <v>25.679731133715119</v>
      </c>
    </row>
    <row r="67" spans="14:21">
      <c r="N67">
        <v>2011</v>
      </c>
      <c r="O67">
        <v>6</v>
      </c>
      <c r="P67" s="4">
        <v>36.258516206665071</v>
      </c>
      <c r="Q67" s="4">
        <f t="shared" ref="Q67:Q69" si="21">0.814*P67+4.4613</f>
        <v>33.975732192225365</v>
      </c>
      <c r="R67" s="3">
        <v>33.977591605224575</v>
      </c>
      <c r="S67" s="3">
        <f>0.814*R67+4.4613</f>
        <v>32.119059566652801</v>
      </c>
      <c r="T67" s="25">
        <v>35.219652296142556</v>
      </c>
      <c r="U67" s="25">
        <f>0.814*T67+4.4613</f>
        <v>33.130096969060041</v>
      </c>
    </row>
    <row r="68" spans="14:21">
      <c r="N68">
        <v>2011</v>
      </c>
      <c r="O68">
        <v>7</v>
      </c>
      <c r="P68" s="4">
        <v>39.150878877563507</v>
      </c>
      <c r="Q68" s="4">
        <f t="shared" si="21"/>
        <v>36.330115406336695</v>
      </c>
      <c r="R68" s="3">
        <v>39.128596036376983</v>
      </c>
      <c r="S68" s="3">
        <f>0.814*R68+4.4613</f>
        <v>36.311977173610863</v>
      </c>
      <c r="T68" s="25">
        <v>37.543900733642658</v>
      </c>
      <c r="U68" s="25">
        <f>0.814*T68+4.4613</f>
        <v>35.022035197185119</v>
      </c>
    </row>
    <row r="69" spans="14:21">
      <c r="N69">
        <v>2011</v>
      </c>
      <c r="O69">
        <v>8</v>
      </c>
      <c r="P69" s="4">
        <v>32.336560557861397</v>
      </c>
      <c r="Q69" s="4">
        <f t="shared" si="21"/>
        <v>30.783260294099172</v>
      </c>
      <c r="R69" s="3">
        <v>35.0296877600098</v>
      </c>
      <c r="S69" s="3">
        <f>0.814*R69+4.4613</f>
        <v>32.975465836647977</v>
      </c>
      <c r="T69" s="25">
        <v>35.033212568359382</v>
      </c>
      <c r="U69" s="25">
        <f>0.814*T69+4.4613</f>
        <v>32.978335030644537</v>
      </c>
    </row>
    <row r="70" spans="14:21">
      <c r="N70">
        <v>2011</v>
      </c>
      <c r="O70">
        <v>9</v>
      </c>
      <c r="P70" s="4">
        <v>26.794361027832032</v>
      </c>
      <c r="Q70" s="4">
        <f t="shared" ref="Q70:Q72" si="22">0.9014*P70+2.3973</f>
        <v>26.549737030487794</v>
      </c>
      <c r="R70" s="3">
        <v>28.318226315918039</v>
      </c>
      <c r="S70" s="3">
        <f>0.9014*R70+2.3973</f>
        <v>27.92334920116852</v>
      </c>
      <c r="T70" s="25">
        <v>24.122920509033179</v>
      </c>
      <c r="U70" s="25">
        <f>0.9014*T70+2.3973</f>
        <v>24.141700546842507</v>
      </c>
    </row>
    <row r="71" spans="14:21">
      <c r="N71">
        <v>2011</v>
      </c>
      <c r="O71">
        <v>10</v>
      </c>
      <c r="P71" s="4">
        <v>14.455589946289063</v>
      </c>
      <c r="Q71" s="4">
        <f t="shared" si="22"/>
        <v>15.427568777584961</v>
      </c>
      <c r="R71" s="3">
        <v>14.61046375488281</v>
      </c>
      <c r="S71" s="3">
        <f>0.9014*R71+2.3973</f>
        <v>15.567172028651363</v>
      </c>
      <c r="T71" s="25">
        <v>14.775070423584014</v>
      </c>
      <c r="U71" s="25">
        <f>0.9014*T71+2.3973</f>
        <v>15.715548479818629</v>
      </c>
    </row>
    <row r="72" spans="14:21">
      <c r="N72">
        <v>2011</v>
      </c>
      <c r="O72">
        <v>11</v>
      </c>
      <c r="P72" s="4">
        <v>3.118369545288119</v>
      </c>
      <c r="Q72" s="4">
        <f t="shared" si="22"/>
        <v>5.2081983081227108</v>
      </c>
      <c r="R72" s="3">
        <v>4.6356265356445583</v>
      </c>
      <c r="S72" s="3">
        <f>0.9014*R72+2.3973</f>
        <v>6.5758537592300055</v>
      </c>
      <c r="T72" s="25">
        <v>1.6989283154297126</v>
      </c>
      <c r="U72" s="25">
        <f>0.9014*T72+2.3973</f>
        <v>3.9287139835283429</v>
      </c>
    </row>
    <row r="73" spans="14:21">
      <c r="N73">
        <v>2011</v>
      </c>
      <c r="O73">
        <v>12</v>
      </c>
      <c r="P73" s="4">
        <v>-6.0065138958739928</v>
      </c>
      <c r="Q73" s="4">
        <f t="shared" ref="Q73:Q75" si="23">0.7817*P73+0.2163</f>
        <v>-4.4789919124046991</v>
      </c>
      <c r="R73" s="3">
        <v>-3.2740811425780976</v>
      </c>
      <c r="S73" s="3">
        <f>0.7817*R73+0.2163</f>
        <v>-2.3430492291532987</v>
      </c>
      <c r="T73" s="25">
        <v>-4.8480710742187281</v>
      </c>
      <c r="U73" s="25">
        <f>0.7817*T73+0.2163</f>
        <v>-3.5734371587167795</v>
      </c>
    </row>
    <row r="74" spans="14:21">
      <c r="N74">
        <v>2012</v>
      </c>
      <c r="O74">
        <v>1</v>
      </c>
      <c r="P74" s="4">
        <v>-10.212097352294894</v>
      </c>
      <c r="Q74" s="4">
        <f t="shared" si="23"/>
        <v>-7.7664965002889179</v>
      </c>
      <c r="R74" s="3">
        <v>-11.767131752929659</v>
      </c>
      <c r="S74" s="3">
        <f>0.7817*R74+0.2163</f>
        <v>-8.9820668912651129</v>
      </c>
      <c r="T74" s="25">
        <v>-5.8601389514159887</v>
      </c>
      <c r="U74" s="25">
        <f>0.7817*T74+0.2163</f>
        <v>-4.3645706183218778</v>
      </c>
    </row>
    <row r="75" spans="14:21">
      <c r="N75">
        <v>2012</v>
      </c>
      <c r="O75">
        <v>2</v>
      </c>
      <c r="P75" s="4">
        <v>-1.7089517041015356</v>
      </c>
      <c r="Q75" s="4">
        <f t="shared" si="23"/>
        <v>-1.1195875470961705</v>
      </c>
      <c r="R75" s="3">
        <v>0.23431710571292497</v>
      </c>
      <c r="S75" s="3">
        <f>0.7817*R75+0.2163</f>
        <v>0.39946568153579343</v>
      </c>
      <c r="T75" s="25">
        <v>-2.4459970324706757</v>
      </c>
      <c r="U75" s="25">
        <f>0.7817*T75+0.2163</f>
        <v>-1.695735880282327</v>
      </c>
    </row>
    <row r="76" spans="14:21">
      <c r="N76">
        <v>2012</v>
      </c>
      <c r="O76">
        <v>3</v>
      </c>
      <c r="P76" s="4">
        <v>12.51987021972656</v>
      </c>
      <c r="Q76" s="4">
        <f t="shared" ref="Q76:Q78" si="24">0.9534*P76-0.7929</f>
        <v>11.143544267487302</v>
      </c>
      <c r="R76" s="3">
        <v>9.2871975439453394</v>
      </c>
      <c r="S76" s="3">
        <f>0.9534*R76-0.7929</f>
        <v>8.061514138397488</v>
      </c>
      <c r="T76" s="25">
        <v>9.8978540478515846</v>
      </c>
      <c r="U76" s="25">
        <f>0.9534*T76-0.7929</f>
        <v>8.6437140492217015</v>
      </c>
    </row>
    <row r="77" spans="14:21">
      <c r="N77">
        <v>2012</v>
      </c>
      <c r="O77">
        <v>4</v>
      </c>
      <c r="P77" s="4">
        <v>24.313018315429687</v>
      </c>
      <c r="Q77" s="4">
        <f t="shared" si="24"/>
        <v>22.387131661930663</v>
      </c>
      <c r="R77" s="3">
        <v>17.607902548828125</v>
      </c>
      <c r="S77" s="3">
        <f>0.9534*R77-0.7929</f>
        <v>15.994474290052736</v>
      </c>
      <c r="T77" s="25">
        <v>21.183638734130888</v>
      </c>
      <c r="U77" s="25">
        <f>0.9534*T77-0.7929</f>
        <v>19.40358116912039</v>
      </c>
    </row>
    <row r="78" spans="14:21">
      <c r="N78">
        <v>2012</v>
      </c>
      <c r="O78">
        <v>5</v>
      </c>
      <c r="P78" s="4">
        <v>32.264732216186495</v>
      </c>
      <c r="Q78" s="4">
        <f t="shared" si="24"/>
        <v>29.968295694912207</v>
      </c>
      <c r="R78" s="3">
        <v>26.441117783203126</v>
      </c>
      <c r="S78" s="3">
        <f>0.9534*R78-0.7929</f>
        <v>24.41606169450586</v>
      </c>
      <c r="T78" s="25">
        <v>31.248000312500004</v>
      </c>
      <c r="U78" s="25">
        <f>0.9534*T78-0.7929</f>
        <v>28.998943497937503</v>
      </c>
    </row>
    <row r="79" spans="14:21">
      <c r="N79">
        <v>2012</v>
      </c>
      <c r="O79">
        <v>6</v>
      </c>
      <c r="P79" s="4">
        <v>35.59992282287601</v>
      </c>
      <c r="Q79" s="4">
        <f t="shared" ref="Q79:Q81" si="25">0.814*P79+4.4613</f>
        <v>33.439637177821069</v>
      </c>
      <c r="R79" s="3">
        <v>35.100981503906247</v>
      </c>
      <c r="S79" s="3">
        <f>0.814*R79+4.4613</f>
        <v>33.033498944179684</v>
      </c>
      <c r="T79" s="25">
        <v>34.405213880615264</v>
      </c>
      <c r="U79" s="25">
        <f>0.814*T79+4.4613</f>
        <v>32.467144098820825</v>
      </c>
    </row>
    <row r="80" spans="14:21">
      <c r="N80">
        <v>2012</v>
      </c>
      <c r="O80">
        <v>7</v>
      </c>
      <c r="P80" s="4">
        <v>36.567782686157258</v>
      </c>
      <c r="Q80" s="4">
        <f t="shared" si="25"/>
        <v>34.227475106532005</v>
      </c>
      <c r="R80" s="3">
        <v>37.285981772460936</v>
      </c>
      <c r="S80" s="3">
        <f>0.814*R80+4.4613</f>
        <v>34.812089162783202</v>
      </c>
      <c r="T80" s="25">
        <v>38.921611591796882</v>
      </c>
      <c r="U80" s="25">
        <f>0.814*T80+4.4613</f>
        <v>36.143491835722656</v>
      </c>
    </row>
    <row r="81" spans="14:21">
      <c r="N81">
        <v>2012</v>
      </c>
      <c r="O81">
        <v>8</v>
      </c>
      <c r="P81" s="4">
        <v>34.45247207519531</v>
      </c>
      <c r="Q81" s="4">
        <f t="shared" si="25"/>
        <v>32.505612269208982</v>
      </c>
      <c r="R81" s="3">
        <v>32.042098483886782</v>
      </c>
      <c r="S81" s="3">
        <f>0.814*R81+4.4613</f>
        <v>30.54356816588384</v>
      </c>
      <c r="T81" s="25">
        <v>33.012561042480527</v>
      </c>
      <c r="U81" s="25">
        <f>0.814*T81+4.4613</f>
        <v>31.333524688579146</v>
      </c>
    </row>
    <row r="82" spans="14:21">
      <c r="N82">
        <v>2012</v>
      </c>
      <c r="O82">
        <v>9</v>
      </c>
      <c r="P82" s="4">
        <v>25.028657744140627</v>
      </c>
      <c r="Q82" s="4">
        <f t="shared" ref="Q82:Q84" si="26">0.9014*P82+2.3973</f>
        <v>24.958132090568363</v>
      </c>
      <c r="R82" s="3">
        <v>25.992901853027416</v>
      </c>
      <c r="S82" s="3">
        <f>0.9014*R82+2.3973</f>
        <v>25.827301730318915</v>
      </c>
      <c r="T82" s="25">
        <v>26.28186910522464</v>
      </c>
      <c r="U82" s="25">
        <f>0.9014*T82+2.3973</f>
        <v>26.087776811449491</v>
      </c>
    </row>
    <row r="83" spans="14:21">
      <c r="N83">
        <v>2012</v>
      </c>
      <c r="O83">
        <v>10</v>
      </c>
      <c r="P83" s="4">
        <v>16.212560057373114</v>
      </c>
      <c r="Q83" s="4">
        <f t="shared" si="26"/>
        <v>17.011301635716126</v>
      </c>
      <c r="R83" s="3">
        <v>15.615617526855536</v>
      </c>
      <c r="S83" s="3">
        <f>0.9014*R83+2.3973</f>
        <v>16.473217638707581</v>
      </c>
      <c r="T83" s="25">
        <v>15.947948847656251</v>
      </c>
      <c r="U83" s="25">
        <f>0.9014*T83+2.3973</f>
        <v>16.772781091277345</v>
      </c>
    </row>
    <row r="84" spans="14:21">
      <c r="N84">
        <v>2012</v>
      </c>
      <c r="O84">
        <v>11</v>
      </c>
      <c r="P84" s="4">
        <v>1.6207506243896823</v>
      </c>
      <c r="Q84" s="4">
        <f t="shared" si="26"/>
        <v>3.8582446128248593</v>
      </c>
      <c r="R84" s="3">
        <v>4.6212085180664335</v>
      </c>
      <c r="S84" s="3">
        <f>0.9014*R84+2.3973</f>
        <v>6.5628573581850826</v>
      </c>
      <c r="T84" s="25">
        <v>2.7677824169922127</v>
      </c>
      <c r="U84" s="25">
        <f>0.9014*T84+2.3973</f>
        <v>4.8921790706767805</v>
      </c>
    </row>
    <row r="85" spans="14:21">
      <c r="N85">
        <v>2012</v>
      </c>
      <c r="O85">
        <v>12</v>
      </c>
      <c r="P85" s="4">
        <v>-3.7635307110595368</v>
      </c>
      <c r="Q85" s="4">
        <f t="shared" ref="Q85:Q87" si="27">0.7817*P85+0.2163</f>
        <v>-2.72565195683524</v>
      </c>
      <c r="R85" s="3">
        <v>-0.77574046874996838</v>
      </c>
      <c r="S85" s="3">
        <f>0.7817*R85+0.2163</f>
        <v>-0.39009632442185022</v>
      </c>
      <c r="T85" s="25">
        <v>-2.1325839770507602</v>
      </c>
      <c r="U85" s="25">
        <f>0.7817*T85+0.2163</f>
        <v>-1.4507408948605791</v>
      </c>
    </row>
    <row r="86" spans="14:21">
      <c r="N86">
        <v>2013</v>
      </c>
      <c r="O86">
        <v>1</v>
      </c>
      <c r="P86" s="4">
        <v>-10.946204636840786</v>
      </c>
      <c r="Q86" s="4">
        <f t="shared" si="27"/>
        <v>-8.3403481646184421</v>
      </c>
      <c r="R86" s="3">
        <v>-6.6472266503905963</v>
      </c>
      <c r="S86" s="3">
        <f>0.7817*R86+0.2163</f>
        <v>-4.9798370726103283</v>
      </c>
      <c r="T86" s="25">
        <v>-4.6470578906249784</v>
      </c>
      <c r="U86" s="25">
        <f>0.7817*T86+0.2163</f>
        <v>-3.4163051531015456</v>
      </c>
    </row>
    <row r="87" spans="14:21">
      <c r="N87">
        <v>2013</v>
      </c>
      <c r="O87">
        <v>2</v>
      </c>
      <c r="P87" s="4">
        <v>0.26730917236330765</v>
      </c>
      <c r="Q87" s="4">
        <f t="shared" si="27"/>
        <v>0.42525558003639757</v>
      </c>
      <c r="R87" s="3">
        <v>-1.9284274438476245</v>
      </c>
      <c r="S87" s="3">
        <f>0.7817*R87+0.2163</f>
        <v>-1.2911517328556881</v>
      </c>
      <c r="T87" s="25">
        <v>-1.6173201831054471</v>
      </c>
      <c r="U87" s="25">
        <f>0.7817*T87+0.2163</f>
        <v>-1.0479591871335281</v>
      </c>
    </row>
    <row r="88" spans="14:21">
      <c r="N88">
        <v>2013</v>
      </c>
      <c r="O88">
        <v>3</v>
      </c>
      <c r="P88" s="4">
        <v>10.045658262939519</v>
      </c>
      <c r="Q88" s="4">
        <f t="shared" ref="Q88:Q90" si="28">0.9534*P88-0.7929</f>
        <v>8.7846305878865376</v>
      </c>
      <c r="R88" s="3">
        <v>6.5015024267578401</v>
      </c>
      <c r="S88" s="3">
        <f>0.9534*R88-0.7929</f>
        <v>5.4056324136709248</v>
      </c>
      <c r="T88" s="25">
        <v>9.8243837292480745</v>
      </c>
      <c r="U88" s="25">
        <f>0.9534*T88-0.7929</f>
        <v>8.5736674474651142</v>
      </c>
    </row>
    <row r="89" spans="14:21">
      <c r="N89">
        <v>2013</v>
      </c>
      <c r="O89">
        <v>4</v>
      </c>
      <c r="P89" s="4">
        <v>22.059258876342742</v>
      </c>
      <c r="Q89" s="4">
        <f t="shared" si="28"/>
        <v>20.238397412705172</v>
      </c>
      <c r="R89" s="3">
        <v>19.433290634765626</v>
      </c>
      <c r="S89" s="3">
        <f>0.9534*R89-0.7929</f>
        <v>17.734799291185549</v>
      </c>
      <c r="T89" s="25">
        <v>21.62657128417969</v>
      </c>
      <c r="U89" s="25">
        <f>0.9534*T89-0.7929</f>
        <v>19.825873062336917</v>
      </c>
    </row>
    <row r="90" spans="14:21">
      <c r="N90">
        <v>2013</v>
      </c>
      <c r="O90">
        <v>5</v>
      </c>
      <c r="P90" s="4">
        <v>30.567011473388739</v>
      </c>
      <c r="Q90" s="4">
        <f t="shared" si="28"/>
        <v>28.349688738728826</v>
      </c>
      <c r="R90" s="3">
        <v>30.399240823974576</v>
      </c>
      <c r="S90" s="3">
        <f>0.9534*R90-0.7929</f>
        <v>28.189736201577361</v>
      </c>
      <c r="T90" s="25">
        <v>28.50480689819339</v>
      </c>
      <c r="U90" s="25">
        <f>0.9534*T90-0.7929</f>
        <v>26.383582896737579</v>
      </c>
    </row>
    <row r="91" spans="14:21">
      <c r="N91">
        <v>2013</v>
      </c>
      <c r="O91">
        <v>6</v>
      </c>
      <c r="P91" s="4">
        <v>38.181496718139741</v>
      </c>
      <c r="Q91" s="4">
        <f t="shared" ref="Q91:Q93" si="29">0.814*P91+4.4613</f>
        <v>35.541038328565747</v>
      </c>
      <c r="R91" s="3">
        <v>37.115270767822295</v>
      </c>
      <c r="S91" s="3">
        <f>0.814*R91+4.4613</f>
        <v>34.673130405007349</v>
      </c>
      <c r="T91" s="25">
        <v>35.697661646728491</v>
      </c>
      <c r="U91" s="25">
        <f>0.814*T91+4.4613</f>
        <v>33.51919658043699</v>
      </c>
    </row>
    <row r="92" spans="14:21">
      <c r="N92">
        <v>2013</v>
      </c>
      <c r="O92">
        <v>7</v>
      </c>
      <c r="P92" s="4">
        <v>38.23153218872077</v>
      </c>
      <c r="Q92" s="4">
        <f t="shared" si="29"/>
        <v>35.581767201618703</v>
      </c>
      <c r="R92" s="3">
        <v>37.130736606445311</v>
      </c>
      <c r="S92" s="3">
        <f>0.814*R92+4.4613</f>
        <v>34.685719597646482</v>
      </c>
      <c r="T92" s="25">
        <v>38.481426221923911</v>
      </c>
      <c r="U92" s="25">
        <f>0.814*T92+4.4613</f>
        <v>35.785180944646058</v>
      </c>
    </row>
    <row r="93" spans="14:21">
      <c r="N93">
        <v>2013</v>
      </c>
      <c r="O93">
        <v>8</v>
      </c>
      <c r="P93" s="4">
        <v>33.220573952026335</v>
      </c>
      <c r="Q93" s="4">
        <f t="shared" si="29"/>
        <v>31.502847196949432</v>
      </c>
      <c r="R93" s="3">
        <v>33.822556003418036</v>
      </c>
      <c r="S93" s="3">
        <f>0.814*R93+4.4613</f>
        <v>31.992860586782278</v>
      </c>
      <c r="T93" s="25">
        <v>33.107807789306619</v>
      </c>
      <c r="U93" s="25">
        <f>0.814*T93+4.4613</f>
        <v>31.411055540495589</v>
      </c>
    </row>
    <row r="94" spans="14:21">
      <c r="N94">
        <v>2013</v>
      </c>
      <c r="O94">
        <v>9</v>
      </c>
      <c r="P94" s="4">
        <v>23.128231251831021</v>
      </c>
      <c r="Q94" s="4">
        <f t="shared" ref="Q94:Q96" si="30">0.9014*P94+2.3973</f>
        <v>23.245087650400482</v>
      </c>
      <c r="R94" s="3">
        <v>25.155734750976563</v>
      </c>
      <c r="S94" s="3">
        <f>0.9014*R94+2.3973</f>
        <v>25.072679304530276</v>
      </c>
      <c r="T94" s="25">
        <v>24.542971058349639</v>
      </c>
      <c r="U94" s="25">
        <f>0.9014*T94+2.3973</f>
        <v>24.520334111996366</v>
      </c>
    </row>
    <row r="95" spans="14:21">
      <c r="N95">
        <v>2013</v>
      </c>
      <c r="O95">
        <v>10</v>
      </c>
      <c r="P95" s="4">
        <v>13.980793791503906</v>
      </c>
      <c r="Q95" s="4">
        <f t="shared" si="30"/>
        <v>14.999587523661621</v>
      </c>
      <c r="R95" s="3">
        <v>14.395660440673861</v>
      </c>
      <c r="S95" s="3">
        <f>0.9014*R95+2.3973</f>
        <v>15.373548321223417</v>
      </c>
      <c r="T95" s="25">
        <v>14.386478437500001</v>
      </c>
      <c r="U95" s="25">
        <f>0.9014*T95+2.3973</f>
        <v>15.365271663562501</v>
      </c>
    </row>
    <row r="96" spans="14:21">
      <c r="N96">
        <v>2013</v>
      </c>
      <c r="O96">
        <v>11</v>
      </c>
      <c r="P96" s="4">
        <v>1.9143935382080413</v>
      </c>
      <c r="Q96" s="4">
        <f t="shared" si="30"/>
        <v>4.1229343353407284</v>
      </c>
      <c r="R96" s="3">
        <v>1.1709433813476839</v>
      </c>
      <c r="S96" s="3">
        <f>0.9014*R96+2.3973</f>
        <v>3.4527883639468024</v>
      </c>
      <c r="T96" s="25">
        <v>1.9822563977051031</v>
      </c>
      <c r="U96" s="25">
        <f>0.9014*T96+2.3973</f>
        <v>4.1841059168913795</v>
      </c>
    </row>
    <row r="97" spans="14:21">
      <c r="N97">
        <v>2013</v>
      </c>
      <c r="O97">
        <v>12</v>
      </c>
      <c r="P97" s="4">
        <v>-6.1536558361816098</v>
      </c>
      <c r="Q97" s="4">
        <f t="shared" ref="Q97:Q99" si="31">0.7817*P97+0.2163</f>
        <v>-4.5940127671431634</v>
      </c>
      <c r="R97" s="3">
        <v>-9.4024511315917625</v>
      </c>
      <c r="S97" s="3">
        <f>0.7817*R97+0.2163</f>
        <v>-7.1335960495652797</v>
      </c>
      <c r="T97" s="25">
        <v>-6.6677764208984165</v>
      </c>
      <c r="U97" s="25">
        <f>0.7817*T97+0.2163</f>
        <v>-4.9959008282162918</v>
      </c>
    </row>
    <row r="98" spans="14:21">
      <c r="N98">
        <v>2014</v>
      </c>
      <c r="O98">
        <v>1</v>
      </c>
      <c r="P98" s="4">
        <v>-6.2818491955566103</v>
      </c>
      <c r="Q98" s="4">
        <f t="shared" si="31"/>
        <v>-4.6942215161666017</v>
      </c>
      <c r="R98" s="3">
        <v>-7.4231590905761369</v>
      </c>
      <c r="S98" s="3">
        <f>0.7817*R98+0.2163</f>
        <v>-5.5863834611033658</v>
      </c>
      <c r="T98" s="25">
        <v>-5.291941685790988</v>
      </c>
      <c r="U98" s="25">
        <f>0.7817*T98+0.2163</f>
        <v>-3.9204108157828155</v>
      </c>
    </row>
    <row r="99" spans="14:21">
      <c r="N99">
        <v>2014</v>
      </c>
      <c r="O99">
        <v>2</v>
      </c>
      <c r="P99" s="4">
        <v>1.4367130328369475</v>
      </c>
      <c r="Q99" s="4">
        <f t="shared" si="31"/>
        <v>1.3393785777686418</v>
      </c>
      <c r="R99" s="3">
        <v>-0.69028018432614024</v>
      </c>
      <c r="S99" s="3">
        <f>0.7817*R99+0.2163</f>
        <v>-0.32329202008774377</v>
      </c>
      <c r="T99" s="25">
        <v>2.7702950817871344</v>
      </c>
      <c r="U99" s="25">
        <f>0.7817*T99+0.2163</f>
        <v>2.3818396654330027</v>
      </c>
    </row>
    <row r="100" spans="14:21">
      <c r="N100">
        <v>2014</v>
      </c>
      <c r="O100">
        <v>3</v>
      </c>
      <c r="P100" s="4">
        <v>12.627873124999997</v>
      </c>
      <c r="Q100" s="4">
        <f t="shared" ref="Q100:Q102" si="32">0.9534*P100-0.7929</f>
        <v>11.246514237374997</v>
      </c>
      <c r="R100" s="3">
        <v>8.6049822180176125</v>
      </c>
      <c r="S100" s="3">
        <f>0.9534*R100-0.7929</f>
        <v>7.4110900466579919</v>
      </c>
      <c r="T100" s="25">
        <v>7.8452749279785436</v>
      </c>
      <c r="U100" s="25">
        <f>0.9534*T100-0.7929</f>
        <v>6.6867851163347432</v>
      </c>
    </row>
    <row r="101" spans="14:21">
      <c r="N101">
        <v>2014</v>
      </c>
      <c r="O101">
        <v>4</v>
      </c>
      <c r="P101" s="4">
        <v>21.713256987304689</v>
      </c>
      <c r="Q101" s="4">
        <f t="shared" si="32"/>
        <v>19.908519211696291</v>
      </c>
      <c r="R101" s="3">
        <v>20.305957913818325</v>
      </c>
      <c r="S101" s="3">
        <f>0.9534*R101-0.7929</f>
        <v>18.566800275034392</v>
      </c>
      <c r="T101" s="25">
        <v>19.278603291015624</v>
      </c>
      <c r="U101" s="25">
        <f>0.9534*T101-0.7929</f>
        <v>17.587320377654297</v>
      </c>
    </row>
    <row r="102" spans="14:21">
      <c r="N102">
        <v>2014</v>
      </c>
      <c r="O102">
        <v>5</v>
      </c>
      <c r="P102" s="4">
        <v>30.74652223693851</v>
      </c>
      <c r="Q102" s="4">
        <f t="shared" si="32"/>
        <v>28.520834300697178</v>
      </c>
      <c r="R102" s="3">
        <v>29.100026553955114</v>
      </c>
      <c r="S102" s="3">
        <f>0.9534*R102-0.7929</f>
        <v>26.951065316540806</v>
      </c>
      <c r="T102" s="25">
        <v>29.27096864746094</v>
      </c>
      <c r="U102" s="25">
        <f>0.9534*T102-0.7929</f>
        <v>27.114041508489262</v>
      </c>
    </row>
    <row r="103" spans="14:21">
      <c r="N103">
        <v>2014</v>
      </c>
      <c r="O103">
        <v>6</v>
      </c>
      <c r="P103" s="4">
        <v>36.929328020019533</v>
      </c>
      <c r="Q103" s="4">
        <f t="shared" ref="Q103:Q105" si="33">0.814*P103+4.4613</f>
        <v>34.521773008295895</v>
      </c>
      <c r="R103" s="3">
        <v>33.968831821289058</v>
      </c>
      <c r="S103" s="3">
        <f>0.814*R103+4.4613</f>
        <v>32.111929102529288</v>
      </c>
      <c r="T103" s="25">
        <v>35.446495673828132</v>
      </c>
      <c r="U103" s="25">
        <f>0.814*T103+4.4613</f>
        <v>33.314747478496095</v>
      </c>
    </row>
    <row r="104" spans="14:21">
      <c r="N104">
        <v>2014</v>
      </c>
      <c r="O104">
        <v>7</v>
      </c>
      <c r="P104" s="4">
        <v>38.41581014282233</v>
      </c>
      <c r="Q104" s="4">
        <f t="shared" si="33"/>
        <v>35.731769456257375</v>
      </c>
      <c r="R104" s="3">
        <v>35.816224149169884</v>
      </c>
      <c r="S104" s="3">
        <f>0.814*R104+4.4613</f>
        <v>33.615706457424281</v>
      </c>
      <c r="T104" s="25">
        <v>39.200182362060573</v>
      </c>
      <c r="U104" s="25">
        <f>0.814*T104+4.4613</f>
        <v>36.370248442717305</v>
      </c>
    </row>
    <row r="105" spans="14:21">
      <c r="N105">
        <v>2014</v>
      </c>
      <c r="O105">
        <v>8</v>
      </c>
      <c r="P105" s="4">
        <v>33.384541270752017</v>
      </c>
      <c r="Q105" s="4">
        <f t="shared" si="33"/>
        <v>31.636316594392142</v>
      </c>
      <c r="R105" s="3">
        <v>34.461936405029263</v>
      </c>
      <c r="S105" s="3">
        <f>0.814*R105+4.4613</f>
        <v>32.513316233693821</v>
      </c>
      <c r="T105" s="25">
        <v>35.742621595459013</v>
      </c>
      <c r="U105" s="25">
        <f>0.814*T105+4.4613</f>
        <v>33.555793978703633</v>
      </c>
    </row>
    <row r="106" spans="14:21">
      <c r="N106">
        <v>2014</v>
      </c>
      <c r="O106">
        <v>9</v>
      </c>
      <c r="P106" s="4">
        <v>25.247908449096649</v>
      </c>
      <c r="Q106" s="4">
        <f t="shared" ref="Q106:Q108" si="34">0.9014*P106+2.3973</f>
        <v>25.155764676015721</v>
      </c>
      <c r="R106" s="3">
        <v>25.218771665039064</v>
      </c>
      <c r="S106" s="3">
        <f>0.9014*R106+2.3973</f>
        <v>25.129500778866213</v>
      </c>
      <c r="T106" s="25">
        <v>26.778941206054689</v>
      </c>
      <c r="U106" s="25">
        <f>0.9014*T106+2.3973</f>
        <v>26.535837603137697</v>
      </c>
    </row>
    <row r="107" spans="14:21">
      <c r="N107">
        <v>2014</v>
      </c>
      <c r="O107">
        <v>10</v>
      </c>
      <c r="P107" s="4">
        <v>12.970309636230468</v>
      </c>
      <c r="Q107" s="4">
        <f t="shared" si="34"/>
        <v>14.088737106098144</v>
      </c>
      <c r="R107" s="3">
        <v>14.77610330566406</v>
      </c>
      <c r="S107" s="3">
        <f>0.9014*R107+2.3973</f>
        <v>15.716479519725583</v>
      </c>
      <c r="T107" s="25">
        <v>13.485470344238337</v>
      </c>
      <c r="U107" s="25">
        <f>0.9014*T107+2.3973</f>
        <v>14.553102968296436</v>
      </c>
    </row>
    <row r="108" spans="14:21">
      <c r="N108">
        <v>2014</v>
      </c>
      <c r="O108">
        <v>11</v>
      </c>
      <c r="P108" s="4">
        <v>2.9085330401611662</v>
      </c>
      <c r="Q108" s="4">
        <f t="shared" si="34"/>
        <v>5.0190516824012752</v>
      </c>
      <c r="R108" s="3">
        <v>4.2364486303711217</v>
      </c>
      <c r="S108" s="3">
        <f>0.9014*R108+2.3973</f>
        <v>6.2160347954165296</v>
      </c>
      <c r="T108" s="25">
        <v>2.5019759838867439</v>
      </c>
      <c r="U108" s="25">
        <f>0.9014*T108+2.3973</f>
        <v>4.6525811518755109</v>
      </c>
    </row>
    <row r="109" spans="14:21">
      <c r="N109">
        <v>2014</v>
      </c>
      <c r="O109">
        <v>12</v>
      </c>
      <c r="P109" s="4">
        <v>-9.0735800793456765</v>
      </c>
      <c r="Q109" s="4">
        <f t="shared" ref="Q109:Q111" si="35">0.7817*P109+0.2163</f>
        <v>-6.8765175480245144</v>
      </c>
      <c r="R109" s="3">
        <v>-4.7790036401366915</v>
      </c>
      <c r="S109" s="3">
        <f>0.7817*R109+0.2163</f>
        <v>-3.5194471454948517</v>
      </c>
      <c r="T109" s="25">
        <v>-1.1143851977538848</v>
      </c>
      <c r="U109" s="25">
        <f>0.7817*T109+0.2163</f>
        <v>-0.65481490908421169</v>
      </c>
    </row>
    <row r="110" spans="14:21">
      <c r="N110">
        <v>2015</v>
      </c>
      <c r="O110">
        <v>1</v>
      </c>
      <c r="P110" s="4">
        <v>-7.0214848187255523</v>
      </c>
      <c r="Q110" s="4">
        <f t="shared" si="35"/>
        <v>-5.2723946827977635</v>
      </c>
      <c r="R110" s="3">
        <v>-8.7390965844726285</v>
      </c>
      <c r="S110" s="3">
        <f>0.7817*R110+0.2163</f>
        <v>-6.6150518000822531</v>
      </c>
      <c r="T110" s="25">
        <v>-5.1700606921386445</v>
      </c>
      <c r="U110" s="25">
        <f>0.7817*T110+0.2163</f>
        <v>-3.8251364430447778</v>
      </c>
    </row>
    <row r="111" spans="14:21">
      <c r="N111">
        <v>2015</v>
      </c>
      <c r="O111">
        <v>2</v>
      </c>
      <c r="P111" s="4">
        <v>-0.10064582946773992</v>
      </c>
      <c r="Q111" s="4">
        <f t="shared" si="35"/>
        <v>0.1376251551050677</v>
      </c>
      <c r="R111" s="3">
        <v>3.4843645971679966</v>
      </c>
      <c r="S111" s="3">
        <f>0.7817*R111+0.2163</f>
        <v>2.9400278056062228</v>
      </c>
      <c r="T111" s="25">
        <v>-0.52196584350583253</v>
      </c>
      <c r="U111" s="25">
        <f>0.7817*T111+0.2163</f>
        <v>-0.19172069986850926</v>
      </c>
    </row>
    <row r="112" spans="14:21">
      <c r="N112">
        <v>2015</v>
      </c>
      <c r="O112">
        <v>3</v>
      </c>
      <c r="P112" s="4">
        <v>8.2008757006835928</v>
      </c>
      <c r="Q112" s="4">
        <f t="shared" ref="Q112:Q114" si="36">0.9534*P112-0.7929</f>
        <v>7.025814893031737</v>
      </c>
      <c r="R112" s="3">
        <v>10.228518057861361</v>
      </c>
      <c r="S112" s="3">
        <f>0.9534*R112-0.7929</f>
        <v>8.9589691163650222</v>
      </c>
      <c r="T112" s="25">
        <v>5.3224924694824498</v>
      </c>
      <c r="U112" s="25">
        <f>0.9534*T112-0.7929</f>
        <v>4.2815643204045672</v>
      </c>
    </row>
    <row r="113" spans="14:21">
      <c r="N113">
        <v>2015</v>
      </c>
      <c r="O113">
        <v>4</v>
      </c>
      <c r="P113" s="4">
        <v>22.123916401977574</v>
      </c>
      <c r="Q113" s="4">
        <f t="shared" si="36"/>
        <v>20.300041897645421</v>
      </c>
      <c r="R113" s="3">
        <v>18.583801157226564</v>
      </c>
      <c r="S113" s="3">
        <f>0.9534*R113-0.7929</f>
        <v>16.924896023299805</v>
      </c>
      <c r="T113" s="25">
        <v>20.477479420165992</v>
      </c>
      <c r="U113" s="25">
        <f>0.9534*T113-0.7929</f>
        <v>18.730328879186256</v>
      </c>
    </row>
    <row r="114" spans="14:21">
      <c r="N114">
        <v>2015</v>
      </c>
      <c r="O114">
        <v>5</v>
      </c>
      <c r="P114" s="4">
        <v>28.397859651489291</v>
      </c>
      <c r="Q114" s="4">
        <f t="shared" si="36"/>
        <v>26.28161939172989</v>
      </c>
      <c r="R114" s="3">
        <v>25.004261740722725</v>
      </c>
      <c r="S114" s="3">
        <f>0.9534*R114-0.7929</f>
        <v>23.046163143605046</v>
      </c>
      <c r="T114" s="25">
        <v>27.651137409668024</v>
      </c>
      <c r="U114" s="25">
        <f>0.9534*T114-0.7929</f>
        <v>25.569694406377497</v>
      </c>
    </row>
    <row r="115" spans="14:21">
      <c r="N115">
        <v>2015</v>
      </c>
      <c r="O115">
        <v>6</v>
      </c>
      <c r="P115" s="4">
        <v>36.850809587402345</v>
      </c>
      <c r="Q115" s="4">
        <f t="shared" ref="Q115:Q117" si="37">0.814*P115+4.4613</f>
        <v>34.457859004145504</v>
      </c>
      <c r="R115" s="3">
        <v>36.649158054199283</v>
      </c>
      <c r="S115" s="3">
        <f>0.814*R115+4.4613</f>
        <v>34.293714656118212</v>
      </c>
      <c r="T115" s="25">
        <v>36.65823664672849</v>
      </c>
      <c r="U115" s="25">
        <f>0.814*T115+4.4613</f>
        <v>34.301104630436988</v>
      </c>
    </row>
    <row r="116" spans="14:21">
      <c r="N116">
        <v>2015</v>
      </c>
      <c r="O116">
        <v>7</v>
      </c>
      <c r="P116" s="4">
        <v>38.28104687377936</v>
      </c>
      <c r="Q116" s="4">
        <f t="shared" si="37"/>
        <v>35.622072155256397</v>
      </c>
      <c r="R116" s="3">
        <v>38.928546042480534</v>
      </c>
      <c r="S116" s="3">
        <f>0.814*R116+4.4613</f>
        <v>36.149136478579152</v>
      </c>
      <c r="T116" s="25">
        <v>38.06094014404303</v>
      </c>
      <c r="U116" s="25">
        <f>0.814*T116+4.4613</f>
        <v>35.442905277251022</v>
      </c>
    </row>
    <row r="117" spans="14:21">
      <c r="N117">
        <v>2015</v>
      </c>
      <c r="O117">
        <v>8</v>
      </c>
      <c r="P117" s="4">
        <v>33.293123381347655</v>
      </c>
      <c r="Q117" s="4">
        <f t="shared" si="37"/>
        <v>31.561902432416986</v>
      </c>
      <c r="R117" s="3">
        <v>35.091173898925845</v>
      </c>
      <c r="S117" s="3">
        <f>0.814*R117+4.4613</f>
        <v>33.025515553725633</v>
      </c>
      <c r="T117" s="25">
        <v>35.779641523437505</v>
      </c>
      <c r="U117" s="25">
        <f>0.814*T117+4.4613</f>
        <v>33.585928200078129</v>
      </c>
    </row>
    <row r="118" spans="14:21">
      <c r="N118">
        <v>2015</v>
      </c>
      <c r="O118">
        <v>9</v>
      </c>
      <c r="P118" s="4">
        <v>25.126004576416083</v>
      </c>
      <c r="Q118" s="4">
        <f t="shared" ref="Q118:Q120" si="38">0.9014*P118+2.3973</f>
        <v>25.04588052518146</v>
      </c>
      <c r="R118" s="3">
        <v>27.996084213867189</v>
      </c>
      <c r="S118" s="3">
        <f>0.9014*R118+2.3973</f>
        <v>27.632970310379886</v>
      </c>
      <c r="T118" s="25">
        <v>24.269861146240263</v>
      </c>
      <c r="U118" s="25">
        <f>0.9014*T118+2.3973</f>
        <v>24.274152837220974</v>
      </c>
    </row>
    <row r="119" spans="14:21">
      <c r="N119">
        <v>2015</v>
      </c>
      <c r="O119">
        <v>10</v>
      </c>
      <c r="P119" s="4">
        <v>11.519361110229458</v>
      </c>
      <c r="Q119" s="4">
        <f t="shared" si="38"/>
        <v>12.780852104760832</v>
      </c>
      <c r="R119" s="3">
        <v>14.175659934082098</v>
      </c>
      <c r="S119" s="3">
        <f>0.9014*R119+2.3973</f>
        <v>15.175239864581602</v>
      </c>
      <c r="T119" s="25">
        <v>16.517955231933648</v>
      </c>
      <c r="U119" s="25">
        <f>0.9014*T119+2.3973</f>
        <v>17.28658484606499</v>
      </c>
    </row>
    <row r="120" spans="14:21">
      <c r="N120">
        <v>2015</v>
      </c>
      <c r="O120">
        <v>11</v>
      </c>
      <c r="P120" s="4">
        <v>1.432466627807651</v>
      </c>
      <c r="Q120" s="4">
        <f t="shared" si="38"/>
        <v>3.6885254183058165</v>
      </c>
      <c r="R120" s="3">
        <v>3.585793674316434</v>
      </c>
      <c r="S120" s="3">
        <f>0.9014*R120+2.3973</f>
        <v>5.6295344180288334</v>
      </c>
      <c r="T120" s="25">
        <v>4.1913912854004183</v>
      </c>
      <c r="U120" s="25">
        <f>0.9014*T120+2.3973</f>
        <v>6.1754201046599366</v>
      </c>
    </row>
    <row r="121" spans="14:21">
      <c r="N121">
        <v>2015</v>
      </c>
      <c r="O121">
        <v>12</v>
      </c>
      <c r="P121" s="4">
        <v>-8.1036771343993799</v>
      </c>
      <c r="Q121" s="4">
        <f t="shared" ref="Q121:Q123" si="39">0.7817*P121+0.2163</f>
        <v>-6.1183444159599949</v>
      </c>
      <c r="R121" s="3">
        <v>-1.4062772607421563</v>
      </c>
      <c r="S121" s="3">
        <f>0.7817*R121+0.2163</f>
        <v>-0.88298693472214351</v>
      </c>
      <c r="T121" s="25">
        <v>-3.8938279895019261</v>
      </c>
      <c r="U121" s="25">
        <f>0.7817*T121+0.2163</f>
        <v>-2.8275053393936553</v>
      </c>
    </row>
    <row r="122" spans="14:21">
      <c r="N122">
        <v>2016</v>
      </c>
      <c r="O122">
        <v>1</v>
      </c>
      <c r="P122" s="4">
        <v>-8.5698202374267254</v>
      </c>
      <c r="Q122" s="4">
        <f t="shared" si="39"/>
        <v>-6.4827284795964708</v>
      </c>
      <c r="R122" s="3">
        <v>-8.3391642480468473</v>
      </c>
      <c r="S122" s="3">
        <f>0.7817*R122+0.2163</f>
        <v>-6.3024246926982199</v>
      </c>
      <c r="T122" s="25">
        <v>-8.8102084338378646</v>
      </c>
      <c r="U122" s="25">
        <f>0.7817*T122+0.2163</f>
        <v>-6.6706399327310582</v>
      </c>
    </row>
    <row r="123" spans="14:21">
      <c r="N123">
        <v>2016</v>
      </c>
      <c r="O123">
        <v>2</v>
      </c>
      <c r="P123" s="4">
        <v>-3.4649203045653967</v>
      </c>
      <c r="Q123" s="4">
        <f t="shared" si="39"/>
        <v>-2.4922282020787705</v>
      </c>
      <c r="R123" s="3">
        <v>-0.90089221435543709</v>
      </c>
      <c r="S123" s="3">
        <f>0.7817*R123+0.2163</f>
        <v>-0.48792744396164517</v>
      </c>
      <c r="T123" s="25">
        <v>-3.3078075549316135</v>
      </c>
      <c r="U123" s="25">
        <f>0.7817*T123+0.2163</f>
        <v>-2.3694131656900423</v>
      </c>
    </row>
    <row r="124" spans="14:21">
      <c r="N124">
        <v>2016</v>
      </c>
      <c r="O124">
        <v>3</v>
      </c>
      <c r="P124" s="4">
        <v>12.24677830383304</v>
      </c>
      <c r="Q124" s="4">
        <f t="shared" ref="Q124:Q126" si="40">0.9534*P124-0.7929</f>
        <v>10.88317843487442</v>
      </c>
      <c r="R124" s="3">
        <v>13.830884897460937</v>
      </c>
      <c r="S124" s="3">
        <f>0.9534*R124-0.7929</f>
        <v>12.393465661239258</v>
      </c>
      <c r="T124" s="25">
        <v>6.6203340893554916</v>
      </c>
      <c r="U124" s="25">
        <f>0.9534*T124-0.7929</f>
        <v>5.5189265207915259</v>
      </c>
    </row>
    <row r="125" spans="14:21">
      <c r="N125">
        <v>2016</v>
      </c>
      <c r="O125">
        <v>4</v>
      </c>
      <c r="P125" s="4">
        <v>20.112642714233367</v>
      </c>
      <c r="Q125" s="4">
        <f t="shared" si="40"/>
        <v>18.382493563750092</v>
      </c>
      <c r="R125" s="3">
        <v>19.921575241699287</v>
      </c>
      <c r="S125" s="3">
        <f>0.9534*R125-0.7929</f>
        <v>18.200329835436101</v>
      </c>
      <c r="T125" s="25">
        <v>20.96366330688474</v>
      </c>
      <c r="U125" s="25">
        <f>0.9534*T125-0.7929</f>
        <v>19.193856596783913</v>
      </c>
    </row>
    <row r="126" spans="14:21">
      <c r="N126">
        <v>2016</v>
      </c>
      <c r="O126">
        <v>5</v>
      </c>
      <c r="P126" s="4">
        <v>29.787555787963832</v>
      </c>
      <c r="Q126" s="4">
        <f t="shared" si="40"/>
        <v>27.606555688244718</v>
      </c>
      <c r="R126" s="3">
        <v>31.749798325195318</v>
      </c>
      <c r="S126" s="3">
        <f>0.9534*R126-0.7929</f>
        <v>29.477357723241216</v>
      </c>
      <c r="T126" s="25">
        <v>27.824879804687502</v>
      </c>
      <c r="U126" s="25">
        <f>0.9534*T126-0.7929</f>
        <v>25.735340405789064</v>
      </c>
    </row>
    <row r="127" spans="14:21">
      <c r="N127">
        <v>2016</v>
      </c>
      <c r="O127">
        <v>6</v>
      </c>
      <c r="P127" s="4">
        <v>34.911925087280238</v>
      </c>
      <c r="Q127" s="4">
        <f t="shared" ref="Q127:Q129" si="41">0.814*P127+4.4613</f>
        <v>32.879607021046112</v>
      </c>
      <c r="R127" s="3">
        <v>34.320145261230536</v>
      </c>
      <c r="S127" s="3">
        <f>0.814*R127+4.4613</f>
        <v>32.397898242641652</v>
      </c>
      <c r="T127" s="25">
        <v>36.419801508789064</v>
      </c>
      <c r="U127" s="25">
        <f>0.814*T127+4.4613</f>
        <v>34.107018428154298</v>
      </c>
    </row>
    <row r="128" spans="14:21">
      <c r="N128">
        <v>2016</v>
      </c>
      <c r="O128">
        <v>7</v>
      </c>
      <c r="P128" s="4">
        <v>35.187861293334926</v>
      </c>
      <c r="Q128" s="4">
        <f t="shared" si="41"/>
        <v>33.104219092774628</v>
      </c>
      <c r="R128" s="3">
        <v>37.917272995605536</v>
      </c>
      <c r="S128" s="3">
        <f>0.814*R128+4.4613</f>
        <v>35.325960218422907</v>
      </c>
      <c r="T128" s="25">
        <v>37.923614637451202</v>
      </c>
      <c r="U128" s="25">
        <f>0.814*T128+4.4613</f>
        <v>35.331122314885278</v>
      </c>
    </row>
    <row r="129" spans="14:21">
      <c r="N129">
        <v>2016</v>
      </c>
      <c r="O129">
        <v>8</v>
      </c>
      <c r="P129" s="4">
        <v>36.161089253540069</v>
      </c>
      <c r="Q129" s="4">
        <f t="shared" si="41"/>
        <v>33.896426652381614</v>
      </c>
      <c r="R129" s="3">
        <v>36.01820213378906</v>
      </c>
      <c r="S129" s="3">
        <f>0.814*R129+4.4613</f>
        <v>33.780116536904295</v>
      </c>
      <c r="T129" s="25">
        <v>36.470121809082087</v>
      </c>
      <c r="U129" s="25">
        <f>0.814*T129+4.4613</f>
        <v>34.147979152592818</v>
      </c>
    </row>
    <row r="130" spans="14:21">
      <c r="N130">
        <v>2016</v>
      </c>
      <c r="O130">
        <v>9</v>
      </c>
      <c r="P130" s="4">
        <v>27.915972801513739</v>
      </c>
      <c r="Q130" s="4">
        <f t="shared" ref="Q130:Q132" si="42">0.9014*P130+2.3973</f>
        <v>27.560757883284484</v>
      </c>
      <c r="R130" s="3">
        <v>28.02177678588864</v>
      </c>
      <c r="S130" s="3">
        <f>0.9014*R130+2.3973</f>
        <v>27.656129594800021</v>
      </c>
      <c r="T130" s="25">
        <v>24.213543952636776</v>
      </c>
      <c r="U130" s="25">
        <f>0.9014*T130+2.3973</f>
        <v>24.223388518906791</v>
      </c>
    </row>
    <row r="131" spans="14:21">
      <c r="N131">
        <v>2016</v>
      </c>
      <c r="O131">
        <v>10</v>
      </c>
      <c r="P131" s="4">
        <v>10.725083067627018</v>
      </c>
      <c r="Q131" s="4">
        <f t="shared" si="42"/>
        <v>12.064889877158993</v>
      </c>
      <c r="R131" s="3">
        <v>14.705857382812498</v>
      </c>
      <c r="S131" s="3">
        <f>0.9014*R131+2.3973</f>
        <v>15.653159844867185</v>
      </c>
      <c r="T131" s="25">
        <v>14.878826728515627</v>
      </c>
      <c r="U131" s="25">
        <f>0.9014*T131+2.3973</f>
        <v>15.809074413083986</v>
      </c>
    </row>
    <row r="132" spans="14:21">
      <c r="N132">
        <v>2016</v>
      </c>
      <c r="O132">
        <v>11</v>
      </c>
      <c r="P132" s="4">
        <v>1.2819596118164327</v>
      </c>
      <c r="Q132" s="4">
        <f t="shared" si="42"/>
        <v>3.5528583940913325</v>
      </c>
      <c r="R132" s="3">
        <v>3.7624143896484648</v>
      </c>
      <c r="S132" s="3">
        <f>0.9014*R132+2.3973</f>
        <v>5.7887403308291265</v>
      </c>
      <c r="T132" s="25">
        <v>6.5156062207031464</v>
      </c>
      <c r="U132" s="25">
        <f>0.9014*T132+2.3973</f>
        <v>8.2704674473418152</v>
      </c>
    </row>
    <row r="133" spans="14:21">
      <c r="N133">
        <v>2016</v>
      </c>
      <c r="O133">
        <v>12</v>
      </c>
      <c r="P133" s="4">
        <v>-3.1075412548827859</v>
      </c>
      <c r="Q133" s="4">
        <f t="shared" ref="Q133:Q135" si="43">0.7817*P133+0.2163</f>
        <v>-2.2128649989418738</v>
      </c>
      <c r="R133" s="3">
        <v>-6.2643109277343481</v>
      </c>
      <c r="S133" s="3">
        <f>0.7817*R133+0.2163</f>
        <v>-4.6805118522099391</v>
      </c>
      <c r="T133" s="25">
        <v>-7.3873031115722387</v>
      </c>
      <c r="U133" s="25">
        <f>0.7817*T133+0.2163</f>
        <v>-5.5583548423160183</v>
      </c>
    </row>
    <row r="134" spans="14:21">
      <c r="N134">
        <v>2017</v>
      </c>
      <c r="O134">
        <v>1</v>
      </c>
      <c r="P134" s="4">
        <v>-3.6593736065673497</v>
      </c>
      <c r="Q134" s="4">
        <f t="shared" si="43"/>
        <v>-2.6442323482536971</v>
      </c>
      <c r="R134" s="3">
        <v>-2.9521486047362937</v>
      </c>
      <c r="S134" s="3">
        <f>0.7817*R134+0.2163</f>
        <v>-2.0913945643223606</v>
      </c>
      <c r="T134" s="25">
        <v>-6.0768311633300502</v>
      </c>
      <c r="U134" s="25">
        <f>0.7817*T134+0.2163</f>
        <v>-4.5339589203750998</v>
      </c>
    </row>
    <row r="135" spans="14:21">
      <c r="N135">
        <v>2017</v>
      </c>
      <c r="O135">
        <v>2</v>
      </c>
      <c r="P135" s="4">
        <v>1.7939318408203393</v>
      </c>
      <c r="Q135" s="4">
        <f t="shared" si="43"/>
        <v>1.618616519969259</v>
      </c>
      <c r="R135" s="3">
        <v>-6.5096267907714491</v>
      </c>
      <c r="S135" s="3">
        <f>0.7817*R135+0.2163</f>
        <v>-4.872275262346041</v>
      </c>
      <c r="T135" s="25">
        <v>1.5114835217285405</v>
      </c>
      <c r="U135" s="25">
        <f>0.7817*T135+0.2163</f>
        <v>1.3978266689351999</v>
      </c>
    </row>
    <row r="136" spans="14:21">
      <c r="N136">
        <v>2017</v>
      </c>
      <c r="O136">
        <v>3</v>
      </c>
      <c r="P136" s="4">
        <v>11.984743065185611</v>
      </c>
      <c r="Q136" s="4">
        <f t="shared" ref="Q136:Q138" si="44">0.9534*P136-0.7929</f>
        <v>10.633354038347964</v>
      </c>
      <c r="R136" s="3">
        <v>10.741489328613307</v>
      </c>
      <c r="S136" s="3">
        <f>0.9534*R136-0.7929</f>
        <v>9.4480359258999282</v>
      </c>
      <c r="T136" s="25">
        <v>13.080227766113303</v>
      </c>
      <c r="U136" s="25">
        <f>0.9534*T136-0.7929</f>
        <v>11.677789152212425</v>
      </c>
    </row>
    <row r="137" spans="14:21">
      <c r="N137">
        <v>2017</v>
      </c>
      <c r="O137">
        <v>4</v>
      </c>
      <c r="P137" s="4">
        <v>23.827966691894531</v>
      </c>
      <c r="Q137" s="4">
        <f t="shared" si="44"/>
        <v>21.924683444052246</v>
      </c>
      <c r="R137" s="3">
        <v>20.202223630371162</v>
      </c>
      <c r="S137" s="3">
        <f>0.9534*R137-0.7929</f>
        <v>18.467900009195866</v>
      </c>
      <c r="T137" s="25">
        <v>16.736021033935575</v>
      </c>
      <c r="U137" s="25">
        <f>0.9534*T137-0.7929</f>
        <v>15.163222453754178</v>
      </c>
    </row>
    <row r="138" spans="14:21">
      <c r="N138">
        <v>2017</v>
      </c>
      <c r="O138">
        <v>5</v>
      </c>
      <c r="P138" s="4">
        <v>34.827998497314518</v>
      </c>
      <c r="Q138" s="4">
        <f t="shared" si="44"/>
        <v>32.412113767339662</v>
      </c>
      <c r="R138" s="3">
        <v>30.590824423828128</v>
      </c>
      <c r="S138" s="3">
        <f>0.9534*R138-0.7929</f>
        <v>28.372392005677739</v>
      </c>
      <c r="T138" s="25">
        <v>27.107396748046877</v>
      </c>
      <c r="U138" s="25">
        <f>0.9534*T138-0.7929</f>
        <v>25.051292059587894</v>
      </c>
    </row>
    <row r="139" spans="14:21">
      <c r="N139">
        <v>2017</v>
      </c>
      <c r="O139">
        <v>6</v>
      </c>
      <c r="P139" s="4">
        <v>34.563559633178677</v>
      </c>
      <c r="Q139" s="4">
        <f t="shared" ref="Q139:Q141" si="45">0.814*P139+4.4613</f>
        <v>32.596037541407441</v>
      </c>
      <c r="R139" s="3">
        <v>28.520204300537078</v>
      </c>
      <c r="S139" s="3">
        <f>0.814*R139+4.4613</f>
        <v>27.676746300637177</v>
      </c>
      <c r="T139" s="25">
        <v>35.127755769043027</v>
      </c>
      <c r="U139" s="25">
        <f>0.814*T139+4.4613</f>
        <v>33.055293196001024</v>
      </c>
    </row>
    <row r="140" spans="14:21">
      <c r="N140">
        <v>2017</v>
      </c>
      <c r="O140">
        <v>7</v>
      </c>
      <c r="P140" s="4">
        <v>36.862026506347654</v>
      </c>
      <c r="Q140" s="4">
        <f t="shared" si="45"/>
        <v>34.466989576166988</v>
      </c>
      <c r="R140" s="3">
        <v>37.514071457519599</v>
      </c>
      <c r="S140" s="3">
        <f>0.814*R140+4.4613</f>
        <v>34.997754166420954</v>
      </c>
      <c r="T140" s="25">
        <v>38.824287708740265</v>
      </c>
      <c r="U140" s="25">
        <f>0.814*T140+4.4613</f>
        <v>36.06427019491457</v>
      </c>
    </row>
    <row r="141" spans="14:21">
      <c r="N141">
        <v>2017</v>
      </c>
      <c r="O141">
        <v>8</v>
      </c>
      <c r="P141" s="4">
        <v>34.577580781860384</v>
      </c>
      <c r="Q141" s="4">
        <f t="shared" si="45"/>
        <v>32.607450756434353</v>
      </c>
      <c r="R141" s="3">
        <v>33.587257309570312</v>
      </c>
      <c r="S141" s="3">
        <f>0.814*R141+4.4613</f>
        <v>31.801327449990232</v>
      </c>
      <c r="T141" s="25">
        <v>37.112894965820317</v>
      </c>
      <c r="U141" s="25">
        <f>0.814*T141+4.4613</f>
        <v>34.671196502177736</v>
      </c>
    </row>
    <row r="142" spans="14:21">
      <c r="N142">
        <v>2017</v>
      </c>
      <c r="O142">
        <v>9</v>
      </c>
      <c r="P142" s="4">
        <v>24.9800243884278</v>
      </c>
      <c r="Q142" s="4">
        <f t="shared" ref="Q142:Q144" si="46">0.9014*P142+2.3973</f>
        <v>24.914293983728822</v>
      </c>
      <c r="R142" s="3">
        <v>26.331976743164066</v>
      </c>
      <c r="S142" s="3">
        <f>0.9014*R142+2.3973</f>
        <v>26.132943836288089</v>
      </c>
      <c r="T142" s="25">
        <v>25.586028468017552</v>
      </c>
      <c r="U142" s="25">
        <f>0.9014*T142+2.3973</f>
        <v>25.460546061071021</v>
      </c>
    </row>
    <row r="143" spans="14:21">
      <c r="N143">
        <v>2017</v>
      </c>
      <c r="O143">
        <v>10</v>
      </c>
      <c r="P143" s="4">
        <v>12.835025581665072</v>
      </c>
      <c r="Q143" s="4">
        <f t="shared" si="46"/>
        <v>13.966792059312894</v>
      </c>
      <c r="R143" s="3">
        <v>16.958085849609375</v>
      </c>
      <c r="S143" s="3">
        <f>0.9014*R143+2.3973</f>
        <v>17.683318584837892</v>
      </c>
      <c r="T143" s="25">
        <v>16.858002534179686</v>
      </c>
      <c r="U143" s="25">
        <f>0.9014*T143+2.3973</f>
        <v>17.593103484309569</v>
      </c>
    </row>
    <row r="144" spans="14:21">
      <c r="N144">
        <v>2017</v>
      </c>
      <c r="O144">
        <v>11</v>
      </c>
      <c r="P144" s="4">
        <v>6.5889243273926033</v>
      </c>
      <c r="Q144" s="4">
        <f t="shared" si="46"/>
        <v>8.336556388711692</v>
      </c>
      <c r="R144" s="3">
        <v>5.9103637060547154</v>
      </c>
      <c r="S144" s="3">
        <f>0.9014*R144+2.3973</f>
        <v>7.7249018446377207</v>
      </c>
      <c r="T144" s="25">
        <v>2.8591094067383063</v>
      </c>
      <c r="U144" s="25">
        <f>0.9014*T144+2.3973</f>
        <v>4.9745012192339093</v>
      </c>
    </row>
    <row r="145" spans="14:21">
      <c r="N145">
        <v>2017</v>
      </c>
      <c r="O145">
        <v>12</v>
      </c>
      <c r="P145" s="4">
        <v>-1.1620067242431311</v>
      </c>
      <c r="Q145" s="4">
        <f t="shared" ref="Q145:Q147" si="47">0.7817*P145+0.2163</f>
        <v>-0.69204065634085565</v>
      </c>
      <c r="R145" s="3">
        <v>1.0984760778808935</v>
      </c>
      <c r="S145" s="3">
        <f>0.7817*R145+0.2163</f>
        <v>1.0749787500794945</v>
      </c>
      <c r="T145" s="25">
        <v>-1.0899285937499785</v>
      </c>
      <c r="U145" s="25">
        <f>0.7817*T145+0.2163</f>
        <v>-0.63569718173435819</v>
      </c>
    </row>
    <row r="146" spans="14:21">
      <c r="N146">
        <v>2018</v>
      </c>
      <c r="O146">
        <v>1</v>
      </c>
      <c r="P146" s="4">
        <v>-3.769700016479459</v>
      </c>
      <c r="Q146" s="4">
        <f t="shared" si="47"/>
        <v>-2.730474502881993</v>
      </c>
      <c r="R146" s="3">
        <v>-4.9999681420898163</v>
      </c>
      <c r="S146" s="3">
        <f>0.7817*R146+0.2163</f>
        <v>-3.6921750966716091</v>
      </c>
      <c r="T146" s="25">
        <v>-4.5352610583495832</v>
      </c>
      <c r="U146" s="25">
        <f>0.7817*T146+0.2163</f>
        <v>-3.3289135693118688</v>
      </c>
    </row>
    <row r="147" spans="14:21">
      <c r="N147">
        <v>2018</v>
      </c>
      <c r="O147">
        <v>2</v>
      </c>
      <c r="P147" s="4">
        <v>-1.4113027478027078</v>
      </c>
      <c r="Q147" s="4">
        <f t="shared" si="47"/>
        <v>-0.88691535795737675</v>
      </c>
      <c r="R147" s="3">
        <v>-1.9132130822753588</v>
      </c>
      <c r="S147" s="3">
        <f>0.7817*R147+0.2163</f>
        <v>-1.2792586664146479</v>
      </c>
      <c r="T147" s="25">
        <v>3.2365786633301035</v>
      </c>
      <c r="U147" s="25">
        <f>0.7817*T147+0.2163</f>
        <v>2.7463335411251415</v>
      </c>
    </row>
    <row r="148" spans="14:21">
      <c r="N148">
        <v>2018</v>
      </c>
      <c r="O148">
        <v>3</v>
      </c>
      <c r="P148" s="4">
        <v>8.1100987780762352</v>
      </c>
      <c r="Q148" s="4">
        <f t="shared" ref="Q148:Q150" si="48">0.9534*P148-0.7929</f>
        <v>6.9392681750178822</v>
      </c>
      <c r="R148" s="3">
        <v>6.2864057226562782</v>
      </c>
      <c r="S148" s="3">
        <f>0.9534*R148-0.7929</f>
        <v>5.200559215980495</v>
      </c>
      <c r="T148" s="25">
        <v>10.839366297607452</v>
      </c>
      <c r="U148" s="25">
        <f>0.9534*T148-0.7929</f>
        <v>9.5413518281389447</v>
      </c>
    </row>
    <row r="149" spans="14:21">
      <c r="N149">
        <v>2018</v>
      </c>
      <c r="O149">
        <v>4</v>
      </c>
      <c r="P149" s="4">
        <v>23.539211149902346</v>
      </c>
      <c r="Q149" s="4">
        <f t="shared" si="48"/>
        <v>21.649383910316899</v>
      </c>
      <c r="R149" s="3">
        <v>15.797016306152409</v>
      </c>
      <c r="S149" s="3">
        <f>0.9534*R149-0.7929</f>
        <v>14.267975346285708</v>
      </c>
      <c r="T149" s="25">
        <v>18.401951295165986</v>
      </c>
      <c r="U149" s="25">
        <f>0.9534*T149-0.7929</f>
        <v>16.751520364811253</v>
      </c>
    </row>
    <row r="150" spans="14:21">
      <c r="N150">
        <v>2018</v>
      </c>
      <c r="O150">
        <v>5</v>
      </c>
      <c r="P150" s="4">
        <v>31.061958021850558</v>
      </c>
      <c r="Q150" s="4">
        <f t="shared" si="48"/>
        <v>28.821570778032324</v>
      </c>
      <c r="R150" s="3">
        <v>27.429171115722728</v>
      </c>
      <c r="S150" s="3">
        <f>0.9534*R150-0.7929</f>
        <v>25.358071741730051</v>
      </c>
      <c r="T150" s="25">
        <v>29.137395386962865</v>
      </c>
      <c r="U150" s="25">
        <f>0.9534*T150-0.7929</f>
        <v>26.986692761930396</v>
      </c>
    </row>
    <row r="151" spans="14:21">
      <c r="N151">
        <v>2018</v>
      </c>
      <c r="O151">
        <v>6</v>
      </c>
      <c r="P151" s="4">
        <v>37.760301411743193</v>
      </c>
      <c r="Q151" s="4">
        <f t="shared" ref="Q151:Q153" si="49">0.814*P151+4.4613</f>
        <v>35.198185349158955</v>
      </c>
      <c r="R151" s="3">
        <v>30.623851743164064</v>
      </c>
      <c r="S151" s="3">
        <f>0.814*R151+4.4613</f>
        <v>29.389115318935545</v>
      </c>
      <c r="T151" s="25">
        <v>35.916296986084014</v>
      </c>
      <c r="U151" s="25">
        <f>0.814*T151+4.4613</f>
        <v>33.697165746672383</v>
      </c>
    </row>
    <row r="152" spans="14:21">
      <c r="N152">
        <v>2018</v>
      </c>
      <c r="O152">
        <v>7</v>
      </c>
      <c r="P152" s="4">
        <v>38.767740974731474</v>
      </c>
      <c r="Q152" s="4">
        <f t="shared" si="49"/>
        <v>36.018241153431418</v>
      </c>
      <c r="R152" s="3">
        <v>40.339835251464912</v>
      </c>
      <c r="S152" s="3">
        <f>0.814*R152+4.4613</f>
        <v>37.29792589469244</v>
      </c>
      <c r="T152" s="25">
        <v>40.443214387207092</v>
      </c>
      <c r="U152" s="25">
        <f>0.814*T152+4.4613</f>
        <v>37.382076511186575</v>
      </c>
    </row>
    <row r="153" spans="14:21">
      <c r="N153">
        <v>2018</v>
      </c>
      <c r="O153">
        <v>8</v>
      </c>
      <c r="P153" s="4">
        <v>35.887436491699219</v>
      </c>
      <c r="Q153" s="4">
        <f t="shared" si="49"/>
        <v>33.67367330424316</v>
      </c>
      <c r="R153" s="3">
        <v>37.617177048339911</v>
      </c>
      <c r="S153" s="3">
        <f>0.814*R153+4.4613</f>
        <v>35.081682117348684</v>
      </c>
      <c r="T153" s="25">
        <v>33.760263081054696</v>
      </c>
      <c r="U153" s="25">
        <f>0.814*T153+4.4613</f>
        <v>31.94215414797852</v>
      </c>
    </row>
    <row r="154" spans="14:21">
      <c r="N154">
        <v>2018</v>
      </c>
      <c r="O154">
        <v>9</v>
      </c>
      <c r="P154" s="4">
        <v>23.373120628662175</v>
      </c>
      <c r="Q154" s="4">
        <f t="shared" ref="Q154:Q156" si="50">0.9014*P154+2.3973</f>
        <v>23.465830934676084</v>
      </c>
      <c r="R154" s="3">
        <v>26.588818637695315</v>
      </c>
      <c r="S154" s="3">
        <f>0.9014*R154+2.3973</f>
        <v>26.364461120018557</v>
      </c>
      <c r="T154" s="25">
        <v>26.074658015136777</v>
      </c>
      <c r="U154" s="25">
        <f>0.9014*T154+2.3973</f>
        <v>25.900996734844291</v>
      </c>
    </row>
    <row r="155" spans="14:21">
      <c r="N155">
        <v>2018</v>
      </c>
      <c r="O155">
        <v>10</v>
      </c>
      <c r="P155" s="4">
        <v>12.673301646728579</v>
      </c>
      <c r="Q155" s="4">
        <f t="shared" si="50"/>
        <v>13.82101410436114</v>
      </c>
      <c r="R155" s="3">
        <v>15.874722714843747</v>
      </c>
      <c r="S155" s="3">
        <f>0.9014*R155+2.3973</f>
        <v>16.706775055160154</v>
      </c>
      <c r="T155" s="25">
        <v>14.580188142089899</v>
      </c>
      <c r="U155" s="25">
        <f>0.9014*T155+2.3973</f>
        <v>15.539881591279833</v>
      </c>
    </row>
    <row r="156" spans="14:21">
      <c r="N156">
        <v>2018</v>
      </c>
      <c r="O156">
        <v>11</v>
      </c>
      <c r="P156" s="4">
        <v>2.5330066180420259</v>
      </c>
      <c r="Q156" s="4">
        <f t="shared" si="50"/>
        <v>4.680552165503082</v>
      </c>
      <c r="R156" s="3">
        <v>1.5319806005859649</v>
      </c>
      <c r="S156" s="3">
        <f>0.9014*R156+2.3973</f>
        <v>3.7782273133681885</v>
      </c>
      <c r="T156" s="25">
        <v>5.460454517822293</v>
      </c>
      <c r="U156" s="25">
        <f>0.9014*T156+2.3973</f>
        <v>7.3193537023650155</v>
      </c>
    </row>
    <row r="157" spans="14:21">
      <c r="N157">
        <v>2018</v>
      </c>
      <c r="O157">
        <v>12</v>
      </c>
      <c r="P157" s="4">
        <v>-5.7464416180419615</v>
      </c>
      <c r="Q157" s="4">
        <f t="shared" ref="Q157:Q159" si="51">0.7817*P157+0.2163</f>
        <v>-4.2756934128234008</v>
      </c>
      <c r="R157" s="3">
        <v>-4.4307079248046595</v>
      </c>
      <c r="S157" s="3">
        <f>0.7817*R157+0.2163</f>
        <v>-3.2471843848198021</v>
      </c>
      <c r="T157" s="25">
        <v>-2.6331738085937286</v>
      </c>
      <c r="U157" s="25">
        <f>0.7817*T157+0.2163</f>
        <v>-1.8420519661777175</v>
      </c>
    </row>
    <row r="158" spans="14:21">
      <c r="N158">
        <v>2019</v>
      </c>
      <c r="O158">
        <v>1</v>
      </c>
      <c r="P158" s="4">
        <v>-6.3872481732177429</v>
      </c>
      <c r="Q158" s="4">
        <f t="shared" si="51"/>
        <v>-4.776611897004309</v>
      </c>
      <c r="R158" s="3">
        <v>-4.918405751953097</v>
      </c>
      <c r="S158" s="3">
        <f>0.7817*R158+0.2163</f>
        <v>-3.6284177763017356</v>
      </c>
      <c r="T158" s="25">
        <v>-5.0897894274902082</v>
      </c>
      <c r="U158" s="25">
        <f>0.7817*T158+0.2163</f>
        <v>-3.7623883954690958</v>
      </c>
    </row>
    <row r="159" spans="14:21">
      <c r="N159">
        <v>2019</v>
      </c>
      <c r="O159">
        <v>2</v>
      </c>
      <c r="P159" s="4">
        <v>-1.5209080700683328</v>
      </c>
      <c r="Q159" s="4">
        <f t="shared" si="51"/>
        <v>-0.97259383837241575</v>
      </c>
      <c r="R159" s="3">
        <v>-2.3000686120605152</v>
      </c>
      <c r="S159" s="3">
        <f>0.7817*R159+0.2163</f>
        <v>-1.5816636340477046</v>
      </c>
      <c r="T159" s="25">
        <v>-0.16084565917966609</v>
      </c>
      <c r="U159" s="25">
        <f>0.7817*T159+0.2163</f>
        <v>9.0566948219255011E-2</v>
      </c>
    </row>
    <row r="160" spans="14:21">
      <c r="N160">
        <v>2019</v>
      </c>
      <c r="O160">
        <v>3</v>
      </c>
      <c r="P160" s="4">
        <v>11.839163481445311</v>
      </c>
      <c r="Q160" s="4">
        <f t="shared" ref="Q160:Q162" si="52">0.9534*P160-0.7929</f>
        <v>10.494558463209961</v>
      </c>
      <c r="R160" s="3">
        <v>8.2540879064941741</v>
      </c>
      <c r="S160" s="3">
        <f>0.9534*R160-0.7929</f>
        <v>7.0765474100515453</v>
      </c>
      <c r="T160" s="25">
        <v>9.052024073486356</v>
      </c>
      <c r="U160" s="25">
        <f>0.9534*T160-0.7929</f>
        <v>7.8372997516618907</v>
      </c>
    </row>
    <row r="161" spans="14:21">
      <c r="N161">
        <v>2019</v>
      </c>
      <c r="O161">
        <v>4</v>
      </c>
      <c r="P161" s="4">
        <v>20.744275432128909</v>
      </c>
      <c r="Q161" s="4">
        <f t="shared" si="52"/>
        <v>18.984692196991702</v>
      </c>
      <c r="R161" s="3">
        <v>20.625124204101564</v>
      </c>
      <c r="S161" s="3">
        <f>0.9534*R161-0.7929</f>
        <v>18.871093416190433</v>
      </c>
      <c r="T161" s="25">
        <v>19.336327576904324</v>
      </c>
      <c r="U161" s="25">
        <f>0.9534*T161-0.7929</f>
        <v>17.642354711820584</v>
      </c>
    </row>
    <row r="162" spans="14:21">
      <c r="N162">
        <v>2019</v>
      </c>
      <c r="O162">
        <v>5</v>
      </c>
      <c r="P162" s="4">
        <v>27.562159129638736</v>
      </c>
      <c r="Q162" s="4">
        <f t="shared" si="52"/>
        <v>25.484862514197573</v>
      </c>
      <c r="R162" s="3">
        <v>27.680061386718751</v>
      </c>
      <c r="S162" s="3">
        <f>0.9534*R162-0.7929</f>
        <v>25.59727052609766</v>
      </c>
      <c r="T162" s="25">
        <v>25.935623896484376</v>
      </c>
      <c r="U162" s="25">
        <f>0.9534*T162-0.7929</f>
        <v>23.934123822908205</v>
      </c>
    </row>
    <row r="163" spans="14:21">
      <c r="N163">
        <v>2019</v>
      </c>
      <c r="O163">
        <v>6</v>
      </c>
      <c r="P163" s="4">
        <v>37.022067903442412</v>
      </c>
      <c r="Q163" s="4">
        <f t="shared" ref="Q163:Q165" si="53">0.814*P163+4.4613</f>
        <v>34.59726327340212</v>
      </c>
      <c r="R163" s="3">
        <v>37.597645664062497</v>
      </c>
      <c r="S163" s="3">
        <f>0.814*R163+4.4613</f>
        <v>35.06578357054687</v>
      </c>
      <c r="T163" s="25">
        <v>36.990444434814428</v>
      </c>
      <c r="U163" s="25">
        <f>0.814*T163+4.4613</f>
        <v>34.57152176993894</v>
      </c>
    </row>
    <row r="164" spans="14:21">
      <c r="N164">
        <v>2019</v>
      </c>
      <c r="O164">
        <v>7</v>
      </c>
      <c r="P164" s="4">
        <v>39.877735225219752</v>
      </c>
      <c r="Q164" s="4">
        <f t="shared" si="53"/>
        <v>36.921776473328876</v>
      </c>
      <c r="R164" s="3">
        <v>41.653844754638634</v>
      </c>
      <c r="S164" s="3">
        <f>0.814*R164+4.4613</f>
        <v>38.367529630275847</v>
      </c>
      <c r="T164" s="25">
        <v>41.041999158935575</v>
      </c>
      <c r="U164" s="25">
        <f>0.814*T164+4.4613</f>
        <v>37.869487315373554</v>
      </c>
    </row>
    <row r="165" spans="14:21">
      <c r="N165">
        <v>2019</v>
      </c>
      <c r="O165">
        <v>8</v>
      </c>
      <c r="P165" s="4">
        <v>32.901172185058591</v>
      </c>
      <c r="Q165" s="4">
        <f t="shared" si="53"/>
        <v>31.242854158637691</v>
      </c>
      <c r="R165" s="3">
        <v>35.154881418457101</v>
      </c>
      <c r="S165" s="3">
        <f>0.814*R165+4.4613</f>
        <v>33.077373474624075</v>
      </c>
      <c r="T165" s="25">
        <v>37.15500722778318</v>
      </c>
      <c r="U165" s="25">
        <f>0.814*T165+4.4613</f>
        <v>34.705475883415509</v>
      </c>
    </row>
    <row r="166" spans="14:21">
      <c r="N166">
        <v>2019</v>
      </c>
      <c r="O166">
        <v>9</v>
      </c>
      <c r="P166" s="4">
        <v>25.265975700683594</v>
      </c>
      <c r="Q166" s="4">
        <f t="shared" ref="Q166:Q168" si="54">0.9014*P166+2.3973</f>
        <v>25.172050496596192</v>
      </c>
      <c r="R166" s="3">
        <v>24.275062119140628</v>
      </c>
      <c r="S166" s="3">
        <f>0.9014*R166+2.3973</f>
        <v>24.278840994193363</v>
      </c>
      <c r="T166" s="25">
        <v>24.601834418945316</v>
      </c>
      <c r="U166" s="25">
        <f>0.9014*T166+2.3973</f>
        <v>24.573393545237309</v>
      </c>
    </row>
    <row r="167" spans="14:21">
      <c r="N167">
        <v>2019</v>
      </c>
      <c r="O167">
        <v>10</v>
      </c>
      <c r="P167" s="4">
        <v>14.568600404663052</v>
      </c>
      <c r="Q167" s="4">
        <f t="shared" si="54"/>
        <v>15.529436404763274</v>
      </c>
      <c r="R167" s="3">
        <v>17.978831198730536</v>
      </c>
      <c r="S167" s="3">
        <f>0.9014*R167+2.3973</f>
        <v>18.603418442535705</v>
      </c>
      <c r="T167" s="25">
        <v>12.326930860595731</v>
      </c>
      <c r="U167" s="25">
        <f>0.9014*T167+2.3973</f>
        <v>13.508795477740991</v>
      </c>
    </row>
    <row r="168" spans="14:21">
      <c r="N168">
        <v>2019</v>
      </c>
      <c r="O168">
        <v>11</v>
      </c>
      <c r="P168" s="4">
        <v>4.3678541949463225</v>
      </c>
      <c r="Q168" s="4">
        <f t="shared" si="54"/>
        <v>6.3344837713246154</v>
      </c>
      <c r="R168" s="3">
        <v>4.0903404638672143</v>
      </c>
      <c r="S168" s="3">
        <f>0.9014*R168+2.3973</f>
        <v>6.0843328941299069</v>
      </c>
      <c r="T168" s="25">
        <v>2.0854431652832282</v>
      </c>
      <c r="U168" s="25">
        <f>0.9014*T168+2.3973</f>
        <v>4.277118469186302</v>
      </c>
    </row>
    <row r="169" spans="14:21">
      <c r="N169">
        <v>2019</v>
      </c>
      <c r="O169">
        <v>12</v>
      </c>
      <c r="P169" s="4">
        <v>-0.85975081909177042</v>
      </c>
      <c r="Q169" s="4">
        <f t="shared" ref="Q169:Q171" si="55">0.7817*P169+0.2163</f>
        <v>-0.45576721528403691</v>
      </c>
      <c r="R169" s="3">
        <v>-5.887430654296848</v>
      </c>
      <c r="S169" s="3">
        <f>0.7817*R169+0.2163</f>
        <v>-4.3859045424638454</v>
      </c>
      <c r="T169" s="25">
        <v>-4.006227861328103</v>
      </c>
      <c r="U169" s="25">
        <f>0.7817*T169+0.2163</f>
        <v>-2.9153683192001778</v>
      </c>
    </row>
    <row r="170" spans="14:21">
      <c r="N170">
        <v>2020</v>
      </c>
      <c r="O170">
        <v>1</v>
      </c>
      <c r="P170" s="4">
        <v>-6.728002146606415</v>
      </c>
      <c r="Q170" s="4">
        <f t="shared" si="55"/>
        <v>-5.0429792780022336</v>
      </c>
      <c r="R170" s="3">
        <v>-7.8103080102538787</v>
      </c>
      <c r="S170" s="3">
        <f>0.7817*R170+0.2163</f>
        <v>-5.8890177716154559</v>
      </c>
      <c r="T170" s="25">
        <v>-5.7039182055663851</v>
      </c>
      <c r="U170" s="25">
        <f>0.7817*T170+0.2163</f>
        <v>-4.2424528612912429</v>
      </c>
    </row>
    <row r="171" spans="14:21">
      <c r="N171">
        <v>2020</v>
      </c>
      <c r="O171">
        <v>2</v>
      </c>
      <c r="P171" s="4">
        <v>0.92213687622072982</v>
      </c>
      <c r="Q171" s="4">
        <f t="shared" si="55"/>
        <v>0.93713439614174443</v>
      </c>
      <c r="R171" s="3">
        <v>1.6766218176269874</v>
      </c>
      <c r="S171" s="3">
        <f>0.7817*R171+0.2163</f>
        <v>1.5269152748390158</v>
      </c>
      <c r="T171" s="25">
        <v>-2.6806799243163852</v>
      </c>
      <c r="U171" s="25">
        <f>0.7817*T171+0.2163</f>
        <v>-1.8791874968381181</v>
      </c>
    </row>
    <row r="172" spans="14:21">
      <c r="N172">
        <v>2020</v>
      </c>
      <c r="O172">
        <v>3</v>
      </c>
      <c r="P172" s="4">
        <v>8.1151864520263359</v>
      </c>
      <c r="Q172" s="4">
        <f t="shared" ref="Q172:Q174" si="56">0.9534*P172-0.7929</f>
        <v>6.9441187633619084</v>
      </c>
      <c r="R172" s="3">
        <v>9.0983382788086207</v>
      </c>
      <c r="S172" s="3">
        <f>0.9534*R172-0.7929</f>
        <v>7.8814557150161386</v>
      </c>
      <c r="T172" s="25">
        <v>8.910376783447294</v>
      </c>
      <c r="U172" s="25">
        <f>0.9534*T172-0.7929</f>
        <v>7.7022532253386506</v>
      </c>
    </row>
    <row r="173" spans="14:21">
      <c r="N173">
        <v>2020</v>
      </c>
      <c r="O173">
        <v>4</v>
      </c>
      <c r="P173" s="4">
        <v>22.251869398803681</v>
      </c>
      <c r="Q173" s="4">
        <f t="shared" si="56"/>
        <v>20.42203228481943</v>
      </c>
      <c r="R173" s="3">
        <v>22.732837192382814</v>
      </c>
      <c r="S173" s="3">
        <f>0.9534*R173-0.7929</f>
        <v>20.880586979217775</v>
      </c>
      <c r="T173" s="25">
        <v>20.519524677734378</v>
      </c>
      <c r="U173" s="25">
        <f>0.9534*T173-0.7929</f>
        <v>18.770414827751956</v>
      </c>
    </row>
    <row r="174" spans="14:21">
      <c r="N174">
        <v>2020</v>
      </c>
      <c r="O174">
        <v>5</v>
      </c>
      <c r="P174" s="4">
        <v>30.270924873657258</v>
      </c>
      <c r="Q174" s="4">
        <f t="shared" si="56"/>
        <v>28.067399774544832</v>
      </c>
      <c r="R174" s="3">
        <v>32.461729855957095</v>
      </c>
      <c r="S174" s="3">
        <f>0.9534*R174-0.7929</f>
        <v>30.156113244669495</v>
      </c>
      <c r="T174" s="25">
        <v>27.754726203613338</v>
      </c>
      <c r="U174" s="25">
        <f>0.9534*T174-0.7929</f>
        <v>25.668455962524956</v>
      </c>
    </row>
    <row r="175" spans="14:21">
      <c r="N175">
        <v>2020</v>
      </c>
      <c r="O175">
        <v>6</v>
      </c>
      <c r="P175" s="4">
        <v>36.183923695678679</v>
      </c>
      <c r="Q175" s="4">
        <f t="shared" ref="Q175:Q177" si="57">0.814*P175+4.4613</f>
        <v>33.915013888282445</v>
      </c>
      <c r="R175" s="3">
        <v>37.837638596191475</v>
      </c>
      <c r="S175" s="3">
        <f>0.814*R175+4.4613</f>
        <v>35.261137817299861</v>
      </c>
      <c r="T175" s="25">
        <v>38.5711451062012</v>
      </c>
      <c r="U175" s="25">
        <f>0.814*T175+4.4613</f>
        <v>35.858212116447774</v>
      </c>
    </row>
    <row r="176" spans="14:21">
      <c r="N176">
        <v>2020</v>
      </c>
      <c r="O176">
        <v>7</v>
      </c>
      <c r="P176" s="4">
        <v>36.631118217773441</v>
      </c>
      <c r="Q176" s="4">
        <f t="shared" si="57"/>
        <v>34.279030229267576</v>
      </c>
      <c r="R176" s="3">
        <v>39.533599826660222</v>
      </c>
      <c r="S176" s="3">
        <f>0.814*R176+4.4613</f>
        <v>36.641650258901421</v>
      </c>
      <c r="T176" s="25">
        <v>40.21003909423834</v>
      </c>
      <c r="U176" s="25">
        <f>0.814*T176+4.4613</f>
        <v>37.192271822710005</v>
      </c>
    </row>
    <row r="177" spans="14:21">
      <c r="N177">
        <v>2020</v>
      </c>
      <c r="O177">
        <v>8</v>
      </c>
      <c r="P177" s="4">
        <v>32.721340938110387</v>
      </c>
      <c r="Q177" s="4">
        <f t="shared" si="57"/>
        <v>31.096471523621851</v>
      </c>
      <c r="R177" s="3">
        <v>35.304719827880824</v>
      </c>
      <c r="S177" s="3">
        <f>0.814*R177+4.4613</f>
        <v>33.199341939894985</v>
      </c>
      <c r="T177" s="25">
        <v>34.366351331787143</v>
      </c>
      <c r="U177" s="25">
        <f>0.814*T177+4.4613</f>
        <v>32.435509984074734</v>
      </c>
    </row>
    <row r="178" spans="14:21">
      <c r="N178">
        <v>2020</v>
      </c>
      <c r="O178">
        <v>9</v>
      </c>
      <c r="P178" s="4">
        <v>29.216734794921877</v>
      </c>
      <c r="Q178" s="4">
        <f t="shared" ref="Q178:Q180" si="58">0.9014*P178+2.3973</f>
        <v>28.733264744142581</v>
      </c>
      <c r="R178" s="3">
        <v>26.127777377929689</v>
      </c>
      <c r="S178" s="3">
        <f>0.9014*R178+2.3973</f>
        <v>25.948878528465823</v>
      </c>
      <c r="T178" s="25">
        <v>25.793842597656251</v>
      </c>
      <c r="U178" s="25">
        <f>0.9014*T178+2.3973</f>
        <v>25.647869717527346</v>
      </c>
    </row>
    <row r="179" spans="14:21">
      <c r="N179">
        <v>2020</v>
      </c>
      <c r="O179">
        <v>10</v>
      </c>
      <c r="P179" s="4">
        <v>11.988588865966861</v>
      </c>
      <c r="Q179" s="4">
        <f t="shared" si="58"/>
        <v>13.203814003782528</v>
      </c>
      <c r="R179" s="3">
        <v>15.414687363281248</v>
      </c>
      <c r="S179" s="3">
        <f>0.9014*R179+2.3973</f>
        <v>16.292099189261716</v>
      </c>
      <c r="T179" s="25">
        <v>15.234720570068388</v>
      </c>
      <c r="U179" s="25">
        <f>0.9014*T179+2.3973</f>
        <v>16.129877121859646</v>
      </c>
    </row>
    <row r="180" spans="14:21">
      <c r="N180">
        <v>2020</v>
      </c>
      <c r="O180">
        <v>11</v>
      </c>
      <c r="P180" s="4">
        <v>2.2737756091308858</v>
      </c>
      <c r="Q180" s="4">
        <f t="shared" si="58"/>
        <v>4.4468813340705804</v>
      </c>
      <c r="R180" s="3">
        <v>2.9804884130859652</v>
      </c>
      <c r="S180" s="3">
        <f>0.9014*R180+2.3973</f>
        <v>5.0839122555556884</v>
      </c>
      <c r="T180" s="25">
        <v>2.8884238293457285</v>
      </c>
      <c r="U180" s="25">
        <f>0.9014*T180+2.3973</f>
        <v>5.0009252397722399</v>
      </c>
    </row>
    <row r="181" spans="14:21">
      <c r="N181">
        <v>2020</v>
      </c>
      <c r="O181">
        <v>12</v>
      </c>
      <c r="P181" s="4">
        <v>-9.1500153698730209</v>
      </c>
      <c r="Q181" s="4">
        <f t="shared" ref="Q181:Q183" si="59">0.7817*P181+0.2163</f>
        <v>-6.9362670146297392</v>
      </c>
      <c r="R181" s="3">
        <v>-0.18690695434567162</v>
      </c>
      <c r="S181" s="3">
        <f>0.7817*R181+0.2163</f>
        <v>7.0194833787988492E-2</v>
      </c>
      <c r="T181" s="25">
        <v>-3.9236784472656034</v>
      </c>
      <c r="U181" s="25">
        <f>0.7817*T181+0.2163</f>
        <v>-2.8508394422275223</v>
      </c>
    </row>
    <row r="182" spans="14:21">
      <c r="N182">
        <v>2021</v>
      </c>
      <c r="O182">
        <v>1</v>
      </c>
      <c r="P182" s="4">
        <v>-2.1145234448241919</v>
      </c>
      <c r="Q182" s="4">
        <f t="shared" si="59"/>
        <v>-1.4366229768190708</v>
      </c>
      <c r="R182" s="3">
        <v>-4.722169826660128</v>
      </c>
      <c r="S182" s="3">
        <f>0.7817*R182+0.2163</f>
        <v>-3.4750201535002216</v>
      </c>
      <c r="T182" s="25">
        <v>-4.3459066394042694</v>
      </c>
      <c r="U182" s="25">
        <f>0.7817*T182+0.2163</f>
        <v>-3.1808952200223173</v>
      </c>
    </row>
    <row r="183" spans="14:21">
      <c r="N183">
        <v>2021</v>
      </c>
      <c r="O183">
        <v>2</v>
      </c>
      <c r="P183" s="4">
        <v>1.2171017840576512</v>
      </c>
      <c r="Q183" s="4">
        <f t="shared" si="59"/>
        <v>1.1677084645978659</v>
      </c>
      <c r="R183" s="3">
        <v>1.994027768554715</v>
      </c>
      <c r="S183" s="3">
        <f>0.7817*R183+0.2163</f>
        <v>1.7750315066792206</v>
      </c>
      <c r="T183" s="25">
        <v>2.3576485180664308</v>
      </c>
      <c r="U183" s="25">
        <f>0.7817*T183+0.2163</f>
        <v>2.0592738465725291</v>
      </c>
    </row>
    <row r="184" spans="14:21">
      <c r="N184">
        <v>2021</v>
      </c>
      <c r="O184">
        <v>3</v>
      </c>
      <c r="P184" s="4">
        <v>10.995931599731477</v>
      </c>
      <c r="Q184" s="4">
        <f t="shared" ref="Q184:Q186" si="60">0.9534*P184-0.7929</f>
        <v>9.6906211871839911</v>
      </c>
      <c r="R184" s="3">
        <v>12.652379611816473</v>
      </c>
      <c r="S184" s="3">
        <f>0.9534*R184-0.7929</f>
        <v>11.269878721905826</v>
      </c>
      <c r="T184" s="25">
        <v>11.124436494140648</v>
      </c>
      <c r="U184" s="25">
        <f>0.9534*T184-0.7929</f>
        <v>9.8131377535136934</v>
      </c>
    </row>
    <row r="185" spans="14:21">
      <c r="N185">
        <v>2021</v>
      </c>
      <c r="O185">
        <v>4</v>
      </c>
      <c r="P185" s="4">
        <v>20.448629497070314</v>
      </c>
      <c r="Q185" s="4">
        <f t="shared" si="60"/>
        <v>18.702823362506837</v>
      </c>
      <c r="R185" s="3">
        <v>19.082605887451138</v>
      </c>
      <c r="S185" s="3">
        <f>0.9534*R185-0.7929</f>
        <v>17.400456453095916</v>
      </c>
      <c r="T185" s="25">
        <v>20.335698121337867</v>
      </c>
      <c r="U185" s="25">
        <f>0.9534*T185-0.7929</f>
        <v>18.595154588883524</v>
      </c>
    </row>
    <row r="186" spans="14:21">
      <c r="N186">
        <v>2021</v>
      </c>
      <c r="O186">
        <v>5</v>
      </c>
      <c r="P186" s="4">
        <v>30.8749158984375</v>
      </c>
      <c r="Q186" s="4">
        <f t="shared" si="60"/>
        <v>28.643244817570313</v>
      </c>
      <c r="R186" s="3">
        <v>21.73556303466804</v>
      </c>
      <c r="S186" s="3">
        <f>0.9534*R186-0.7929</f>
        <v>19.92978579725251</v>
      </c>
      <c r="T186" s="25">
        <v>29.85347135131839</v>
      </c>
      <c r="U186" s="25">
        <f>0.9534*T186-0.7929</f>
        <v>27.669399586346955</v>
      </c>
    </row>
    <row r="187" spans="14:21">
      <c r="N187">
        <v>2021</v>
      </c>
      <c r="O187">
        <v>6</v>
      </c>
      <c r="P187" s="4">
        <v>37.217522716064522</v>
      </c>
      <c r="Q187" s="4">
        <f t="shared" ref="Q187:Q189" si="61">0.814*P187+4.4613</f>
        <v>34.756363490876517</v>
      </c>
      <c r="R187" s="3">
        <v>30.125424228515627</v>
      </c>
      <c r="S187" s="3">
        <f>0.814*R187+4.4613</f>
        <v>28.983395322011717</v>
      </c>
      <c r="T187" s="25">
        <v>36.237181031494117</v>
      </c>
      <c r="U187" s="25">
        <f>0.814*T187+4.4613</f>
        <v>33.958365359636211</v>
      </c>
    </row>
    <row r="188" spans="14:21">
      <c r="N188">
        <v>2021</v>
      </c>
      <c r="O188">
        <v>7</v>
      </c>
      <c r="P188" s="4">
        <v>35.306720573730466</v>
      </c>
      <c r="Q188" s="4">
        <f t="shared" si="61"/>
        <v>33.200970547016595</v>
      </c>
      <c r="R188" s="3">
        <v>37.408786398925848</v>
      </c>
      <c r="S188" s="3">
        <f>0.814*R188+4.4613</f>
        <v>34.912052128725641</v>
      </c>
      <c r="T188" s="25">
        <v>39.931970856933653</v>
      </c>
      <c r="U188" s="25">
        <f>0.814*T188+4.4613</f>
        <v>36.965924277543991</v>
      </c>
    </row>
    <row r="189" spans="14:21">
      <c r="N189">
        <v>2021</v>
      </c>
      <c r="O189">
        <v>8</v>
      </c>
      <c r="P189" s="4">
        <v>32.302429075927797</v>
      </c>
      <c r="Q189" s="4">
        <f t="shared" si="61"/>
        <v>30.755477267805226</v>
      </c>
      <c r="R189" s="3">
        <v>34.842463095703124</v>
      </c>
      <c r="S189" s="3">
        <f>0.814*R189+4.4613</f>
        <v>32.823064959902339</v>
      </c>
      <c r="T189" s="25">
        <v>36.857340205078131</v>
      </c>
      <c r="U189" s="25">
        <f>0.814*T189+4.4613</f>
        <v>34.463174926933597</v>
      </c>
    </row>
    <row r="190" spans="14:21">
      <c r="N190">
        <v>2021</v>
      </c>
      <c r="O190">
        <v>9</v>
      </c>
      <c r="P190" s="4">
        <v>25.426978547973665</v>
      </c>
      <c r="Q190" s="4">
        <f t="shared" ref="Q190:Q192" si="62">0.9014*P190+2.3973</f>
        <v>25.317178463143463</v>
      </c>
      <c r="R190" s="3">
        <v>24.750940524902415</v>
      </c>
      <c r="S190" s="3">
        <f>0.9014*R190+2.3973</f>
        <v>24.707797789147037</v>
      </c>
      <c r="T190" s="25">
        <v>26.122164130859378</v>
      </c>
      <c r="U190" s="25">
        <f>0.9014*T190+2.3973</f>
        <v>25.943818747556644</v>
      </c>
    </row>
    <row r="191" spans="14:21">
      <c r="N191">
        <v>2021</v>
      </c>
      <c r="O191">
        <v>10</v>
      </c>
      <c r="P191" s="4">
        <v>12.266367851562499</v>
      </c>
      <c r="Q191" s="4">
        <f t="shared" si="62"/>
        <v>13.454203981398436</v>
      </c>
      <c r="R191" s="3">
        <v>16.758538809814489</v>
      </c>
      <c r="S191" s="3">
        <f>0.9014*R191+2.3973</f>
        <v>17.503446883166781</v>
      </c>
      <c r="T191" s="25">
        <v>13.604403144531251</v>
      </c>
      <c r="U191" s="25">
        <f>0.9014*T191+2.3973</f>
        <v>14.660308994480468</v>
      </c>
    </row>
    <row r="192" spans="14:21">
      <c r="N192">
        <v>2021</v>
      </c>
      <c r="O192">
        <v>11</v>
      </c>
      <c r="P192" s="4">
        <v>4.9152798999023704</v>
      </c>
      <c r="Q192" s="4">
        <f t="shared" si="62"/>
        <v>6.8279333017719956</v>
      </c>
      <c r="R192" s="3">
        <v>3.4680605017090183</v>
      </c>
      <c r="S192" s="3">
        <f>0.9014*R192+2.3973</f>
        <v>5.5234097362405095</v>
      </c>
      <c r="T192" s="25">
        <v>0.83661526000979269</v>
      </c>
      <c r="U192" s="25">
        <f>0.9014*T192+2.3973</f>
        <v>3.1514249953728273</v>
      </c>
    </row>
    <row r="193" spans="14:21">
      <c r="N193">
        <v>2021</v>
      </c>
      <c r="O193">
        <v>12</v>
      </c>
      <c r="P193" s="4">
        <v>-1.6356010662841465</v>
      </c>
      <c r="Q193" s="4">
        <f t="shared" ref="Q193:Q195" si="63">0.7817*P193+0.2163</f>
        <v>-1.0622493535143174</v>
      </c>
      <c r="R193" s="3">
        <v>-2.7805993432616871</v>
      </c>
      <c r="S193" s="3">
        <f>0.7817*R193+0.2163</f>
        <v>-1.9572945066276608</v>
      </c>
      <c r="T193" s="25">
        <v>-3.9048502124023226</v>
      </c>
      <c r="U193" s="25">
        <f>0.7817*T193+0.2163</f>
        <v>-2.8361214110348953</v>
      </c>
    </row>
    <row r="194" spans="14:21">
      <c r="N194">
        <v>2022</v>
      </c>
      <c r="O194">
        <v>1</v>
      </c>
      <c r="P194" s="4">
        <v>-2.7465167065429421</v>
      </c>
      <c r="Q194" s="4">
        <f t="shared" si="63"/>
        <v>-1.9306521095046176</v>
      </c>
      <c r="R194" s="3">
        <v>-4.5810912011718479</v>
      </c>
      <c r="S194" s="3">
        <f>0.7817*R194+0.2163</f>
        <v>-3.3647389919560333</v>
      </c>
      <c r="T194" s="25">
        <v>-5.8306905200195089</v>
      </c>
      <c r="U194" s="25">
        <f>0.7817*T194+0.2163</f>
        <v>-4.3415507794992498</v>
      </c>
    </row>
    <row r="195" spans="14:21">
      <c r="N195">
        <v>2022</v>
      </c>
      <c r="O195">
        <v>2</v>
      </c>
      <c r="P195" s="4">
        <v>1.5346207110596044</v>
      </c>
      <c r="Q195" s="4">
        <f t="shared" si="63"/>
        <v>1.4159130098352926</v>
      </c>
      <c r="R195" s="3">
        <v>0.17786050781252749</v>
      </c>
      <c r="S195" s="3">
        <f>0.7817*R195+0.2163</f>
        <v>0.35533355895705276</v>
      </c>
      <c r="T195" s="25">
        <v>-1.1668496386718537</v>
      </c>
      <c r="U195" s="25">
        <f>0.7817*T195+0.2163</f>
        <v>-0.69582636254978802</v>
      </c>
    </row>
    <row r="196" spans="14:21">
      <c r="N196">
        <v>2022</v>
      </c>
      <c r="O196">
        <v>3</v>
      </c>
      <c r="P196" s="4">
        <v>11.827706199951237</v>
      </c>
      <c r="Q196" s="4">
        <f t="shared" ref="Q196:Q198" si="64">0.9534*P196-0.7929</f>
        <v>10.483635091033511</v>
      </c>
      <c r="R196" s="3">
        <v>9.2563496923828392</v>
      </c>
      <c r="S196" s="3">
        <f>0.9534*R196-0.7929</f>
        <v>8.0321037967178004</v>
      </c>
      <c r="T196" s="25">
        <v>9.8458921398926069</v>
      </c>
      <c r="U196" s="25">
        <f>0.9534*T196-0.7929</f>
        <v>8.5941735661736125</v>
      </c>
    </row>
    <row r="197" spans="14:21">
      <c r="N197">
        <v>2022</v>
      </c>
      <c r="O197">
        <v>4</v>
      </c>
      <c r="P197" s="4">
        <v>22.703791051025458</v>
      </c>
      <c r="Q197" s="4">
        <f t="shared" si="64"/>
        <v>20.852894388047673</v>
      </c>
      <c r="R197" s="3">
        <v>19.626257358398437</v>
      </c>
      <c r="S197" s="3">
        <f>0.9534*R197-0.7929</f>
        <v>17.918773765497072</v>
      </c>
      <c r="T197" s="25">
        <v>19.723177448730524</v>
      </c>
      <c r="U197" s="25">
        <f>0.9534*T197-0.7929</f>
        <v>18.011177379619681</v>
      </c>
    </row>
    <row r="198" spans="14:21">
      <c r="N198">
        <v>2022</v>
      </c>
      <c r="O198">
        <v>5</v>
      </c>
      <c r="P198" s="4">
        <v>29.997191990966861</v>
      </c>
      <c r="Q198" s="4">
        <f t="shared" si="64"/>
        <v>27.806422844187807</v>
      </c>
      <c r="R198" s="3">
        <v>25.783840598144604</v>
      </c>
      <c r="S198" s="3">
        <f>0.9534*R198-0.7929</f>
        <v>23.789413626271067</v>
      </c>
      <c r="T198" s="25">
        <v>29.740267426757814</v>
      </c>
      <c r="U198" s="25">
        <f>0.9534*T198-0.7929</f>
        <v>27.561470964670903</v>
      </c>
    </row>
    <row r="199" spans="14:21">
      <c r="N199">
        <v>2022</v>
      </c>
      <c r="O199">
        <v>6</v>
      </c>
      <c r="P199" s="4">
        <v>36.789156593628022</v>
      </c>
      <c r="Q199" s="4">
        <f t="shared" ref="Q199:Q201" si="65">0.814*P199+4.4613</f>
        <v>34.407673467213208</v>
      </c>
      <c r="R199" s="3">
        <v>36.340260410156247</v>
      </c>
      <c r="S199" s="3">
        <f>0.814*R199+4.4613</f>
        <v>34.04227197386718</v>
      </c>
      <c r="T199" s="25">
        <v>36.384590699462869</v>
      </c>
      <c r="U199" s="25">
        <f>0.814*T199+4.4613</f>
        <v>34.078356829362775</v>
      </c>
    </row>
    <row r="200" spans="14:21">
      <c r="N200">
        <v>2022</v>
      </c>
      <c r="O200">
        <v>7</v>
      </c>
      <c r="P200" s="4">
        <v>37.735103404541078</v>
      </c>
      <c r="Q200" s="4">
        <f t="shared" si="65"/>
        <v>35.177674171296438</v>
      </c>
      <c r="R200" s="3">
        <v>40.632177322998011</v>
      </c>
      <c r="S200" s="3">
        <f>0.814*R200+4.4613</f>
        <v>37.535892340920377</v>
      </c>
      <c r="T200" s="25">
        <v>38.923621723632813</v>
      </c>
      <c r="U200" s="25">
        <f>0.814*T200+4.4613</f>
        <v>36.145128083037108</v>
      </c>
    </row>
    <row r="201" spans="14:21">
      <c r="N201">
        <v>2022</v>
      </c>
      <c r="O201">
        <v>8</v>
      </c>
      <c r="P201" s="4">
        <v>36.530887034912176</v>
      </c>
      <c r="Q201" s="4">
        <f t="shared" si="65"/>
        <v>34.197442046418509</v>
      </c>
      <c r="R201" s="3">
        <v>35.489262070312499</v>
      </c>
      <c r="S201" s="3">
        <f>0.814*R201+4.4613</f>
        <v>33.349559325234374</v>
      </c>
      <c r="T201" s="25">
        <v>34.320285810546878</v>
      </c>
      <c r="U201" s="25">
        <f>0.814*T201+4.4613</f>
        <v>32.398012649785159</v>
      </c>
    </row>
    <row r="202" spans="14:21">
      <c r="N202">
        <v>2022</v>
      </c>
      <c r="O202">
        <v>9</v>
      </c>
      <c r="P202" s="4">
        <v>24.313579161377021</v>
      </c>
      <c r="Q202" s="4">
        <f t="shared" ref="Q202:Q204" si="66">0.9014*P202+2.3973</f>
        <v>24.313560256065248</v>
      </c>
      <c r="R202" s="3">
        <v>26.161852518310514</v>
      </c>
      <c r="S202" s="3">
        <f>0.9014*R202+2.3973</f>
        <v>25.9795938600051</v>
      </c>
      <c r="T202" s="25">
        <v>25.524350922851564</v>
      </c>
      <c r="U202" s="25">
        <f>0.9014*T202+2.3973</f>
        <v>25.4049499218584</v>
      </c>
    </row>
    <row r="203" spans="14:21">
      <c r="N203">
        <v>2022</v>
      </c>
      <c r="O203">
        <v>10</v>
      </c>
      <c r="P203" s="4">
        <v>15.057337587280241</v>
      </c>
      <c r="Q203" s="4">
        <f t="shared" si="66"/>
        <v>15.969984101174408</v>
      </c>
      <c r="R203" s="3">
        <v>15.192465476074284</v>
      </c>
      <c r="S203" s="3">
        <f>0.9014*R203+2.3973</f>
        <v>16.091788380133359</v>
      </c>
      <c r="T203" s="25">
        <v>14.040065717773439</v>
      </c>
      <c r="U203" s="25">
        <f>0.9014*T203+2.3973</f>
        <v>15.053015238000977</v>
      </c>
    </row>
    <row r="204" spans="14:21">
      <c r="N204">
        <v>2022</v>
      </c>
      <c r="O204">
        <v>11</v>
      </c>
      <c r="P204" s="4">
        <v>5.6704189074707285</v>
      </c>
      <c r="Q204" s="4">
        <f t="shared" si="66"/>
        <v>7.508615603194114</v>
      </c>
      <c r="R204" s="3">
        <v>5.1809545202637057</v>
      </c>
      <c r="S204" s="3">
        <f>0.9014*R204+2.3973</f>
        <v>7.0674124045657045</v>
      </c>
      <c r="T204" s="25">
        <v>-0.59938942138669704</v>
      </c>
      <c r="U204" s="25">
        <f>0.9014*T204+2.3973</f>
        <v>1.8570103755620313</v>
      </c>
    </row>
    <row r="205" spans="14:21">
      <c r="N205">
        <v>2022</v>
      </c>
      <c r="O205">
        <v>12</v>
      </c>
      <c r="P205" s="4">
        <v>-3.740495966796848</v>
      </c>
      <c r="Q205" s="4">
        <f t="shared" ref="Q205:Q207" si="67">0.7817*P205+0.2163</f>
        <v>-2.7076456972450962</v>
      </c>
      <c r="R205" s="3">
        <v>-6.67057210327145</v>
      </c>
      <c r="S205" s="3">
        <f>0.7817*R205+0.2163</f>
        <v>-4.9980862131272916</v>
      </c>
      <c r="T205" s="25">
        <v>-8.3197362658691141</v>
      </c>
      <c r="U205" s="25">
        <f>0.7817*T205+0.2163</f>
        <v>-6.2872378390298858</v>
      </c>
    </row>
    <row r="206" spans="14:21">
      <c r="N206">
        <v>2023</v>
      </c>
      <c r="O206">
        <v>1</v>
      </c>
      <c r="P206" s="4">
        <v>-6.4811498089599304</v>
      </c>
      <c r="Q206" s="4">
        <f t="shared" si="67"/>
        <v>-4.8500148056639771</v>
      </c>
      <c r="R206" s="3">
        <v>-4.5054385217284807</v>
      </c>
      <c r="S206" s="3">
        <f>0.7817*R206+0.2163</f>
        <v>-3.3056012924351532</v>
      </c>
      <c r="T206" s="25">
        <v>-8.7702403125000021</v>
      </c>
      <c r="U206" s="25">
        <f>0.7817*T206+0.2163</f>
        <v>-6.6393968522812505</v>
      </c>
    </row>
    <row r="207" spans="14:21">
      <c r="N207">
        <v>2023</v>
      </c>
      <c r="O207">
        <v>2</v>
      </c>
      <c r="P207" s="4">
        <v>2.4610981555176048</v>
      </c>
      <c r="Q207" s="4">
        <f t="shared" si="67"/>
        <v>2.1401404281681118</v>
      </c>
      <c r="R207" s="3">
        <v>-2.4859101525878593</v>
      </c>
      <c r="S207" s="3">
        <f>0.7817*R207+0.2163</f>
        <v>-1.7269359662779296</v>
      </c>
      <c r="T207" s="25">
        <v>1.4007922619629154</v>
      </c>
      <c r="U207" s="25">
        <f>0.7817*T207+0.2163</f>
        <v>1.3112993111764109</v>
      </c>
    </row>
    <row r="208" spans="14:21">
      <c r="N208">
        <v>2023</v>
      </c>
      <c r="O208">
        <v>3</v>
      </c>
      <c r="P208" s="4">
        <v>10.032398262329135</v>
      </c>
      <c r="Q208" s="4">
        <f t="shared" ref="Q208:Q210" si="68">0.9534*P208-0.7929</f>
        <v>8.7719885033045983</v>
      </c>
      <c r="R208" s="3">
        <v>10.324708029785182</v>
      </c>
      <c r="S208" s="3">
        <f>0.9534*R208-0.7929</f>
        <v>9.0506766355971937</v>
      </c>
      <c r="T208" s="25">
        <v>9.0451561230468975</v>
      </c>
      <c r="U208" s="25">
        <f>0.9534*T208-0.7929</f>
        <v>7.8307518477129117</v>
      </c>
    </row>
    <row r="209" spans="14:21">
      <c r="N209">
        <v>2023</v>
      </c>
      <c r="O209">
        <v>4</v>
      </c>
      <c r="P209" s="4">
        <v>21.153652913208042</v>
      </c>
      <c r="Q209" s="4">
        <f t="shared" si="68"/>
        <v>19.374992687452547</v>
      </c>
      <c r="R209" s="3">
        <v>21.945462546386789</v>
      </c>
      <c r="S209" s="3">
        <f>0.9534*R209-0.7929</f>
        <v>20.129903991725165</v>
      </c>
      <c r="T209" s="25">
        <v>21.309875013427764</v>
      </c>
      <c r="U209" s="25">
        <f>0.9534*T209-0.7929</f>
        <v>19.523934837802031</v>
      </c>
    </row>
    <row r="210" spans="14:21">
      <c r="N210">
        <v>2023</v>
      </c>
      <c r="O210">
        <v>5</v>
      </c>
      <c r="P210" s="4">
        <v>31.302600993652348</v>
      </c>
      <c r="Q210" s="4">
        <f t="shared" si="68"/>
        <v>29.05099978734815</v>
      </c>
      <c r="R210" s="3">
        <v>28.024668771972728</v>
      </c>
      <c r="S210" s="3">
        <f>0.9534*R210-0.7929</f>
        <v>25.925819207198799</v>
      </c>
      <c r="T210" s="25">
        <v>30.914251423339902</v>
      </c>
      <c r="U210" s="25">
        <f>0.9534*T210-0.7929</f>
        <v>28.680747307012265</v>
      </c>
    </row>
    <row r="211" spans="14:21">
      <c r="N211">
        <v>2023</v>
      </c>
      <c r="O211">
        <v>6</v>
      </c>
      <c r="P211" s="4">
        <v>35.231807579345769</v>
      </c>
      <c r="Q211" s="4">
        <f t="shared" ref="Q211:Q213" si="69">0.814*P211+4.4613</f>
        <v>33.139991369587456</v>
      </c>
      <c r="R211" s="3">
        <v>34.186778598632813</v>
      </c>
      <c r="S211" s="3">
        <f>0.814*R211+4.4613</f>
        <v>32.289337779287109</v>
      </c>
      <c r="T211" s="25">
        <v>35.817331495361302</v>
      </c>
      <c r="U211" s="25">
        <f>0.814*T211+4.4613</f>
        <v>33.616607837224095</v>
      </c>
    </row>
    <row r="212" spans="14:21">
      <c r="N212">
        <v>2023</v>
      </c>
      <c r="O212">
        <v>7</v>
      </c>
      <c r="P212" s="4">
        <v>35.881948213501012</v>
      </c>
      <c r="Q212" s="4">
        <f t="shared" si="69"/>
        <v>33.669205845789818</v>
      </c>
      <c r="R212" s="3">
        <v>37.687925925293037</v>
      </c>
      <c r="S212" s="3">
        <f>0.814*R212+4.4613</f>
        <v>35.139271703188527</v>
      </c>
      <c r="T212" s="25">
        <v>40.131509943847718</v>
      </c>
      <c r="U212" s="25">
        <f>0.814*T212+4.4613</f>
        <v>37.128349094292041</v>
      </c>
    </row>
    <row r="213" spans="14:21">
      <c r="N213">
        <v>2023</v>
      </c>
      <c r="O213">
        <v>8</v>
      </c>
      <c r="P213" s="4">
        <v>34.216836656494209</v>
      </c>
      <c r="Q213" s="4">
        <f t="shared" si="69"/>
        <v>32.313805038386285</v>
      </c>
      <c r="R213" s="3">
        <v>36.439510019531248</v>
      </c>
      <c r="S213" s="3">
        <f>0.814*R213+4.4613</f>
        <v>34.123061155898434</v>
      </c>
      <c r="T213" s="25">
        <v>37.224993317871153</v>
      </c>
      <c r="U213" s="25">
        <f>0.814*T213+4.4613</f>
        <v>34.762444560747113</v>
      </c>
    </row>
    <row r="214" spans="14:21">
      <c r="N214">
        <v>2023</v>
      </c>
      <c r="O214">
        <v>9</v>
      </c>
      <c r="P214" s="4">
        <v>25.087306206054688</v>
      </c>
      <c r="Q214" s="4">
        <f t="shared" ref="Q214:Q216" si="70">0.9014*P214+2.3973</f>
        <v>25.010997814137696</v>
      </c>
      <c r="R214" s="3">
        <v>25.509185745849578</v>
      </c>
      <c r="S214" s="3">
        <f>0.9014*R214+2.3973</f>
        <v>25.39128003130881</v>
      </c>
      <c r="T214" s="25">
        <v>26.456214539794953</v>
      </c>
      <c r="U214" s="25">
        <f>0.9014*T214+2.3973</f>
        <v>26.244931786171172</v>
      </c>
    </row>
    <row r="215" spans="14:21">
      <c r="N215">
        <v>2023</v>
      </c>
      <c r="O215">
        <v>10</v>
      </c>
      <c r="P215" s="4">
        <v>15.33207198059085</v>
      </c>
      <c r="Q215" s="4">
        <f t="shared" si="70"/>
        <v>16.217629683304594</v>
      </c>
      <c r="R215" s="3">
        <v>16.272475583496163</v>
      </c>
      <c r="S215" s="3">
        <f>0.9014*R215+2.3973</f>
        <v>17.065309490963443</v>
      </c>
      <c r="T215" s="25">
        <v>12.011608179931669</v>
      </c>
      <c r="U215" s="25">
        <f>0.9014*T215+2.3973</f>
        <v>13.224563613390405</v>
      </c>
    </row>
    <row r="216" spans="14:21">
      <c r="N216">
        <v>2023</v>
      </c>
      <c r="O216">
        <v>11</v>
      </c>
      <c r="P216" s="4">
        <v>4.3754256152344011</v>
      </c>
      <c r="Q216" s="4">
        <f t="shared" si="70"/>
        <v>6.341308649572289</v>
      </c>
      <c r="R216" s="3">
        <v>4.370402072753933</v>
      </c>
      <c r="S216" s="3">
        <f>0.9014*R216+2.3973</f>
        <v>6.3367804283803952</v>
      </c>
      <c r="T216" s="25">
        <v>6.3328517346191688</v>
      </c>
      <c r="U216" s="25">
        <f>0.9014*T216+2.3973</f>
        <v>8.1057325535857192</v>
      </c>
    </row>
    <row r="217" spans="14:21">
      <c r="N217">
        <v>2023</v>
      </c>
      <c r="O217">
        <v>12</v>
      </c>
      <c r="P217" s="4">
        <v>-3.7235504071044589</v>
      </c>
      <c r="Q217" s="4">
        <f t="shared" ref="Q217:Q219" si="71">0.7817*P217+0.2163</f>
        <v>-2.6943993532335555</v>
      </c>
      <c r="R217" s="3">
        <v>-6.3592854272460659</v>
      </c>
      <c r="S217" s="3">
        <f>0.7817*R217+0.2163</f>
        <v>-4.7547534184782494</v>
      </c>
      <c r="T217" s="25">
        <v>-4.6436741687011445</v>
      </c>
      <c r="U217" s="25">
        <f>0.7817*T217+0.2163</f>
        <v>-3.4136600976736844</v>
      </c>
    </row>
    <row r="218" spans="14:21">
      <c r="N218">
        <v>2024</v>
      </c>
      <c r="O218">
        <v>1</v>
      </c>
      <c r="P218" s="4">
        <v>-7.3059138348388339</v>
      </c>
      <c r="Q218" s="4">
        <f t="shared" si="71"/>
        <v>-5.494732844693516</v>
      </c>
      <c r="R218" s="3">
        <v>-8.3667428979491909</v>
      </c>
      <c r="S218" s="3">
        <f>0.7817*R218+0.2163</f>
        <v>-6.3239829233268816</v>
      </c>
      <c r="T218" s="25">
        <v>-6.6837234667968541</v>
      </c>
      <c r="U218" s="25">
        <f>0.7817*T218+0.2163</f>
        <v>-5.0083666339951005</v>
      </c>
    </row>
    <row r="219" spans="14:21">
      <c r="N219">
        <v>2024</v>
      </c>
      <c r="O219">
        <v>2</v>
      </c>
      <c r="P219" s="4">
        <v>3.5854340380859648</v>
      </c>
      <c r="Q219" s="4">
        <f t="shared" si="71"/>
        <v>3.0190337875717983</v>
      </c>
      <c r="R219" s="3">
        <v>-0.4922839196777028</v>
      </c>
      <c r="S219" s="3">
        <f>0.7817*R219+0.2163</f>
        <v>-0.16851834001206029</v>
      </c>
      <c r="T219" s="25">
        <v>-5.1226215808105202</v>
      </c>
      <c r="U219" s="25">
        <f>0.7817*T219+0.2163</f>
        <v>-3.7880532897195835</v>
      </c>
    </row>
    <row r="220" spans="14:21">
      <c r="N220">
        <v>2024</v>
      </c>
      <c r="O220">
        <v>3</v>
      </c>
      <c r="P220" s="4">
        <v>10.92382283508304</v>
      </c>
      <c r="Q220" s="4">
        <f t="shared" ref="Q220:Q222" si="72">0.9534*P220-0.7929</f>
        <v>9.6218726909681713</v>
      </c>
      <c r="R220" s="3">
        <v>12.930052188720737</v>
      </c>
      <c r="S220" s="3">
        <f>0.9534*R220-0.7929</f>
        <v>11.534611756726351</v>
      </c>
      <c r="T220" s="25">
        <v>10.775008576660179</v>
      </c>
      <c r="U220" s="25">
        <f>0.9534*T220-0.7929</f>
        <v>9.479993176987815</v>
      </c>
    </row>
    <row r="221" spans="14:21">
      <c r="N221">
        <v>2024</v>
      </c>
      <c r="O221">
        <v>4</v>
      </c>
      <c r="P221" s="4">
        <v>24.939042573852571</v>
      </c>
      <c r="Q221" s="4">
        <f t="shared" si="72"/>
        <v>22.983983189911044</v>
      </c>
      <c r="R221" s="3">
        <v>20.586438651123014</v>
      </c>
      <c r="S221" s="3">
        <f>0.9534*R221-0.7929</f>
        <v>18.834210609980683</v>
      </c>
      <c r="T221" s="25">
        <v>19.699591901855523</v>
      </c>
      <c r="U221" s="25">
        <f>0.9534*T221-0.7929</f>
        <v>17.988690919229057</v>
      </c>
    </row>
    <row r="222" spans="14:21">
      <c r="N222">
        <v>2024</v>
      </c>
      <c r="O222">
        <v>5</v>
      </c>
      <c r="P222" s="4">
        <v>31.876065974731482</v>
      </c>
      <c r="Q222" s="4">
        <f t="shared" si="72"/>
        <v>29.597741300308996</v>
      </c>
      <c r="R222" s="3">
        <v>29.479463510742189</v>
      </c>
      <c r="S222" s="3">
        <f>0.9534*R222-0.7929</f>
        <v>27.312820511141606</v>
      </c>
      <c r="T222" s="25">
        <v>30.080549244384741</v>
      </c>
      <c r="U222" s="25">
        <f>0.9534*T222-0.7929</f>
        <v>27.885895649596414</v>
      </c>
    </row>
    <row r="223" spans="14:21">
      <c r="N223">
        <v>2024</v>
      </c>
      <c r="O223">
        <v>6</v>
      </c>
      <c r="P223" s="4">
        <v>35.077775245971651</v>
      </c>
      <c r="Q223" s="4">
        <f t="shared" ref="Q223:Q225" si="73">0.814*P223+4.4613</f>
        <v>33.014609050220919</v>
      </c>
      <c r="R223" s="3">
        <v>33.899591806640622</v>
      </c>
      <c r="S223" s="3">
        <f>0.814*R223+4.4613</f>
        <v>32.05556773060546</v>
      </c>
      <c r="T223" s="25">
        <v>35.738869349365267</v>
      </c>
      <c r="U223" s="25">
        <f>0.814*T223+4.4613</f>
        <v>33.552739650383323</v>
      </c>
    </row>
    <row r="224" spans="14:21">
      <c r="N224">
        <v>2024</v>
      </c>
      <c r="O224">
        <v>7</v>
      </c>
      <c r="P224" s="4">
        <v>35.744781318969757</v>
      </c>
      <c r="Q224" s="4">
        <f t="shared" si="73"/>
        <v>33.557551993641383</v>
      </c>
      <c r="R224" s="3">
        <v>40.609837778320312</v>
      </c>
      <c r="S224" s="3">
        <f>0.814*R224+4.4613</f>
        <v>37.51770795155273</v>
      </c>
      <c r="T224" s="25">
        <v>39.785264735107447</v>
      </c>
      <c r="U224" s="25">
        <f>0.814*T224+4.4613</f>
        <v>36.84650549437746</v>
      </c>
    </row>
    <row r="225" spans="14:21">
      <c r="N225">
        <v>2024</v>
      </c>
      <c r="O225">
        <v>8</v>
      </c>
      <c r="P225" s="4">
        <v>34.092769520873993</v>
      </c>
      <c r="Q225" s="4">
        <f t="shared" si="73"/>
        <v>32.212814389991429</v>
      </c>
      <c r="R225" s="3">
        <v>33.284478940429686</v>
      </c>
      <c r="S225" s="3">
        <f>0.814*R225+4.4613</f>
        <v>31.55486585750976</v>
      </c>
      <c r="T225" s="25">
        <v>34.804694080810577</v>
      </c>
      <c r="U225" s="25">
        <f>0.814*T225+4.4613</f>
        <v>32.79232098177981</v>
      </c>
    </row>
    <row r="226" spans="14:21">
      <c r="N226">
        <v>2024</v>
      </c>
      <c r="O226">
        <v>9</v>
      </c>
      <c r="P226" s="4">
        <v>25.07648989135749</v>
      </c>
      <c r="Q226" s="4">
        <f t="shared" ref="Q226:Q228" si="74">0.9014*P226+2.3973</f>
        <v>25.001247988069643</v>
      </c>
      <c r="R226" s="3">
        <v>26.634838937988352</v>
      </c>
      <c r="S226" s="3">
        <f>0.9014*R226+2.3973</f>
        <v>26.405943818702703</v>
      </c>
      <c r="T226" s="25">
        <v>25.59912782714844</v>
      </c>
      <c r="U226" s="25">
        <f>0.9014*T226+2.3973</f>
        <v>25.472353823391604</v>
      </c>
    </row>
    <row r="227" spans="14:21">
      <c r="N227">
        <v>2024</v>
      </c>
      <c r="O227">
        <v>10</v>
      </c>
      <c r="P227" s="4">
        <v>14.191551686401333</v>
      </c>
      <c r="Q227" s="4">
        <f t="shared" si="74"/>
        <v>15.189564690122161</v>
      </c>
      <c r="R227" s="3">
        <v>16.279349289550851</v>
      </c>
      <c r="S227" s="3">
        <f>0.9014*R227+2.3973</f>
        <v>17.071505449601137</v>
      </c>
      <c r="T227" s="25">
        <v>16.797363557128961</v>
      </c>
      <c r="U227" s="25">
        <f>0.9014*T227+2.3973</f>
        <v>17.538443510396046</v>
      </c>
    </row>
    <row r="228" spans="14:21">
      <c r="N228">
        <v>2024</v>
      </c>
      <c r="O228">
        <v>11</v>
      </c>
      <c r="P228" s="4">
        <v>5.3436860827636972</v>
      </c>
      <c r="Q228" s="4">
        <f t="shared" si="74"/>
        <v>7.2140986350031966</v>
      </c>
      <c r="R228" s="3">
        <v>8.2724457312012056</v>
      </c>
      <c r="S228" s="3">
        <f>0.9014*R228+2.3973</f>
        <v>9.8540825821047662</v>
      </c>
      <c r="T228" s="25">
        <v>6.5627438122558868</v>
      </c>
      <c r="U228" s="25">
        <f>0.9014*T228+2.3973</f>
        <v>8.3129572723674556</v>
      </c>
    </row>
    <row r="229" spans="14:21">
      <c r="N229">
        <v>2024</v>
      </c>
      <c r="O229">
        <v>12</v>
      </c>
      <c r="P229" s="4">
        <v>-4.7553467083739926</v>
      </c>
      <c r="Q229" s="4">
        <f t="shared" ref="Q229:Q231" si="75">0.7817*P229+0.2163</f>
        <v>-3.5009545219359497</v>
      </c>
      <c r="R229" s="3">
        <v>-2.5969372705077811</v>
      </c>
      <c r="S229" s="3">
        <f>0.7817*R229+0.2163</f>
        <v>-1.8137258643559324</v>
      </c>
      <c r="T229" s="25">
        <v>-2.9210581896972383</v>
      </c>
      <c r="U229" s="25">
        <f>0.7817*T229+0.2163</f>
        <v>-2.0670911868863313</v>
      </c>
    </row>
    <row r="230" spans="14:21">
      <c r="N230">
        <v>2025</v>
      </c>
      <c r="O230">
        <v>1</v>
      </c>
      <c r="P230" s="4">
        <v>-5.7833773297118833</v>
      </c>
      <c r="Q230" s="4">
        <f t="shared" si="75"/>
        <v>-4.3045660586357783</v>
      </c>
      <c r="R230" s="3">
        <v>-7.091418947753878</v>
      </c>
      <c r="S230" s="3">
        <f>0.7817*R230+0.2163</f>
        <v>-5.3270621914592056</v>
      </c>
      <c r="T230" s="25">
        <v>-8.0794585070800515</v>
      </c>
      <c r="U230" s="25">
        <f>0.7817*T230+0.2163</f>
        <v>-6.0994127149844752</v>
      </c>
    </row>
    <row r="231" spans="14:21">
      <c r="N231">
        <v>2025</v>
      </c>
      <c r="O231">
        <v>2</v>
      </c>
      <c r="P231" s="4">
        <v>2.1489473254394795</v>
      </c>
      <c r="Q231" s="4">
        <f t="shared" si="75"/>
        <v>1.8961321242960409</v>
      </c>
      <c r="R231" s="3">
        <v>-3.81245159545895</v>
      </c>
      <c r="S231" s="3">
        <f>0.7817*R231+0.2163</f>
        <v>-2.763893412170261</v>
      </c>
      <c r="T231" s="25">
        <v>-6.3443462084960718</v>
      </c>
      <c r="U231" s="25">
        <f>0.7817*T231+0.2163</f>
        <v>-4.7430754311813788</v>
      </c>
    </row>
    <row r="232" spans="14:21">
      <c r="N232">
        <v>2025</v>
      </c>
      <c r="O232">
        <v>3</v>
      </c>
      <c r="P232" s="4">
        <v>10.781608327026333</v>
      </c>
      <c r="Q232" s="4">
        <f t="shared" ref="Q232:Q234" si="76">0.9534*P232-0.7929</f>
        <v>9.4862853789869064</v>
      </c>
      <c r="R232" s="3">
        <v>13.124150559082098</v>
      </c>
      <c r="S232" s="3">
        <f>0.9534*R232-0.7929</f>
        <v>11.719665143028873</v>
      </c>
      <c r="T232" s="25">
        <v>8.2744715771484607</v>
      </c>
      <c r="U232" s="25">
        <f>0.9534*T232-0.7929</f>
        <v>7.0959812016533421</v>
      </c>
    </row>
    <row r="233" spans="14:21">
      <c r="N233">
        <v>2025</v>
      </c>
      <c r="O233">
        <v>4</v>
      </c>
      <c r="P233" s="4">
        <v>22.282355382080144</v>
      </c>
      <c r="Q233" s="4">
        <f t="shared" si="76"/>
        <v>20.45109762127521</v>
      </c>
      <c r="R233" s="3">
        <v>18.978787778320314</v>
      </c>
      <c r="S233" s="3">
        <f>0.9534*R233-0.7929</f>
        <v>17.301476267850589</v>
      </c>
      <c r="T233" s="25">
        <v>19.575700776367189</v>
      </c>
      <c r="U233" s="25">
        <f>0.9534*T233-0.7929</f>
        <v>17.870573120188478</v>
      </c>
    </row>
    <row r="234" spans="14:21">
      <c r="N234">
        <v>2025</v>
      </c>
      <c r="O234">
        <v>5</v>
      </c>
      <c r="P234" s="4">
        <v>27.427155498046879</v>
      </c>
      <c r="Q234" s="4">
        <f t="shared" si="76"/>
        <v>25.356150051837897</v>
      </c>
      <c r="R234" s="3">
        <v>34.150356339111362</v>
      </c>
      <c r="S234" s="3">
        <f>0.9534*R234-0.7929</f>
        <v>31.766049733708773</v>
      </c>
      <c r="T234" s="25">
        <v>32.580617213134744</v>
      </c>
      <c r="U234" s="25">
        <f>0.9534*T234-0.7929</f>
        <v>30.269460451002665</v>
      </c>
    </row>
    <row r="235" spans="14:21">
      <c r="N235">
        <v>2025</v>
      </c>
      <c r="O235">
        <v>6</v>
      </c>
      <c r="P235" s="4">
        <v>35.264777308959928</v>
      </c>
      <c r="Q235" s="4">
        <f t="shared" ref="Q235:Q237" si="77">0.814*P235+4.4613</f>
        <v>33.166828729493382</v>
      </c>
      <c r="R235" s="3">
        <v>40.834322958984373</v>
      </c>
      <c r="S235" s="3">
        <f>0.814*R235+4.4613</f>
        <v>37.700438888613277</v>
      </c>
      <c r="T235" s="25">
        <v>35.657894538574276</v>
      </c>
      <c r="U235" s="25">
        <f>0.814*T235+4.4613</f>
        <v>33.486826154399459</v>
      </c>
    </row>
    <row r="236" spans="14:21">
      <c r="N236">
        <v>2025</v>
      </c>
      <c r="O236">
        <v>7</v>
      </c>
      <c r="P236" s="4">
        <v>37.796676277465849</v>
      </c>
      <c r="Q236" s="4">
        <f t="shared" si="77"/>
        <v>35.227794489857196</v>
      </c>
      <c r="R236" s="3">
        <v>38.983116562500001</v>
      </c>
      <c r="S236" s="3">
        <f>0.814*R236+4.4613</f>
        <v>36.193556881874997</v>
      </c>
      <c r="T236" s="25">
        <v>37.733992200927759</v>
      </c>
      <c r="U236" s="25">
        <f>0.814*T236+4.4613</f>
        <v>35.17676965155519</v>
      </c>
    </row>
    <row r="237" spans="14:21">
      <c r="N237">
        <v>2025</v>
      </c>
      <c r="O237">
        <v>8</v>
      </c>
      <c r="P237" s="4">
        <v>35.114110051269535</v>
      </c>
      <c r="Q237" s="4">
        <f t="shared" si="77"/>
        <v>33.044185581733402</v>
      </c>
      <c r="R237" s="3">
        <v>35.589601413574286</v>
      </c>
      <c r="S237" s="3">
        <f>0.814*R237+4.4613</f>
        <v>33.431235550649468</v>
      </c>
      <c r="T237" s="25">
        <v>36.744672315673803</v>
      </c>
      <c r="U237" s="25">
        <f>0.814*T237+4.4613</f>
        <v>34.371463264958471</v>
      </c>
    </row>
    <row r="238" spans="14:21">
      <c r="N238">
        <v>2025</v>
      </c>
      <c r="O238">
        <v>9</v>
      </c>
      <c r="P238" s="4">
        <v>26.514739262695315</v>
      </c>
      <c r="Q238" s="4">
        <f t="shared" ref="Q238:Q240" si="78">0.9014*P238+2.3973</f>
        <v>26.297685971393559</v>
      </c>
      <c r="R238" s="3">
        <v>28.216168546142615</v>
      </c>
      <c r="S238" s="3">
        <f>0.9014*R238+2.3973</f>
        <v>27.831354327492953</v>
      </c>
      <c r="T238" s="25">
        <v>25.886878199462867</v>
      </c>
      <c r="U238" s="25">
        <f>0.9014*T238+2.3973</f>
        <v>25.731732008995831</v>
      </c>
    </row>
    <row r="239" spans="14:21">
      <c r="N239">
        <v>2025</v>
      </c>
      <c r="O239">
        <v>10</v>
      </c>
      <c r="P239" s="4">
        <v>12.714804246826237</v>
      </c>
      <c r="Q239" s="4">
        <f t="shared" si="78"/>
        <v>13.85842454808917</v>
      </c>
      <c r="R239" s="3">
        <v>12.799326035156248</v>
      </c>
      <c r="S239" s="3">
        <f>0.9014*R239+2.3973</f>
        <v>13.934612488089842</v>
      </c>
      <c r="T239" s="25">
        <v>18.464499897460936</v>
      </c>
      <c r="U239" s="25">
        <f>0.9014*T239+2.3973</f>
        <v>19.04120020757129</v>
      </c>
    </row>
    <row r="240" spans="14:21">
      <c r="N240">
        <v>2025</v>
      </c>
      <c r="O240">
        <v>11</v>
      </c>
      <c r="P240" s="4">
        <v>4.3218247668457304</v>
      </c>
      <c r="Q240" s="4">
        <f t="shared" si="78"/>
        <v>6.2929928448347408</v>
      </c>
      <c r="R240" s="3">
        <v>4.4659633520508084</v>
      </c>
      <c r="S240" s="3">
        <f>0.9014*R240+2.3973</f>
        <v>6.4229193655385988</v>
      </c>
      <c r="T240" s="25">
        <v>5.2819883129883038</v>
      </c>
      <c r="U240" s="25">
        <f>0.9014*T240+2.3973</f>
        <v>7.1584842653276564</v>
      </c>
    </row>
    <row r="241" spans="14:21">
      <c r="N241">
        <v>2025</v>
      </c>
      <c r="O241">
        <v>12</v>
      </c>
      <c r="P241" s="4">
        <v>-6.4051952435302431</v>
      </c>
      <c r="Q241" s="4">
        <f t="shared" ref="Q241:Q243" si="79">0.7817*P241+0.2163</f>
        <v>-4.7906411218675906</v>
      </c>
      <c r="R241" s="3">
        <v>-2.5752264184569995</v>
      </c>
      <c r="S241" s="3">
        <f>0.7817*R241+0.2163</f>
        <v>-1.7967544913078366</v>
      </c>
      <c r="T241" s="25">
        <v>-3.009705003662082</v>
      </c>
      <c r="U241" s="25">
        <f>0.7817*T241+0.2163</f>
        <v>-2.1363864013626492</v>
      </c>
    </row>
    <row r="242" spans="14:21">
      <c r="N242">
        <v>2026</v>
      </c>
      <c r="O242">
        <v>1</v>
      </c>
      <c r="P242" s="4">
        <v>-4.3059488629150087</v>
      </c>
      <c r="Q242" s="4">
        <f t="shared" si="79"/>
        <v>-3.1496602261406621</v>
      </c>
      <c r="R242" s="3">
        <v>-5.3073150109862937</v>
      </c>
      <c r="S242" s="3">
        <f>0.7817*R242+0.2163</f>
        <v>-3.9324281440879854</v>
      </c>
      <c r="T242" s="25">
        <v>-11.86731743652344</v>
      </c>
      <c r="U242" s="25">
        <f>0.7817*T242+0.2163</f>
        <v>-9.0603820401303725</v>
      </c>
    </row>
    <row r="243" spans="14:21">
      <c r="N243">
        <v>2026</v>
      </c>
      <c r="O243">
        <v>2</v>
      </c>
      <c r="P243" s="4">
        <v>1.4137984698486665</v>
      </c>
      <c r="Q243" s="4">
        <f t="shared" si="79"/>
        <v>1.3214662638807024</v>
      </c>
      <c r="R243" s="3">
        <v>-3.6240533715820034</v>
      </c>
      <c r="S243" s="3">
        <f>0.7817*R243+0.2163</f>
        <v>-2.6166225205656519</v>
      </c>
      <c r="T243" s="25">
        <v>-3.1255556018066133</v>
      </c>
      <c r="U243" s="25">
        <f>0.7817*T243+0.2163</f>
        <v>-2.2269468139322295</v>
      </c>
    </row>
    <row r="244" spans="14:21">
      <c r="N244">
        <v>2026</v>
      </c>
      <c r="O244">
        <v>3</v>
      </c>
      <c r="P244" s="4">
        <v>10.184427574462955</v>
      </c>
      <c r="Q244" s="4">
        <f t="shared" ref="Q244:Q246" si="80">0.9534*P244-0.7929</f>
        <v>8.9169332494929812</v>
      </c>
      <c r="R244" s="3">
        <v>8.915179160156276</v>
      </c>
      <c r="S244" s="3">
        <f>0.9534*R244-0.7929</f>
        <v>7.7068318112929939</v>
      </c>
      <c r="T244" s="25">
        <v>8.4143097485351781</v>
      </c>
      <c r="U244" s="25">
        <f>0.9534*T244-0.7929</f>
        <v>7.2293029142534388</v>
      </c>
    </row>
    <row r="245" spans="14:21">
      <c r="N245">
        <v>2026</v>
      </c>
      <c r="O245">
        <v>4</v>
      </c>
      <c r="P245" s="4">
        <v>23.018505748291084</v>
      </c>
      <c r="Q245" s="4">
        <f t="shared" si="80"/>
        <v>21.152943380420719</v>
      </c>
      <c r="R245" s="3">
        <v>19.925263571777414</v>
      </c>
      <c r="S245" s="3">
        <f>0.9534*R245-0.7929</f>
        <v>18.203846289332589</v>
      </c>
      <c r="T245" s="25">
        <v>17.500675184326198</v>
      </c>
      <c r="U245" s="25">
        <f>0.9534*T245-0.7929</f>
        <v>15.892243720736598</v>
      </c>
    </row>
    <row r="246" spans="14:21">
      <c r="N246">
        <v>2026</v>
      </c>
      <c r="O246">
        <v>5</v>
      </c>
      <c r="P246" s="4">
        <v>31.866771956176791</v>
      </c>
      <c r="Q246" s="4">
        <f t="shared" si="80"/>
        <v>29.588880383018953</v>
      </c>
      <c r="R246" s="3">
        <v>29.55599635986335</v>
      </c>
      <c r="S246" s="3">
        <f>0.9534*R246-0.7929</f>
        <v>27.385786929493719</v>
      </c>
      <c r="T246" s="25">
        <v>28.055073402099641</v>
      </c>
      <c r="U246" s="25">
        <f>0.9534*T246-0.7929</f>
        <v>25.954806981561799</v>
      </c>
    </row>
    <row r="247" spans="14:21">
      <c r="N247">
        <v>2026</v>
      </c>
      <c r="O247">
        <v>6</v>
      </c>
      <c r="P247" s="4">
        <v>36.768525474853583</v>
      </c>
      <c r="Q247" s="4">
        <f t="shared" ref="Q247:Q249" si="81">0.814*P247+4.4613</f>
        <v>34.390879736530813</v>
      </c>
      <c r="R247" s="3">
        <v>34.917654733886785</v>
      </c>
      <c r="S247" s="3">
        <f>0.814*R247+4.4613</f>
        <v>32.88427095338384</v>
      </c>
      <c r="T247" s="25">
        <v>34.592792683105529</v>
      </c>
      <c r="U247" s="25">
        <f>0.814*T247+4.4613</f>
        <v>32.619833244047896</v>
      </c>
    </row>
    <row r="248" spans="14:21">
      <c r="N248">
        <v>2026</v>
      </c>
      <c r="O248">
        <v>7</v>
      </c>
      <c r="P248" s="4">
        <v>39.68448373596194</v>
      </c>
      <c r="Q248" s="4">
        <f t="shared" si="81"/>
        <v>36.764469761073016</v>
      </c>
      <c r="R248" s="3">
        <v>37.040582083740198</v>
      </c>
      <c r="S248" s="3">
        <f>0.814*R248+4.4613</f>
        <v>34.612333816164515</v>
      </c>
      <c r="T248" s="25">
        <v>39.724793269043026</v>
      </c>
      <c r="U248" s="25">
        <f>0.814*T248+4.4613</f>
        <v>36.797281721001021</v>
      </c>
    </row>
    <row r="249" spans="14:21">
      <c r="N249">
        <v>2026</v>
      </c>
      <c r="O249">
        <v>8</v>
      </c>
      <c r="P249" s="4">
        <v>33.702741224975554</v>
      </c>
      <c r="Q249" s="4">
        <f t="shared" si="81"/>
        <v>31.895331357130097</v>
      </c>
      <c r="R249" s="3">
        <v>35.955207132568326</v>
      </c>
      <c r="S249" s="3">
        <f>0.814*R249+4.4613</f>
        <v>33.728838605910617</v>
      </c>
      <c r="T249" s="25">
        <v>36.041461195068393</v>
      </c>
      <c r="U249" s="25">
        <f>0.814*T249+4.4613</f>
        <v>33.799049412785671</v>
      </c>
    </row>
    <row r="250" spans="14:21">
      <c r="N250">
        <v>2026</v>
      </c>
      <c r="O250">
        <v>9</v>
      </c>
      <c r="P250" s="4">
        <v>25.380468394775455</v>
      </c>
      <c r="Q250" s="4">
        <f t="shared" ref="Q250:Q252" si="82">0.9014*P250+2.3973</f>
        <v>25.275254211050598</v>
      </c>
      <c r="R250" s="3">
        <v>28.818791385498017</v>
      </c>
      <c r="S250" s="3">
        <f>0.9014*R250+2.3973</f>
        <v>28.374558554887912</v>
      </c>
      <c r="T250" s="25">
        <v>25.099107532959014</v>
      </c>
      <c r="U250" s="25">
        <f>0.9014*T250+2.3973</f>
        <v>25.021635530209256</v>
      </c>
    </row>
    <row r="251" spans="14:21">
      <c r="N251">
        <v>2026</v>
      </c>
      <c r="O251">
        <v>10</v>
      </c>
      <c r="P251" s="4">
        <v>12.201149479980469</v>
      </c>
      <c r="Q251" s="4">
        <f t="shared" si="82"/>
        <v>13.395416141254394</v>
      </c>
      <c r="R251" s="3">
        <v>20.1373006384277</v>
      </c>
      <c r="S251" s="3">
        <f>0.9014*R251+2.3973</f>
        <v>20.549062795478729</v>
      </c>
      <c r="T251" s="25">
        <v>10.445346955566428</v>
      </c>
      <c r="U251" s="25">
        <f>0.9014*T251+2.3973</f>
        <v>11.812735745747577</v>
      </c>
    </row>
    <row r="252" spans="14:21">
      <c r="N252">
        <v>2026</v>
      </c>
      <c r="O252">
        <v>11</v>
      </c>
      <c r="P252" s="4">
        <v>5.5815248248291338</v>
      </c>
      <c r="Q252" s="4">
        <f t="shared" si="82"/>
        <v>7.4284864771009804</v>
      </c>
      <c r="R252" s="3">
        <v>8.1150630102539338</v>
      </c>
      <c r="S252" s="3">
        <f>0.9014*R252+2.3973</f>
        <v>9.7122177974428965</v>
      </c>
      <c r="T252" s="25">
        <v>4.9377867382812717</v>
      </c>
      <c r="U252" s="25">
        <f>0.9014*T252+2.3973</f>
        <v>6.848220965886739</v>
      </c>
    </row>
    <row r="253" spans="14:21">
      <c r="N253">
        <v>2026</v>
      </c>
      <c r="O253">
        <v>12</v>
      </c>
      <c r="P253" s="4">
        <v>-7.8661989361571933</v>
      </c>
      <c r="Q253" s="4">
        <f t="shared" ref="Q253:Q255" si="83">0.7817*P253+0.2163</f>
        <v>-5.9327077083940774</v>
      </c>
      <c r="R253" s="3">
        <v>-2.2354809228515311</v>
      </c>
      <c r="S253" s="3">
        <f>0.7817*R253+0.2163</f>
        <v>-1.5311754373930417</v>
      </c>
      <c r="T253" s="25">
        <v>-1.6850951281738014</v>
      </c>
      <c r="U253" s="25">
        <f>0.7817*T253+0.2163</f>
        <v>-1.1009388616934606</v>
      </c>
    </row>
    <row r="254" spans="14:21">
      <c r="N254">
        <v>2027</v>
      </c>
      <c r="O254">
        <v>1</v>
      </c>
      <c r="P254" s="4">
        <v>-2.9293524853515356</v>
      </c>
      <c r="Q254" s="4">
        <f t="shared" si="83"/>
        <v>-2.0735748377992951</v>
      </c>
      <c r="R254" s="3">
        <v>-0.71253590332028094</v>
      </c>
      <c r="S254" s="3">
        <f>0.7817*R254+0.2163</f>
        <v>-0.34068931562546362</v>
      </c>
      <c r="T254" s="25">
        <v>-8.540783763427708</v>
      </c>
      <c r="U254" s="25">
        <f>0.7817*T254+0.2163</f>
        <v>-6.4600306678714388</v>
      </c>
    </row>
    <row r="255" spans="14:21">
      <c r="N255">
        <v>2027</v>
      </c>
      <c r="O255">
        <v>2</v>
      </c>
      <c r="P255" s="4">
        <v>2.4551291522217129</v>
      </c>
      <c r="Q255" s="4">
        <f t="shared" si="83"/>
        <v>2.1354744582917129</v>
      </c>
      <c r="R255" s="3">
        <v>-2.0949890771484059</v>
      </c>
      <c r="S255" s="3">
        <f>0.7817*R255+0.2163</f>
        <v>-1.4213529616069089</v>
      </c>
      <c r="T255" s="25">
        <v>2.2029688732910406</v>
      </c>
      <c r="U255" s="25">
        <f>0.7817*T255+0.2163</f>
        <v>1.9383607682516062</v>
      </c>
    </row>
    <row r="256" spans="14:21">
      <c r="N256">
        <v>2027</v>
      </c>
      <c r="O256">
        <v>3</v>
      </c>
      <c r="P256" s="4">
        <v>15.099521214599672</v>
      </c>
      <c r="Q256" s="4">
        <f t="shared" ref="Q256:Q258" si="84">0.9534*P256-0.7929</f>
        <v>13.602983525999329</v>
      </c>
      <c r="R256" s="3">
        <v>12.231490854492213</v>
      </c>
      <c r="S256" s="3">
        <f>0.9534*R256-0.7929</f>
        <v>10.868603380672877</v>
      </c>
      <c r="T256" s="25">
        <v>8.2126265209961158</v>
      </c>
      <c r="U256" s="25">
        <f>0.9534*T256-0.7929</f>
        <v>7.0370181251176964</v>
      </c>
    </row>
    <row r="257" spans="14:21">
      <c r="N257">
        <v>2027</v>
      </c>
      <c r="O257">
        <v>4</v>
      </c>
      <c r="P257" s="4">
        <v>22.052007939453127</v>
      </c>
      <c r="Q257" s="4">
        <f t="shared" si="84"/>
        <v>20.231484369474611</v>
      </c>
      <c r="R257" s="3">
        <v>17.569007431640625</v>
      </c>
      <c r="S257" s="3">
        <f>0.9534*R257-0.7929</f>
        <v>15.957391685326172</v>
      </c>
      <c r="T257" s="25">
        <v>19.588297602539061</v>
      </c>
      <c r="U257" s="25">
        <f>0.9534*T257-0.7929</f>
        <v>17.882582934260743</v>
      </c>
    </row>
    <row r="258" spans="14:21">
      <c r="N258">
        <v>2027</v>
      </c>
      <c r="O258">
        <v>5</v>
      </c>
      <c r="P258" s="4">
        <v>32.537663890380927</v>
      </c>
      <c r="Q258" s="4">
        <f t="shared" si="84"/>
        <v>30.228508753089177</v>
      </c>
      <c r="R258" s="3">
        <v>31.473592697753976</v>
      </c>
      <c r="S258" s="3">
        <f>0.9534*R258-0.7929</f>
        <v>29.214023278038642</v>
      </c>
      <c r="T258" s="25">
        <v>30.293020179443388</v>
      </c>
      <c r="U258" s="25">
        <f>0.9534*T258-0.7929</f>
        <v>28.088465439081329</v>
      </c>
    </row>
    <row r="259" spans="14:21">
      <c r="N259">
        <v>2027</v>
      </c>
      <c r="O259">
        <v>6</v>
      </c>
      <c r="P259" s="4">
        <v>35.716618840332032</v>
      </c>
      <c r="Q259" s="4">
        <f t="shared" ref="Q259:Q261" si="85">0.814*P259+4.4613</f>
        <v>33.534627736030274</v>
      </c>
      <c r="R259" s="3">
        <v>36.655780283203121</v>
      </c>
      <c r="S259" s="3">
        <f>0.814*R259+4.4613</f>
        <v>34.299105150527339</v>
      </c>
      <c r="T259" s="25">
        <v>35.765101569824274</v>
      </c>
      <c r="U259" s="25">
        <f>0.814*T259+4.4613</f>
        <v>33.574092677836958</v>
      </c>
    </row>
    <row r="260" spans="14:21">
      <c r="N260">
        <v>2027</v>
      </c>
      <c r="O260">
        <v>7</v>
      </c>
      <c r="P260" s="4">
        <v>40.128793907470772</v>
      </c>
      <c r="Q260" s="4">
        <f t="shared" si="85"/>
        <v>37.126138240681207</v>
      </c>
      <c r="R260" s="3">
        <v>37.06254441284176</v>
      </c>
      <c r="S260" s="3">
        <f>0.814*R260+4.4613</f>
        <v>34.630211152053192</v>
      </c>
      <c r="T260" s="25">
        <v>41.948602119140631</v>
      </c>
      <c r="U260" s="25">
        <f>0.814*T260+4.4613</f>
        <v>38.607462124980472</v>
      </c>
    </row>
    <row r="261" spans="14:21">
      <c r="N261">
        <v>2027</v>
      </c>
      <c r="O261">
        <v>8</v>
      </c>
      <c r="P261" s="4">
        <v>36.047077284545864</v>
      </c>
      <c r="Q261" s="4">
        <f t="shared" si="85"/>
        <v>33.803620909620328</v>
      </c>
      <c r="R261" s="3">
        <v>37.895855533447296</v>
      </c>
      <c r="S261" s="3">
        <f>0.814*R261+4.4613</f>
        <v>35.308526404226093</v>
      </c>
      <c r="T261" s="25">
        <v>36.113926447753961</v>
      </c>
      <c r="U261" s="25">
        <f>0.814*T261+4.4613</f>
        <v>33.858036128471724</v>
      </c>
    </row>
    <row r="262" spans="14:21">
      <c r="N262">
        <v>2027</v>
      </c>
      <c r="O262">
        <v>9</v>
      </c>
      <c r="P262" s="4">
        <v>26.359945781250001</v>
      </c>
      <c r="Q262" s="4">
        <f t="shared" ref="Q262:Q264" si="86">0.9014*P262+2.3973</f>
        <v>26.158155127218752</v>
      </c>
      <c r="R262" s="3">
        <v>26.848929733886788</v>
      </c>
      <c r="S262" s="3">
        <f>0.9014*R262+2.3973</f>
        <v>26.598925262125551</v>
      </c>
      <c r="T262" s="25">
        <v>26.682521882324277</v>
      </c>
      <c r="U262" s="25">
        <f>0.9014*T262+2.3973</f>
        <v>26.448925224727105</v>
      </c>
    </row>
    <row r="263" spans="14:21">
      <c r="N263">
        <v>2027</v>
      </c>
      <c r="O263">
        <v>10</v>
      </c>
      <c r="P263" s="4">
        <v>13.542853227539062</v>
      </c>
      <c r="Q263" s="4">
        <f t="shared" si="86"/>
        <v>14.604827899303711</v>
      </c>
      <c r="R263" s="3">
        <v>15.94136413330085</v>
      </c>
      <c r="S263" s="3">
        <f>0.9014*R263+2.3973</f>
        <v>16.766845629757388</v>
      </c>
      <c r="T263" s="25">
        <v>15.071799384765626</v>
      </c>
      <c r="U263" s="25">
        <f>0.9014*T263+2.3973</f>
        <v>15.983019965427735</v>
      </c>
    </row>
    <row r="264" spans="14:21">
      <c r="N264">
        <v>2027</v>
      </c>
      <c r="O264">
        <v>11</v>
      </c>
      <c r="P264" s="4">
        <v>5.4141924304199476</v>
      </c>
      <c r="Q264" s="4">
        <f t="shared" si="86"/>
        <v>7.2776530567805402</v>
      </c>
      <c r="R264" s="3">
        <v>4.7379357824707373</v>
      </c>
      <c r="S264" s="3">
        <f>0.9014*R264+2.3973</f>
        <v>6.6680753143191218</v>
      </c>
      <c r="T264" s="25">
        <v>4.2525662976074496</v>
      </c>
      <c r="U264" s="25">
        <f>0.9014*T264+2.3973</f>
        <v>6.230563260663355</v>
      </c>
    </row>
    <row r="265" spans="14:21">
      <c r="N265">
        <v>2027</v>
      </c>
      <c r="O265">
        <v>12</v>
      </c>
      <c r="P265" s="4">
        <v>-2.9239042675780982</v>
      </c>
      <c r="Q265" s="4">
        <f t="shared" ref="Q265:Q267" si="87">0.7817*P265+0.2163</f>
        <v>-2.0693159659657994</v>
      </c>
      <c r="R265" s="3">
        <v>2.4333581762695586</v>
      </c>
      <c r="S265" s="3">
        <f>0.7817*R265+0.2163</f>
        <v>2.118456086389914</v>
      </c>
      <c r="T265" s="25">
        <v>-0.57483231079098873</v>
      </c>
      <c r="U265" s="25">
        <f>0.7817*T265+0.2163</f>
        <v>-0.23304641734531589</v>
      </c>
    </row>
    <row r="266" spans="14:21">
      <c r="N266">
        <v>2028</v>
      </c>
      <c r="O266">
        <v>1</v>
      </c>
      <c r="P266" s="4">
        <v>-5.6558649975585631</v>
      </c>
      <c r="Q266" s="4">
        <f t="shared" si="87"/>
        <v>-4.2048896685915285</v>
      </c>
      <c r="R266" s="3">
        <v>-4.5338973413085659</v>
      </c>
      <c r="S266" s="3">
        <f>0.7817*R266+0.2163</f>
        <v>-3.3278475517009056</v>
      </c>
      <c r="T266" s="25">
        <v>-4.7225048388671667</v>
      </c>
      <c r="U266" s="25">
        <f>0.7817*T266+0.2163</f>
        <v>-3.4752820325424638</v>
      </c>
    </row>
    <row r="267" spans="14:21">
      <c r="N267">
        <v>2028</v>
      </c>
      <c r="O267">
        <v>2</v>
      </c>
      <c r="P267" s="4">
        <v>3.6622699328613555</v>
      </c>
      <c r="Q267" s="4">
        <f t="shared" si="87"/>
        <v>3.0790964065177215</v>
      </c>
      <c r="R267" s="3">
        <v>4.2183422827148718</v>
      </c>
      <c r="S267" s="3">
        <f>0.7817*R267+0.2163</f>
        <v>3.5137781623982152</v>
      </c>
      <c r="T267" s="25">
        <v>0.53419092529299039</v>
      </c>
      <c r="U267" s="25">
        <f>0.7817*T267+0.2163</f>
        <v>0.63387704630153063</v>
      </c>
    </row>
    <row r="268" spans="14:21">
      <c r="N268">
        <v>2028</v>
      </c>
      <c r="O268">
        <v>3</v>
      </c>
      <c r="P268" s="4">
        <v>10.39238123962399</v>
      </c>
      <c r="Q268" s="4">
        <f t="shared" ref="Q268:Q270" si="88">0.9534*P268-0.7929</f>
        <v>9.1151962738575136</v>
      </c>
      <c r="R268" s="3">
        <v>14.447758103027411</v>
      </c>
      <c r="S268" s="3">
        <f>0.9534*R268-0.7929</f>
        <v>12.981592575426335</v>
      </c>
      <c r="T268" s="25">
        <v>7.5755487377929907</v>
      </c>
      <c r="U268" s="25">
        <f>0.9534*T268-0.7929</f>
        <v>6.4296281666118373</v>
      </c>
    </row>
    <row r="269" spans="14:21">
      <c r="N269">
        <v>2028</v>
      </c>
      <c r="O269">
        <v>4</v>
      </c>
      <c r="P269" s="4">
        <v>25.282761018676791</v>
      </c>
      <c r="Q269" s="4">
        <f t="shared" si="88"/>
        <v>23.311684355206452</v>
      </c>
      <c r="R269" s="3">
        <v>23.693228049316478</v>
      </c>
      <c r="S269" s="3">
        <f>0.9534*R269-0.7929</f>
        <v>21.796223622218331</v>
      </c>
      <c r="T269" s="25">
        <v>22.086924976806614</v>
      </c>
      <c r="U269" s="25">
        <f>0.9534*T269-0.7929</f>
        <v>20.264774272887426</v>
      </c>
    </row>
    <row r="270" spans="14:21">
      <c r="N270">
        <v>2028</v>
      </c>
      <c r="O270">
        <v>5</v>
      </c>
      <c r="P270" s="4">
        <v>29.611410100097658</v>
      </c>
      <c r="Q270" s="4">
        <f t="shared" si="88"/>
        <v>27.438618389433106</v>
      </c>
      <c r="R270" s="3">
        <v>27.857352707519603</v>
      </c>
      <c r="S270" s="3">
        <f>0.9534*R270-0.7929</f>
        <v>25.766300071349189</v>
      </c>
      <c r="T270" s="25">
        <v>28.719790498046876</v>
      </c>
      <c r="U270" s="25">
        <f>0.9534*T270-0.7929</f>
        <v>26.588548260837893</v>
      </c>
    </row>
    <row r="271" spans="14:21">
      <c r="N271">
        <v>2028</v>
      </c>
      <c r="O271">
        <v>6</v>
      </c>
      <c r="P271" s="4">
        <v>38.440847908325225</v>
      </c>
      <c r="Q271" s="4">
        <f t="shared" ref="Q271:Q273" si="89">0.814*P271+4.4613</f>
        <v>35.752150197376729</v>
      </c>
      <c r="R271" s="3">
        <v>35.961452145996162</v>
      </c>
      <c r="S271" s="3">
        <f>0.814*R271+4.4613</f>
        <v>33.733922046840874</v>
      </c>
      <c r="T271" s="25">
        <v>37.915004572753965</v>
      </c>
      <c r="U271" s="25">
        <f>0.814*T271+4.4613</f>
        <v>35.324113722221725</v>
      </c>
    </row>
    <row r="272" spans="14:21">
      <c r="N272">
        <v>2028</v>
      </c>
      <c r="O272">
        <v>7</v>
      </c>
      <c r="P272" s="4">
        <v>37.512768046875003</v>
      </c>
      <c r="Q272" s="4">
        <f t="shared" si="89"/>
        <v>34.99669319015625</v>
      </c>
      <c r="R272" s="3">
        <v>42.000254392089907</v>
      </c>
      <c r="S272" s="3">
        <f>0.814*R272+4.4613</f>
        <v>38.649507075161182</v>
      </c>
      <c r="T272" s="25">
        <v>40.75304270751959</v>
      </c>
      <c r="U272" s="25">
        <f>0.814*T272+4.4613</f>
        <v>37.634276763920944</v>
      </c>
    </row>
    <row r="273" spans="14:21">
      <c r="N273">
        <v>2028</v>
      </c>
      <c r="O273">
        <v>8</v>
      </c>
      <c r="P273" s="4">
        <v>34.142644749755924</v>
      </c>
      <c r="Q273" s="4">
        <f t="shared" si="89"/>
        <v>32.253412826301322</v>
      </c>
      <c r="R273" s="3">
        <v>36.257272983398437</v>
      </c>
      <c r="S273" s="3">
        <f>0.814*R273+4.4613</f>
        <v>33.974720208486325</v>
      </c>
      <c r="T273" s="25">
        <v>37.057180811767552</v>
      </c>
      <c r="U273" s="25">
        <f>0.814*T273+4.4613</f>
        <v>34.625845180778782</v>
      </c>
    </row>
    <row r="274" spans="14:21">
      <c r="N274">
        <v>2028</v>
      </c>
      <c r="O274">
        <v>9</v>
      </c>
      <c r="P274" s="4">
        <v>26.482851164550784</v>
      </c>
      <c r="Q274" s="4">
        <f t="shared" ref="Q274:Q276" si="90">0.9014*P274+2.3973</f>
        <v>26.268942039726078</v>
      </c>
      <c r="R274" s="3">
        <v>26.943778494873015</v>
      </c>
      <c r="S274" s="3">
        <f>0.9014*R274+2.3973</f>
        <v>26.684421935278536</v>
      </c>
      <c r="T274" s="25">
        <v>24.642271571044951</v>
      </c>
      <c r="U274" s="25">
        <f>0.9014*T274+2.3973</f>
        <v>24.609843594139921</v>
      </c>
    </row>
    <row r="275" spans="14:21">
      <c r="N275">
        <v>2028</v>
      </c>
      <c r="O275">
        <v>10</v>
      </c>
      <c r="P275" s="4">
        <v>15.701068553466865</v>
      </c>
      <c r="Q275" s="4">
        <f t="shared" si="90"/>
        <v>16.550243194095032</v>
      </c>
      <c r="R275" s="3">
        <v>15.681965555419888</v>
      </c>
      <c r="S275" s="3">
        <f>0.9014*R275+2.3973</f>
        <v>16.533023751655488</v>
      </c>
      <c r="T275" s="25">
        <v>15.488466212158176</v>
      </c>
      <c r="U275" s="25">
        <f>0.9014*T275+2.3973</f>
        <v>16.358603443639382</v>
      </c>
    </row>
    <row r="276" spans="14:21">
      <c r="N276">
        <v>2028</v>
      </c>
      <c r="O276">
        <v>11</v>
      </c>
      <c r="P276" s="4">
        <v>5.3306263842773687</v>
      </c>
      <c r="Q276" s="4">
        <f t="shared" si="90"/>
        <v>7.2023266227876199</v>
      </c>
      <c r="R276" s="3">
        <v>4.9366445654297149</v>
      </c>
      <c r="S276" s="3">
        <f>0.9014*R276+2.3973</f>
        <v>6.8471914112783452</v>
      </c>
      <c r="T276" s="25">
        <v>5.4169016613769809</v>
      </c>
      <c r="U276" s="25">
        <f>0.9014*T276+2.3973</f>
        <v>7.28009515756521</v>
      </c>
    </row>
    <row r="277" spans="14:21">
      <c r="N277">
        <v>2028</v>
      </c>
      <c r="O277">
        <v>12</v>
      </c>
      <c r="P277" s="4">
        <v>-2.0087238629150059</v>
      </c>
      <c r="Q277" s="4">
        <f t="shared" ref="Q277:Q279" si="91">0.7817*P277+0.2163</f>
        <v>-1.3539194436406601</v>
      </c>
      <c r="R277" s="3">
        <v>-1.9944401696777025</v>
      </c>
      <c r="S277" s="3">
        <f>0.7817*R277+0.2163</f>
        <v>-1.34275388063706</v>
      </c>
      <c r="T277" s="25">
        <v>-2.5911955554198944</v>
      </c>
      <c r="U277" s="25">
        <f>0.7817*T277+0.2163</f>
        <v>-1.8092375656717312</v>
      </c>
    </row>
    <row r="278" spans="14:21">
      <c r="N278">
        <v>2029</v>
      </c>
      <c r="O278">
        <v>1</v>
      </c>
      <c r="P278" s="4">
        <v>-5.3112251629638365</v>
      </c>
      <c r="Q278" s="4">
        <f t="shared" si="91"/>
        <v>-3.9354847098888306</v>
      </c>
      <c r="R278" s="3">
        <v>-3.697400844726535</v>
      </c>
      <c r="S278" s="3">
        <f>0.7817*R278+0.2163</f>
        <v>-2.6739582403227322</v>
      </c>
      <c r="T278" s="25">
        <v>-6.0739164721679479</v>
      </c>
      <c r="U278" s="25">
        <f>0.7817*T278+0.2163</f>
        <v>-4.531680506293684</v>
      </c>
    </row>
    <row r="279" spans="14:21">
      <c r="N279">
        <v>2029</v>
      </c>
      <c r="O279">
        <v>2</v>
      </c>
      <c r="P279" s="4">
        <v>0.71510460083010496</v>
      </c>
      <c r="Q279" s="4">
        <f t="shared" si="91"/>
        <v>0.77529726646889308</v>
      </c>
      <c r="R279" s="3">
        <v>0.54744794677737141</v>
      </c>
      <c r="S279" s="3">
        <f>0.7817*R279+0.2163</f>
        <v>0.64424005999587119</v>
      </c>
      <c r="T279" s="25">
        <v>-2.3249200915527068</v>
      </c>
      <c r="U279" s="25">
        <f>0.7817*T279+0.2163</f>
        <v>-1.6010900355667508</v>
      </c>
    </row>
    <row r="280" spans="14:21">
      <c r="N280">
        <v>2029</v>
      </c>
      <c r="O280">
        <v>3</v>
      </c>
      <c r="P280" s="4">
        <v>10.898304344482487</v>
      </c>
      <c r="Q280" s="4">
        <f t="shared" ref="Q280:Q282" si="92">0.9534*P280-0.7929</f>
        <v>9.5975433620296027</v>
      </c>
      <c r="R280" s="3">
        <v>13.473116879882811</v>
      </c>
      <c r="S280" s="3">
        <f>0.9534*R280-0.7929</f>
        <v>12.052369633280273</v>
      </c>
      <c r="T280" s="25">
        <v>10.731723737792992</v>
      </c>
      <c r="U280" s="25">
        <f>0.9534*T280-0.7929</f>
        <v>9.4387254116118395</v>
      </c>
    </row>
    <row r="281" spans="14:21">
      <c r="N281">
        <v>2029</v>
      </c>
      <c r="O281">
        <v>4</v>
      </c>
      <c r="P281" s="4">
        <v>21.202526631469759</v>
      </c>
      <c r="Q281" s="4">
        <f t="shared" si="92"/>
        <v>19.421588890443267</v>
      </c>
      <c r="R281" s="3">
        <v>16.890606174316474</v>
      </c>
      <c r="S281" s="3">
        <f>0.9534*R281-0.7929</f>
        <v>15.310603926593327</v>
      </c>
      <c r="T281" s="25">
        <v>22.445163972168025</v>
      </c>
      <c r="U281" s="25">
        <f>0.9534*T281-0.7929</f>
        <v>20.606319331064995</v>
      </c>
    </row>
    <row r="282" spans="14:21">
      <c r="N282">
        <v>2029</v>
      </c>
      <c r="O282">
        <v>5</v>
      </c>
      <c r="P282" s="4">
        <v>32.959099559326241</v>
      </c>
      <c r="Q282" s="4">
        <f t="shared" si="92"/>
        <v>30.63030551986164</v>
      </c>
      <c r="R282" s="3">
        <v>28.386711899414063</v>
      </c>
      <c r="S282" s="3">
        <f>0.9534*R282-0.7929</f>
        <v>26.270991124901368</v>
      </c>
      <c r="T282" s="25">
        <v>29.095551142578127</v>
      </c>
      <c r="U282" s="25">
        <f>0.9534*T282-0.7929</f>
        <v>26.946798459333987</v>
      </c>
    </row>
    <row r="283" spans="14:21">
      <c r="N283">
        <v>2029</v>
      </c>
      <c r="O283">
        <v>6</v>
      </c>
      <c r="P283" s="4">
        <v>37.355250456542969</v>
      </c>
      <c r="Q283" s="4">
        <f t="shared" ref="Q283:Q285" si="93">0.814*P283+4.4613</f>
        <v>34.868473871625973</v>
      </c>
      <c r="R283" s="3">
        <v>35.08077951416022</v>
      </c>
      <c r="S283" s="3">
        <f>0.814*R283+4.4613</f>
        <v>33.017054524526415</v>
      </c>
      <c r="T283" s="25">
        <v>36.804406733398444</v>
      </c>
      <c r="U283" s="25">
        <f>0.814*T283+4.4613</f>
        <v>34.420087080986335</v>
      </c>
    </row>
    <row r="284" spans="14:21">
      <c r="N284">
        <v>2029</v>
      </c>
      <c r="O284">
        <v>7</v>
      </c>
      <c r="P284" s="4">
        <v>40.526994530029363</v>
      </c>
      <c r="Q284" s="4">
        <f t="shared" si="93"/>
        <v>37.450273547443899</v>
      </c>
      <c r="R284" s="3">
        <v>38.411844528808658</v>
      </c>
      <c r="S284" s="3">
        <f>0.814*R284+4.4613</f>
        <v>35.728541446450244</v>
      </c>
      <c r="T284" s="25">
        <v>39.3634050671387</v>
      </c>
      <c r="U284" s="25">
        <f>0.814*T284+4.4613</f>
        <v>36.5031117246509</v>
      </c>
    </row>
    <row r="285" spans="14:21">
      <c r="N285">
        <v>2029</v>
      </c>
      <c r="O285">
        <v>8</v>
      </c>
      <c r="P285" s="4">
        <v>33.604713365478581</v>
      </c>
      <c r="Q285" s="4">
        <f t="shared" si="93"/>
        <v>31.815536679499566</v>
      </c>
      <c r="R285" s="3">
        <v>35.899672617187498</v>
      </c>
      <c r="S285" s="3">
        <f>0.814*R285+4.4613</f>
        <v>33.683633510390621</v>
      </c>
      <c r="T285" s="25">
        <v>37.055170679931614</v>
      </c>
      <c r="U285" s="25">
        <f>0.814*T285+4.4613</f>
        <v>34.624208933464331</v>
      </c>
    </row>
    <row r="286" spans="14:21">
      <c r="N286">
        <v>2029</v>
      </c>
      <c r="O286">
        <v>9</v>
      </c>
      <c r="P286" s="4">
        <v>27.716632127685614</v>
      </c>
      <c r="Q286" s="4">
        <f t="shared" ref="Q286:Q288" si="94">0.9014*P286+2.3973</f>
        <v>27.381072199895812</v>
      </c>
      <c r="R286" s="3">
        <v>27.84788040527344</v>
      </c>
      <c r="S286" s="3">
        <f>0.9014*R286+2.3973</f>
        <v>27.499379397313479</v>
      </c>
      <c r="T286" s="25">
        <v>25.700605982665991</v>
      </c>
      <c r="U286" s="25">
        <f>0.9014*T286+2.3973</f>
        <v>25.563826232775124</v>
      </c>
    </row>
    <row r="287" spans="14:21">
      <c r="N287">
        <v>2029</v>
      </c>
      <c r="O287">
        <v>10</v>
      </c>
      <c r="P287" s="4">
        <v>15.255836992187497</v>
      </c>
      <c r="Q287" s="4">
        <f t="shared" si="94"/>
        <v>16.148911464757809</v>
      </c>
      <c r="R287" s="3">
        <v>17.413007834472726</v>
      </c>
      <c r="S287" s="3">
        <f>0.9014*R287+2.3973</f>
        <v>18.093385261993717</v>
      </c>
      <c r="T287" s="25">
        <v>16.031034296874999</v>
      </c>
      <c r="U287" s="25">
        <f>0.9014*T287+2.3973</f>
        <v>16.847674315203125</v>
      </c>
    </row>
    <row r="288" spans="14:21">
      <c r="N288">
        <v>2029</v>
      </c>
      <c r="O288">
        <v>11</v>
      </c>
      <c r="P288" s="4">
        <v>5.4593004687500253</v>
      </c>
      <c r="Q288" s="4">
        <f t="shared" si="94"/>
        <v>7.3183134425312719</v>
      </c>
      <c r="R288" s="3">
        <v>1.4380120092773714</v>
      </c>
      <c r="S288" s="3">
        <f>0.9014*R288+2.3973</f>
        <v>3.6935240251626222</v>
      </c>
      <c r="T288" s="25">
        <v>4.214675312500022</v>
      </c>
      <c r="U288" s="25">
        <f>0.9014*T288+2.3973</f>
        <v>6.1964083266875196</v>
      </c>
    </row>
    <row r="289" spans="14:21">
      <c r="N289">
        <v>2029</v>
      </c>
      <c r="O289">
        <v>12</v>
      </c>
      <c r="P289" s="4">
        <v>-4.7819067700195008</v>
      </c>
      <c r="Q289" s="4">
        <f t="shared" ref="Q289:Q291" si="95">0.7817*P289+0.2163</f>
        <v>-3.5217165221242435</v>
      </c>
      <c r="R289" s="3">
        <v>-3.8650522119140347</v>
      </c>
      <c r="S289" s="3">
        <f>0.7817*R289+0.2163</f>
        <v>-2.8050113140532007</v>
      </c>
      <c r="T289" s="25">
        <v>-6.794950761718729</v>
      </c>
      <c r="U289" s="25">
        <f>0.7817*T289+0.2163</f>
        <v>-5.0953130104355298</v>
      </c>
    </row>
    <row r="290" spans="14:21">
      <c r="N290">
        <v>2030</v>
      </c>
      <c r="O290">
        <v>1</v>
      </c>
      <c r="P290" s="4">
        <v>-0.66345473754880135</v>
      </c>
      <c r="Q290" s="4">
        <f t="shared" si="95"/>
        <v>-0.30232256834189802</v>
      </c>
      <c r="R290" s="3">
        <v>-2.4659177270507495</v>
      </c>
      <c r="S290" s="3">
        <f>0.7817*R290+0.2163</f>
        <v>-1.7113078872355709</v>
      </c>
      <c r="T290" s="25">
        <v>-6.3220002429198949</v>
      </c>
      <c r="U290" s="25">
        <f>0.7817*T290+0.2163</f>
        <v>-4.7256075898904815</v>
      </c>
    </row>
    <row r="291" spans="14:21">
      <c r="N291">
        <v>2030</v>
      </c>
      <c r="O291">
        <v>2</v>
      </c>
      <c r="P291" s="4">
        <v>-0.67002464721677057</v>
      </c>
      <c r="Q291" s="4">
        <f t="shared" si="95"/>
        <v>-0.30745826672934956</v>
      </c>
      <c r="R291" s="3">
        <v>0.20749288696292489</v>
      </c>
      <c r="S291" s="3">
        <f>0.7817*R291+0.2163</f>
        <v>0.37849718973891838</v>
      </c>
      <c r="T291" s="25">
        <v>2.3289036328125245</v>
      </c>
      <c r="U291" s="25">
        <f>0.7817*T291+0.2163</f>
        <v>2.0368039697695504</v>
      </c>
    </row>
    <row r="292" spans="14:21">
      <c r="N292">
        <v>2030</v>
      </c>
      <c r="O292">
        <v>3</v>
      </c>
      <c r="P292" s="4">
        <v>11.910110493774447</v>
      </c>
      <c r="Q292" s="4">
        <f t="shared" ref="Q292:Q294" si="96">0.9534*P292-0.7929</f>
        <v>10.562199344764558</v>
      </c>
      <c r="R292" s="3">
        <v>4.398399851074247</v>
      </c>
      <c r="S292" s="3">
        <f>0.9534*R292-0.7929</f>
        <v>3.4005344180141877</v>
      </c>
      <c r="T292" s="25">
        <v>8.8809283520508036</v>
      </c>
      <c r="U292" s="25">
        <f>0.9534*T292-0.7929</f>
        <v>7.6741770908452365</v>
      </c>
    </row>
    <row r="293" spans="14:21">
      <c r="N293">
        <v>2030</v>
      </c>
      <c r="O293">
        <v>4</v>
      </c>
      <c r="P293" s="4">
        <v>22.464750496215853</v>
      </c>
      <c r="Q293" s="4">
        <f t="shared" si="96"/>
        <v>20.624993123092196</v>
      </c>
      <c r="R293" s="3">
        <v>17.559577042236363</v>
      </c>
      <c r="S293" s="3">
        <f>0.9534*R293-0.7929</f>
        <v>15.948400752068149</v>
      </c>
      <c r="T293" s="25">
        <v>17.719813056640625</v>
      </c>
      <c r="U293" s="25">
        <f>0.9534*T293-0.7929</f>
        <v>16.101169768201174</v>
      </c>
    </row>
    <row r="294" spans="14:21">
      <c r="N294">
        <v>2030</v>
      </c>
      <c r="O294">
        <v>5</v>
      </c>
      <c r="P294" s="4">
        <v>32.631645646972657</v>
      </c>
      <c r="Q294" s="4">
        <f t="shared" si="96"/>
        <v>30.318110959823734</v>
      </c>
      <c r="R294" s="3">
        <v>25.270114896240202</v>
      </c>
      <c r="S294" s="3">
        <f>0.9534*R294-0.7929</f>
        <v>23.29962754207541</v>
      </c>
      <c r="T294" s="25">
        <v>29.058832734375002</v>
      </c>
      <c r="U294" s="25">
        <f>0.9534*T294-0.7929</f>
        <v>26.91179112895313</v>
      </c>
    </row>
    <row r="295" spans="14:21">
      <c r="N295">
        <v>2030</v>
      </c>
      <c r="O295">
        <v>6</v>
      </c>
      <c r="P295" s="4">
        <v>37.938730543823333</v>
      </c>
      <c r="Q295" s="4">
        <f t="shared" ref="Q295:Q297" si="97">0.814*P295+4.4613</f>
        <v>35.343426662672194</v>
      </c>
      <c r="R295" s="3">
        <v>35.354344632568321</v>
      </c>
      <c r="S295" s="3">
        <f>0.814*R295+4.4613</f>
        <v>33.239736530910612</v>
      </c>
      <c r="T295" s="25">
        <v>37.687424146728596</v>
      </c>
      <c r="U295" s="25">
        <f>0.814*T295+4.4613</f>
        <v>35.138863255437073</v>
      </c>
    </row>
    <row r="296" spans="14:21">
      <c r="N296">
        <v>2030</v>
      </c>
      <c r="O296">
        <v>7</v>
      </c>
      <c r="P296" s="4">
        <v>34.647686525268526</v>
      </c>
      <c r="Q296" s="4">
        <f t="shared" si="97"/>
        <v>32.664516831568577</v>
      </c>
      <c r="R296" s="3">
        <v>38.239918051757812</v>
      </c>
      <c r="S296" s="3">
        <f>0.814*R296+4.4613</f>
        <v>35.58859329413086</v>
      </c>
      <c r="T296" s="25">
        <v>40.075025239257819</v>
      </c>
      <c r="U296" s="25">
        <f>0.814*T296+4.4613</f>
        <v>37.082370544755861</v>
      </c>
    </row>
    <row r="297" spans="14:21">
      <c r="N297">
        <v>2030</v>
      </c>
      <c r="O297">
        <v>8</v>
      </c>
      <c r="P297" s="4">
        <v>34.757932814331021</v>
      </c>
      <c r="Q297" s="4">
        <f t="shared" si="97"/>
        <v>32.754257310865448</v>
      </c>
      <c r="R297" s="3">
        <v>34.12776531738281</v>
      </c>
      <c r="S297" s="3">
        <f>0.814*R297+4.4613</f>
        <v>32.241300968349606</v>
      </c>
      <c r="T297" s="25">
        <v>35.253187995605529</v>
      </c>
      <c r="U297" s="25">
        <f>0.814*T297+4.4613</f>
        <v>33.157395028422897</v>
      </c>
    </row>
    <row r="298" spans="14:21">
      <c r="N298">
        <v>2030</v>
      </c>
      <c r="O298">
        <v>9</v>
      </c>
      <c r="P298" s="4">
        <v>26.927802302856477</v>
      </c>
      <c r="Q298" s="4">
        <f t="shared" ref="Q298:Q300" si="98">0.9014*P298+2.3973</f>
        <v>26.670020995794829</v>
      </c>
      <c r="R298" s="3">
        <v>27.610947110595738</v>
      </c>
      <c r="S298" s="3">
        <f>0.9014*R298+2.3973</f>
        <v>27.285807725491001</v>
      </c>
      <c r="T298" s="25">
        <v>24.688437598876927</v>
      </c>
      <c r="U298" s="25">
        <f>0.9014*T298+2.3973</f>
        <v>24.651457651627663</v>
      </c>
    </row>
    <row r="299" spans="14:21">
      <c r="N299">
        <v>2030</v>
      </c>
      <c r="O299">
        <v>10</v>
      </c>
      <c r="P299" s="4">
        <v>12.432218010253905</v>
      </c>
      <c r="Q299" s="4">
        <f t="shared" si="98"/>
        <v>13.603701314442869</v>
      </c>
      <c r="R299" s="3">
        <v>15.835408469238347</v>
      </c>
      <c r="S299" s="3">
        <f>0.9014*R299+2.3973</f>
        <v>16.671337194171446</v>
      </c>
      <c r="T299" s="25">
        <v>14.050618909912137</v>
      </c>
      <c r="U299" s="25">
        <f>0.9014*T299+2.3973</f>
        <v>15.062527885394799</v>
      </c>
    </row>
    <row r="300" spans="14:21">
      <c r="N300">
        <v>2030</v>
      </c>
      <c r="O300">
        <v>11</v>
      </c>
      <c r="P300" s="4">
        <v>3.2235682208252294</v>
      </c>
      <c r="Q300" s="4">
        <f t="shared" si="98"/>
        <v>5.303024394251862</v>
      </c>
      <c r="R300" s="3">
        <v>4.4564491369629256</v>
      </c>
      <c r="S300" s="3">
        <f>0.9014*R300+2.3973</f>
        <v>6.4143432520583819</v>
      </c>
      <c r="T300" s="25">
        <v>3.5308284619140844</v>
      </c>
      <c r="U300" s="25">
        <f>0.9014*T300+2.3973</f>
        <v>5.5799887755693556</v>
      </c>
    </row>
    <row r="301" spans="14:21">
      <c r="N301">
        <v>2030</v>
      </c>
      <c r="O301">
        <v>12</v>
      </c>
      <c r="P301" s="4">
        <v>-5.1637627392577823</v>
      </c>
      <c r="Q301" s="4">
        <f t="shared" ref="Q301:Q303" si="99">0.7817*P301+0.2163</f>
        <v>-3.8202133332778083</v>
      </c>
      <c r="R301" s="3">
        <v>-2.0758768212890306</v>
      </c>
      <c r="S301" s="3">
        <f>0.7817*R301+0.2163</f>
        <v>-1.4064129112016353</v>
      </c>
      <c r="T301" s="25">
        <v>-5.9657043749999783</v>
      </c>
      <c r="U301" s="25">
        <f>0.7817*T301+0.2163</f>
        <v>-4.4470911099374826</v>
      </c>
    </row>
    <row r="302" spans="14:21">
      <c r="N302">
        <v>2031</v>
      </c>
      <c r="O302">
        <v>1</v>
      </c>
      <c r="P302" s="4">
        <v>-7.5439929394530978</v>
      </c>
      <c r="Q302" s="4">
        <f t="shared" si="99"/>
        <v>-5.6808392807704857</v>
      </c>
      <c r="R302" s="3">
        <v>-5.8673124902343474</v>
      </c>
      <c r="S302" s="3">
        <f>0.7817*R302+0.2163</f>
        <v>-4.3701781736161891</v>
      </c>
      <c r="T302" s="25">
        <v>-3.0793560717773221</v>
      </c>
      <c r="U302" s="25">
        <f>0.7817*T302+0.2163</f>
        <v>-2.1908326413083326</v>
      </c>
    </row>
    <row r="303" spans="14:21">
      <c r="N303">
        <v>2031</v>
      </c>
      <c r="O303">
        <v>2</v>
      </c>
      <c r="P303" s="4">
        <v>0.76670242797854193</v>
      </c>
      <c r="Q303" s="4">
        <f t="shared" si="99"/>
        <v>0.81563128795082629</v>
      </c>
      <c r="R303" s="3">
        <v>-3.0173230737304411</v>
      </c>
      <c r="S303" s="3">
        <f>0.7817*R303+0.2163</f>
        <v>-2.1423414467350859</v>
      </c>
      <c r="T303" s="25">
        <v>1.7393654675293218</v>
      </c>
      <c r="U303" s="25">
        <f>0.7817*T303+0.2163</f>
        <v>1.5759619859676706</v>
      </c>
    </row>
    <row r="304" spans="14:21">
      <c r="N304">
        <v>2031</v>
      </c>
      <c r="O304">
        <v>3</v>
      </c>
      <c r="P304" s="4">
        <v>8.5639833911132826</v>
      </c>
      <c r="Q304" s="4">
        <f t="shared" ref="Q304:Q306" si="100">0.9534*P304-0.7929</f>
        <v>7.3720017650874032</v>
      </c>
      <c r="R304" s="3">
        <v>4.9924724707031523</v>
      </c>
      <c r="S304" s="3">
        <f>0.9534*R304-0.7929</f>
        <v>3.9669232535683858</v>
      </c>
      <c r="T304" s="25">
        <v>10.113206171875023</v>
      </c>
      <c r="U304" s="25">
        <f>0.9534*T304-0.7929</f>
        <v>8.8490307642656472</v>
      </c>
    </row>
    <row r="305" spans="14:21">
      <c r="N305">
        <v>2031</v>
      </c>
      <c r="O305">
        <v>4</v>
      </c>
      <c r="P305" s="4">
        <v>21.304240050048893</v>
      </c>
      <c r="Q305" s="4">
        <f t="shared" si="100"/>
        <v>19.518562463716616</v>
      </c>
      <c r="R305" s="3">
        <v>21.374944943847726</v>
      </c>
      <c r="S305" s="3">
        <f>0.9534*R305-0.7929</f>
        <v>19.585972509464423</v>
      </c>
      <c r="T305" s="25">
        <v>21.714481049804689</v>
      </c>
      <c r="U305" s="25">
        <f>0.9534*T305-0.7929</f>
        <v>19.909686232883793</v>
      </c>
    </row>
    <row r="306" spans="14:21">
      <c r="N306">
        <v>2031</v>
      </c>
      <c r="O306">
        <v>5</v>
      </c>
      <c r="P306" s="4">
        <v>27.366263652343754</v>
      </c>
      <c r="Q306" s="4">
        <f t="shared" si="100"/>
        <v>25.298095766144538</v>
      </c>
      <c r="R306" s="3">
        <v>26.350502219238351</v>
      </c>
      <c r="S306" s="3">
        <f>0.9534*R306-0.7929</f>
        <v>24.329668815821844</v>
      </c>
      <c r="T306" s="25">
        <v>28.787866962890629</v>
      </c>
      <c r="U306" s="25">
        <f>0.9534*T306-0.7929</f>
        <v>26.653452362419927</v>
      </c>
    </row>
    <row r="307" spans="14:21">
      <c r="N307">
        <v>2031</v>
      </c>
      <c r="O307">
        <v>6</v>
      </c>
      <c r="P307" s="4">
        <v>35.100649748535155</v>
      </c>
      <c r="Q307" s="4">
        <f t="shared" ref="Q307:Q309" si="101">0.814*P307+4.4613</f>
        <v>33.033228895307616</v>
      </c>
      <c r="R307" s="3">
        <v>32.724816763916046</v>
      </c>
      <c r="S307" s="3">
        <f>0.814*R307+4.4613</f>
        <v>31.099300845827656</v>
      </c>
      <c r="T307" s="25">
        <v>34.250869257812504</v>
      </c>
      <c r="U307" s="25">
        <f>0.814*T307+4.4613</f>
        <v>32.341507575859374</v>
      </c>
    </row>
    <row r="308" spans="14:21">
      <c r="N308">
        <v>2031</v>
      </c>
      <c r="O308">
        <v>7</v>
      </c>
      <c r="P308" s="4">
        <v>38.111270793457031</v>
      </c>
      <c r="Q308" s="4">
        <f t="shared" si="101"/>
        <v>35.483874425874021</v>
      </c>
      <c r="R308" s="3">
        <v>40.061031027832101</v>
      </c>
      <c r="S308" s="3">
        <f>0.814*R308+4.4613</f>
        <v>37.070979256655328</v>
      </c>
      <c r="T308" s="25">
        <v>42.370160267334015</v>
      </c>
      <c r="U308" s="25">
        <f>0.814*T308+4.4613</f>
        <v>38.950610457609891</v>
      </c>
    </row>
    <row r="309" spans="14:21">
      <c r="N309">
        <v>2031</v>
      </c>
      <c r="O309">
        <v>8</v>
      </c>
      <c r="P309" s="4">
        <v>34.159630369873113</v>
      </c>
      <c r="Q309" s="4">
        <f t="shared" si="101"/>
        <v>32.267239121076713</v>
      </c>
      <c r="R309" s="3">
        <v>38.034628952636787</v>
      </c>
      <c r="S309" s="3">
        <f>0.814*R309+4.4613</f>
        <v>35.421487967446339</v>
      </c>
      <c r="T309" s="25">
        <v>36.126054243164063</v>
      </c>
      <c r="U309" s="25">
        <f>0.814*T309+4.4613</f>
        <v>33.867908153935545</v>
      </c>
    </row>
    <row r="310" spans="14:21">
      <c r="N310">
        <v>2031</v>
      </c>
      <c r="O310">
        <v>9</v>
      </c>
      <c r="P310" s="4">
        <v>28.317939104003905</v>
      </c>
      <c r="Q310" s="4">
        <f t="shared" ref="Q310:Q312" si="102">0.9014*P310+2.3973</f>
        <v>27.923090308349121</v>
      </c>
      <c r="R310" s="3">
        <v>28.998723215332102</v>
      </c>
      <c r="S310" s="3">
        <f>0.9014*R310+2.3973</f>
        <v>28.536749106300359</v>
      </c>
      <c r="T310" s="25">
        <v>25.379889448242189</v>
      </c>
      <c r="U310" s="25">
        <f>0.9014*T310+2.3973</f>
        <v>25.274732348645511</v>
      </c>
    </row>
    <row r="311" spans="14:21">
      <c r="N311">
        <v>2031</v>
      </c>
      <c r="O311">
        <v>10</v>
      </c>
      <c r="P311" s="4">
        <v>13.087766801757812</v>
      </c>
      <c r="Q311" s="4">
        <f t="shared" si="102"/>
        <v>14.194612995104491</v>
      </c>
      <c r="R311" s="3">
        <v>16.177291519775427</v>
      </c>
      <c r="S311" s="3">
        <f>0.9014*R311+2.3973</f>
        <v>16.97951057592557</v>
      </c>
      <c r="T311" s="25">
        <v>16.631795698242186</v>
      </c>
      <c r="U311" s="25">
        <f>0.9014*T311+2.3973</f>
        <v>17.389200642395508</v>
      </c>
    </row>
    <row r="312" spans="14:21">
      <c r="N312">
        <v>2031</v>
      </c>
      <c r="O312">
        <v>11</v>
      </c>
      <c r="P312" s="4">
        <v>3.0428957049560887</v>
      </c>
      <c r="Q312" s="4">
        <f t="shared" si="102"/>
        <v>5.1401661884474183</v>
      </c>
      <c r="R312" s="3">
        <v>1.3134470434570589</v>
      </c>
      <c r="S312" s="3">
        <f>0.9014*R312+2.3973</f>
        <v>3.5812411649721927</v>
      </c>
      <c r="T312" s="25">
        <v>3.3333665112304938</v>
      </c>
      <c r="U312" s="25">
        <f>0.9014*T312+2.3973</f>
        <v>5.4019965732231672</v>
      </c>
    </row>
    <row r="313" spans="14:21">
      <c r="N313">
        <v>2031</v>
      </c>
      <c r="O313">
        <v>12</v>
      </c>
      <c r="P313" s="4">
        <v>-3.3061207806396151</v>
      </c>
      <c r="Q313" s="4">
        <f t="shared" ref="Q313:Q315" si="103">0.7817*P313+0.2163</f>
        <v>-2.3680946142259871</v>
      </c>
      <c r="R313" s="3">
        <v>-10.056249550781223</v>
      </c>
      <c r="S313" s="3">
        <f>0.7817*R313+0.2163</f>
        <v>-7.6446702738456809</v>
      </c>
      <c r="T313" s="25">
        <v>-3.7241393603515411</v>
      </c>
      <c r="U313" s="25">
        <f>0.7817*T313+0.2163</f>
        <v>-2.6948597379867998</v>
      </c>
    </row>
    <row r="314" spans="14:21">
      <c r="N314">
        <v>2032</v>
      </c>
      <c r="O314">
        <v>1</v>
      </c>
      <c r="P314" s="4">
        <v>-5.4376558636474304</v>
      </c>
      <c r="Q314" s="4">
        <f t="shared" si="103"/>
        <v>-4.0343155886131958</v>
      </c>
      <c r="R314" s="3">
        <v>-4.1540831689452844</v>
      </c>
      <c r="S314" s="3">
        <f>0.7817*R314+0.2163</f>
        <v>-3.0309468131645287</v>
      </c>
      <c r="T314" s="25">
        <v>-5.7983944018554467</v>
      </c>
      <c r="U314" s="25">
        <f>0.7817*T314+0.2163</f>
        <v>-4.3163049039304022</v>
      </c>
    </row>
    <row r="315" spans="14:21">
      <c r="N315">
        <v>2032</v>
      </c>
      <c r="O315">
        <v>2</v>
      </c>
      <c r="P315" s="4">
        <v>0.93022908203127663</v>
      </c>
      <c r="Q315" s="4">
        <f t="shared" si="103"/>
        <v>0.94346007342384897</v>
      </c>
      <c r="R315" s="3">
        <v>2.610565671386746</v>
      </c>
      <c r="S315" s="3">
        <f>0.7817*R315+0.2163</f>
        <v>2.256979185323019</v>
      </c>
      <c r="T315" s="25">
        <v>3.839450703125022</v>
      </c>
      <c r="U315" s="25">
        <f>0.7817*T315+0.2163</f>
        <v>3.2175986146328293</v>
      </c>
    </row>
    <row r="316" spans="14:21">
      <c r="N316">
        <v>2032</v>
      </c>
      <c r="O316">
        <v>3</v>
      </c>
      <c r="P316" s="4">
        <v>12.445037346191405</v>
      </c>
      <c r="Q316" s="4">
        <f t="shared" ref="Q316:Q318" si="104">0.9534*P316-0.7929</f>
        <v>11.072198605858887</v>
      </c>
      <c r="R316" s="3">
        <v>8.6547746740722999</v>
      </c>
      <c r="S316" s="3">
        <f>0.9534*R316-0.7929</f>
        <v>7.458562174260531</v>
      </c>
      <c r="T316" s="25">
        <v>12.243677900390647</v>
      </c>
      <c r="U316" s="25">
        <f>0.9534*T316-0.7929</f>
        <v>10.880222510232445</v>
      </c>
    </row>
    <row r="317" spans="14:21">
      <c r="N317">
        <v>2032</v>
      </c>
      <c r="O317">
        <v>4</v>
      </c>
      <c r="P317" s="4">
        <v>22.964544356079134</v>
      </c>
      <c r="Q317" s="4">
        <f t="shared" si="104"/>
        <v>21.101496589085848</v>
      </c>
      <c r="R317" s="3">
        <v>15.583679941406247</v>
      </c>
      <c r="S317" s="3">
        <f>0.9534*R317-0.7929</f>
        <v>14.064580456136717</v>
      </c>
      <c r="T317" s="25">
        <v>21.386796058349638</v>
      </c>
      <c r="U317" s="25">
        <f>0.9534*T317-0.7929</f>
        <v>19.597271362030547</v>
      </c>
    </row>
    <row r="318" spans="14:21">
      <c r="N318">
        <v>2032</v>
      </c>
      <c r="O318">
        <v>5</v>
      </c>
      <c r="P318" s="4">
        <v>29.694415300292967</v>
      </c>
      <c r="Q318" s="4">
        <f t="shared" si="104"/>
        <v>27.517755547299316</v>
      </c>
      <c r="R318" s="3">
        <v>28.491745480957103</v>
      </c>
      <c r="S318" s="3">
        <f>0.9534*R318-0.7929</f>
        <v>26.371130141544505</v>
      </c>
      <c r="T318" s="25">
        <v>30.344915083007816</v>
      </c>
      <c r="U318" s="25">
        <f>0.9534*T318-0.7929</f>
        <v>28.137942040139652</v>
      </c>
    </row>
    <row r="319" spans="14:21">
      <c r="N319">
        <v>2032</v>
      </c>
      <c r="O319">
        <v>6</v>
      </c>
      <c r="P319" s="4">
        <v>38.503141868896549</v>
      </c>
      <c r="Q319" s="4">
        <f t="shared" ref="Q319:Q321" si="105">0.814*P319+4.4613</f>
        <v>35.802857481281791</v>
      </c>
      <c r="R319" s="3">
        <v>36.865763620605534</v>
      </c>
      <c r="S319" s="3">
        <f>0.814*R319+4.4613</f>
        <v>34.470031587172905</v>
      </c>
      <c r="T319" s="25">
        <v>34.834946564941461</v>
      </c>
      <c r="U319" s="25">
        <f>0.814*T319+4.4613</f>
        <v>32.816946503862347</v>
      </c>
    </row>
    <row r="320" spans="14:21">
      <c r="N320">
        <v>2032</v>
      </c>
      <c r="O320">
        <v>7</v>
      </c>
      <c r="P320" s="4">
        <v>37.671447389526463</v>
      </c>
      <c r="Q320" s="4">
        <f t="shared" si="105"/>
        <v>35.125858175074541</v>
      </c>
      <c r="R320" s="3">
        <v>37.425635361328126</v>
      </c>
      <c r="S320" s="3">
        <f>0.814*R320+4.4613</f>
        <v>34.925767184121092</v>
      </c>
      <c r="T320" s="25">
        <v>40.363512659912139</v>
      </c>
      <c r="U320" s="25">
        <f>0.814*T320+4.4613</f>
        <v>37.317199305168479</v>
      </c>
    </row>
    <row r="321" spans="14:21">
      <c r="N321">
        <v>2032</v>
      </c>
      <c r="O321">
        <v>8</v>
      </c>
      <c r="P321" s="4">
        <v>37.297483323974674</v>
      </c>
      <c r="Q321" s="4">
        <f t="shared" si="105"/>
        <v>34.821451425715381</v>
      </c>
      <c r="R321" s="3">
        <v>36.898204160156247</v>
      </c>
      <c r="S321" s="3">
        <f>0.814*R321+4.4613</f>
        <v>34.496438186367186</v>
      </c>
      <c r="T321" s="25">
        <v>35.038003382568391</v>
      </c>
      <c r="U321" s="25">
        <f>0.814*T321+4.4613</f>
        <v>32.982234753410665</v>
      </c>
    </row>
    <row r="322" spans="14:21">
      <c r="N322">
        <v>2032</v>
      </c>
      <c r="O322">
        <v>9</v>
      </c>
      <c r="P322" s="4">
        <v>26.707189543457034</v>
      </c>
      <c r="Q322" s="4">
        <f t="shared" ref="Q322:Q324" si="106">0.9014*P322+2.3973</f>
        <v>26.471160654472172</v>
      </c>
      <c r="R322" s="3">
        <v>31.823020059814493</v>
      </c>
      <c r="S322" s="3">
        <f>0.9014*R322+2.3973</f>
        <v>31.082570281916784</v>
      </c>
      <c r="T322" s="25">
        <v>25.415368275146513</v>
      </c>
      <c r="U322" s="25">
        <f>0.9014*T322+2.3973</f>
        <v>25.306712963217066</v>
      </c>
    </row>
    <row r="323" spans="14:21">
      <c r="N323">
        <v>2032</v>
      </c>
      <c r="O323">
        <v>10</v>
      </c>
      <c r="P323" s="4">
        <v>18.490115388793978</v>
      </c>
      <c r="Q323" s="4">
        <f t="shared" si="106"/>
        <v>19.064290011458894</v>
      </c>
      <c r="R323" s="3">
        <v>15.795926572265623</v>
      </c>
      <c r="S323" s="3">
        <f>0.9014*R323+2.3973</f>
        <v>16.635748212240234</v>
      </c>
      <c r="T323" s="25">
        <v>15.302026484375002</v>
      </c>
      <c r="U323" s="25">
        <f>0.9014*T323+2.3973</f>
        <v>16.190546673015628</v>
      </c>
    </row>
    <row r="324" spans="14:21">
      <c r="N324">
        <v>2032</v>
      </c>
      <c r="O324">
        <v>11</v>
      </c>
      <c r="P324" s="4">
        <v>4.1807319506836196</v>
      </c>
      <c r="Q324" s="4">
        <f t="shared" si="106"/>
        <v>6.165811780346214</v>
      </c>
      <c r="R324" s="3">
        <v>4.8685781103515904</v>
      </c>
      <c r="S324" s="3">
        <f>0.9014*R324+2.3973</f>
        <v>6.7858363086709232</v>
      </c>
      <c r="T324" s="25">
        <v>3.8079586376953345</v>
      </c>
      <c r="U324" s="25">
        <f>0.9014*T324+2.3973</f>
        <v>5.8297939160185743</v>
      </c>
    </row>
    <row r="325" spans="14:21">
      <c r="N325">
        <v>2032</v>
      </c>
      <c r="O325">
        <v>12</v>
      </c>
      <c r="P325" s="4">
        <v>-3.7638111340331761</v>
      </c>
      <c r="Q325" s="4">
        <f t="shared" ref="Q325:Q327" si="107">0.7817*P325+0.2163</f>
        <v>-2.7258711634737338</v>
      </c>
      <c r="R325" s="3">
        <v>-3.9886531823730125</v>
      </c>
      <c r="S325" s="3">
        <f>0.7817*R325+0.2163</f>
        <v>-2.9016301926609835</v>
      </c>
      <c r="T325" s="25">
        <v>-2.4148399890136445</v>
      </c>
      <c r="U325" s="25">
        <f>0.7817*T325+0.2163</f>
        <v>-1.6713804194119659</v>
      </c>
    </row>
    <row r="326" spans="14:21">
      <c r="N326">
        <v>2033</v>
      </c>
      <c r="O326">
        <v>1</v>
      </c>
      <c r="P326" s="4">
        <v>-5.4130187023925478</v>
      </c>
      <c r="Q326" s="4">
        <f t="shared" si="107"/>
        <v>-4.0150567196602536</v>
      </c>
      <c r="R326" s="3">
        <v>-3.430080739746066</v>
      </c>
      <c r="S326" s="3">
        <f>0.7817*R326+0.2163</f>
        <v>-2.4649941142594995</v>
      </c>
      <c r="T326" s="25">
        <v>-4.8678373706054483</v>
      </c>
      <c r="U326" s="25">
        <f>0.7817*T326+0.2163</f>
        <v>-3.5888884726022789</v>
      </c>
    </row>
    <row r="327" spans="14:21">
      <c r="N327">
        <v>2033</v>
      </c>
      <c r="O327">
        <v>2</v>
      </c>
      <c r="P327" s="4">
        <v>-4.0508440777587555</v>
      </c>
      <c r="Q327" s="4">
        <f t="shared" si="107"/>
        <v>-2.9502448155840191</v>
      </c>
      <c r="R327" s="3">
        <v>2.1446625219726836</v>
      </c>
      <c r="S327" s="3">
        <f>0.7817*R327+0.2163</f>
        <v>1.8927826934260465</v>
      </c>
      <c r="T327" s="25">
        <v>-2.0537198046874789</v>
      </c>
      <c r="U327" s="25">
        <f>0.7817*T327+0.2163</f>
        <v>-1.3890927713242023</v>
      </c>
    </row>
    <row r="328" spans="14:21">
      <c r="N328">
        <v>2033</v>
      </c>
      <c r="O328">
        <v>3</v>
      </c>
      <c r="P328" s="4">
        <v>8.9560948291015627</v>
      </c>
      <c r="Q328" s="4">
        <f t="shared" ref="Q328:Q330" si="108">0.9534*P328-0.7929</f>
        <v>7.7458408100654301</v>
      </c>
      <c r="R328" s="3">
        <v>8.2345984350586203</v>
      </c>
      <c r="S328" s="3">
        <f>0.9534*R328-0.7929</f>
        <v>7.0579661479848887</v>
      </c>
      <c r="T328" s="25">
        <v>8.7213573864746383</v>
      </c>
      <c r="U328" s="25">
        <f>0.9534*T328-0.7929</f>
        <v>7.5220421322649207</v>
      </c>
    </row>
    <row r="329" spans="14:21">
      <c r="N329">
        <v>2033</v>
      </c>
      <c r="O329">
        <v>4</v>
      </c>
      <c r="P329" s="4">
        <v>20.409530522460937</v>
      </c>
      <c r="Q329" s="4">
        <f t="shared" si="108"/>
        <v>18.665546400114259</v>
      </c>
      <c r="R329" s="3">
        <v>19.430105258789062</v>
      </c>
      <c r="S329" s="3">
        <f>0.9534*R329-0.7929</f>
        <v>17.731762353729493</v>
      </c>
      <c r="T329" s="25">
        <v>21.792943195800838</v>
      </c>
      <c r="U329" s="25">
        <f>0.9534*T329-0.7929</f>
        <v>19.984492042876521</v>
      </c>
    </row>
    <row r="330" spans="14:21">
      <c r="N330">
        <v>2033</v>
      </c>
      <c r="O330">
        <v>5</v>
      </c>
      <c r="P330" s="4">
        <v>30.870308949584931</v>
      </c>
      <c r="Q330" s="4">
        <f t="shared" si="108"/>
        <v>28.638852552534274</v>
      </c>
      <c r="R330" s="3">
        <v>29.6237275122071</v>
      </c>
      <c r="S330" s="3">
        <f>0.9534*R330-0.7929</f>
        <v>27.450361810138251</v>
      </c>
      <c r="T330" s="25">
        <v>28.886329920654326</v>
      </c>
      <c r="U330" s="25">
        <f>0.9534*T330-0.7929</f>
        <v>26.747326946351837</v>
      </c>
    </row>
    <row r="331" spans="14:21">
      <c r="N331">
        <v>2033</v>
      </c>
      <c r="O331">
        <v>6</v>
      </c>
      <c r="P331" s="4">
        <v>36.343484367675785</v>
      </c>
      <c r="Q331" s="4">
        <f t="shared" ref="Q331:Q333" si="109">0.814*P331+4.4613</f>
        <v>34.044896275288089</v>
      </c>
      <c r="R331" s="3">
        <v>33.427024515380822</v>
      </c>
      <c r="S331" s="3">
        <f>0.814*R331+4.4613</f>
        <v>31.67089795551999</v>
      </c>
      <c r="T331" s="25">
        <v>37.395519501953132</v>
      </c>
      <c r="U331" s="25">
        <f>0.814*T331+4.4613</f>
        <v>34.901252874589844</v>
      </c>
    </row>
    <row r="332" spans="14:21">
      <c r="N332">
        <v>2033</v>
      </c>
      <c r="O332">
        <v>7</v>
      </c>
      <c r="P332" s="4">
        <v>39.657202586669989</v>
      </c>
      <c r="Q332" s="4">
        <f t="shared" si="109"/>
        <v>36.742262905549367</v>
      </c>
      <c r="R332" s="3">
        <v>39.449941794433663</v>
      </c>
      <c r="S332" s="3">
        <f>0.814*R332+4.4613</f>
        <v>36.573552620668998</v>
      </c>
      <c r="T332" s="25">
        <v>38.061476179199275</v>
      </c>
      <c r="U332" s="25">
        <f>0.814*T332+4.4613</f>
        <v>35.443341609868206</v>
      </c>
    </row>
    <row r="333" spans="14:21">
      <c r="N333">
        <v>2033</v>
      </c>
      <c r="O333">
        <v>8</v>
      </c>
      <c r="P333" s="4">
        <v>39.301626256103582</v>
      </c>
      <c r="Q333" s="4">
        <f t="shared" si="109"/>
        <v>36.452823772468314</v>
      </c>
      <c r="R333" s="3">
        <v>37.625978745117187</v>
      </c>
      <c r="S333" s="3">
        <f>0.814*R333+4.4613</f>
        <v>35.088846698525387</v>
      </c>
      <c r="T333" s="25">
        <v>36.330082624511775</v>
      </c>
      <c r="U333" s="25">
        <f>0.814*T333+4.4613</f>
        <v>34.033987256352582</v>
      </c>
    </row>
    <row r="334" spans="14:21">
      <c r="N334">
        <v>2033</v>
      </c>
      <c r="O334">
        <v>9</v>
      </c>
      <c r="P334" s="4">
        <v>24.666391322631803</v>
      </c>
      <c r="Q334" s="4">
        <f t="shared" ref="Q334:Q336" si="110">0.9014*P334+2.3973</f>
        <v>24.631585138220309</v>
      </c>
      <c r="R334" s="3">
        <v>26.844486972656252</v>
      </c>
      <c r="S334" s="3">
        <f>0.9014*R334+2.3973</f>
        <v>26.594920557152346</v>
      </c>
      <c r="T334" s="25">
        <v>24.230898090820315</v>
      </c>
      <c r="U334" s="25">
        <f>0.9014*T334+2.3973</f>
        <v>24.239031539065433</v>
      </c>
    </row>
    <row r="335" spans="14:21">
      <c r="N335">
        <v>2033</v>
      </c>
      <c r="O335">
        <v>10</v>
      </c>
      <c r="P335" s="4">
        <v>14.492445537109372</v>
      </c>
      <c r="Q335" s="4">
        <f t="shared" si="110"/>
        <v>15.460790407150387</v>
      </c>
      <c r="R335" s="3">
        <v>15.211745383300849</v>
      </c>
      <c r="S335" s="3">
        <f>0.9014*R335+2.3973</f>
        <v>16.109167288507386</v>
      </c>
      <c r="T335" s="25">
        <v>15.545352943115263</v>
      </c>
      <c r="U335" s="25">
        <f>0.9014*T335+2.3973</f>
        <v>16.4098811429241</v>
      </c>
    </row>
    <row r="336" spans="14:21">
      <c r="N336">
        <v>2033</v>
      </c>
      <c r="O336">
        <v>11</v>
      </c>
      <c r="P336" s="4">
        <v>5.7031482745361659</v>
      </c>
      <c r="Q336" s="4">
        <f t="shared" si="110"/>
        <v>7.5381178546669005</v>
      </c>
      <c r="R336" s="3">
        <v>3.4613125341797146</v>
      </c>
      <c r="S336" s="3">
        <f>0.9014*R336+2.3973</f>
        <v>5.5173271183095949</v>
      </c>
      <c r="T336" s="25">
        <v>3.9815670239258032</v>
      </c>
      <c r="U336" s="25">
        <f>0.9014*T336+2.3973</f>
        <v>5.9862845153667195</v>
      </c>
    </row>
    <row r="337" spans="14:21">
      <c r="N337">
        <v>2033</v>
      </c>
      <c r="O337">
        <v>12</v>
      </c>
      <c r="P337" s="4">
        <v>-0.23749224060055241</v>
      </c>
      <c r="Q337" s="4">
        <f t="shared" ref="Q337:Q339" si="111">0.7817*P337+0.2163</f>
        <v>3.0652315522548185E-2</v>
      </c>
      <c r="R337" s="3">
        <v>-3.2199297509765348</v>
      </c>
      <c r="S337" s="3">
        <f>0.7817*R337+0.2163</f>
        <v>-2.3007190863383573</v>
      </c>
      <c r="T337" s="25">
        <v>-5.2594780566406047</v>
      </c>
      <c r="U337" s="25">
        <f>0.7817*T337+0.2163</f>
        <v>-3.8950339968759606</v>
      </c>
    </row>
    <row r="338" spans="14:21">
      <c r="N338">
        <v>2034</v>
      </c>
      <c r="O338">
        <v>1</v>
      </c>
      <c r="P338" s="4">
        <v>-4.2095634808349303</v>
      </c>
      <c r="Q338" s="4">
        <f t="shared" si="111"/>
        <v>-3.074315772968665</v>
      </c>
      <c r="R338" s="3">
        <v>-4.6863762597655967</v>
      </c>
      <c r="S338" s="3">
        <f>0.7817*R338+0.2163</f>
        <v>-3.4470403222587667</v>
      </c>
      <c r="T338" s="25">
        <v>-5.3352600268554475</v>
      </c>
      <c r="U338" s="25">
        <f>0.7817*T338+0.2163</f>
        <v>-3.9542727629929035</v>
      </c>
    </row>
    <row r="339" spans="14:21">
      <c r="N339">
        <v>2034</v>
      </c>
      <c r="O339">
        <v>2</v>
      </c>
      <c r="P339" s="4">
        <v>5.9729552355957294</v>
      </c>
      <c r="Q339" s="4">
        <f t="shared" si="111"/>
        <v>4.8853591076651819</v>
      </c>
      <c r="R339" s="3">
        <v>1.7425926306152686</v>
      </c>
      <c r="S339" s="3">
        <f>0.7817*R339+0.2163</f>
        <v>1.5784846593519553</v>
      </c>
      <c r="T339" s="25">
        <v>3.0800898999023687</v>
      </c>
      <c r="U339" s="25">
        <f>0.7817*T339+0.2163</f>
        <v>2.6240062747536812</v>
      </c>
    </row>
    <row r="340" spans="14:21">
      <c r="N340">
        <v>2034</v>
      </c>
      <c r="O340">
        <v>3</v>
      </c>
      <c r="P340" s="4">
        <v>13.400157994384831</v>
      </c>
      <c r="Q340" s="4">
        <f t="shared" ref="Q340:Q342" si="112">0.9534*P340-0.7929</f>
        <v>11.982810631846498</v>
      </c>
      <c r="R340" s="3">
        <v>8.6448413305664324</v>
      </c>
      <c r="S340" s="3">
        <f>0.9534*R340-0.7929</f>
        <v>7.4490917245620372</v>
      </c>
      <c r="T340" s="25">
        <v>11.69283477294924</v>
      </c>
      <c r="U340" s="25">
        <f>0.9534*T340-0.7929</f>
        <v>10.355048672529806</v>
      </c>
    </row>
    <row r="341" spans="14:21">
      <c r="N341">
        <v>2034</v>
      </c>
      <c r="O341">
        <v>4</v>
      </c>
      <c r="P341" s="4">
        <v>22.781107670898439</v>
      </c>
      <c r="Q341" s="4">
        <f t="shared" si="112"/>
        <v>20.926608053434574</v>
      </c>
      <c r="R341" s="3">
        <v>20.248495407714913</v>
      </c>
      <c r="S341" s="3">
        <f>0.9534*R341-0.7929</f>
        <v>18.512015521715398</v>
      </c>
      <c r="T341" s="25">
        <v>17.210847675781249</v>
      </c>
      <c r="U341" s="25">
        <f>0.9534*T341-0.7929</f>
        <v>15.615922174089842</v>
      </c>
    </row>
    <row r="342" spans="14:21">
      <c r="N342">
        <v>2034</v>
      </c>
      <c r="O342">
        <v>5</v>
      </c>
      <c r="P342" s="4">
        <v>29.1539601092529</v>
      </c>
      <c r="Q342" s="4">
        <f t="shared" si="112"/>
        <v>27.002485568161717</v>
      </c>
      <c r="R342" s="3">
        <v>31.124207248535225</v>
      </c>
      <c r="S342" s="3">
        <f>0.9534*R342-0.7929</f>
        <v>28.880919190753485</v>
      </c>
      <c r="T342" s="25">
        <v>29.734270533447241</v>
      </c>
      <c r="U342" s="25">
        <f>0.9534*T342-0.7929</f>
        <v>27.5557535265886</v>
      </c>
    </row>
    <row r="343" spans="14:21">
      <c r="N343">
        <v>2034</v>
      </c>
      <c r="O343">
        <v>6</v>
      </c>
      <c r="P343" s="4">
        <v>38.288337871093752</v>
      </c>
      <c r="Q343" s="4">
        <f t="shared" ref="Q343:Q345" si="113">0.814*P343+4.4613</f>
        <v>35.628007027070311</v>
      </c>
      <c r="R343" s="3">
        <v>34.105383859863345</v>
      </c>
      <c r="S343" s="3">
        <f>0.814*R343+4.4613</f>
        <v>32.223082461928762</v>
      </c>
      <c r="T343" s="25">
        <v>37.547920997314534</v>
      </c>
      <c r="U343" s="25">
        <f>0.814*T343+4.4613</f>
        <v>35.025307691814028</v>
      </c>
    </row>
    <row r="344" spans="14:21">
      <c r="N344">
        <v>2034</v>
      </c>
      <c r="O344">
        <v>7</v>
      </c>
      <c r="P344" s="4">
        <v>38.683854445190526</v>
      </c>
      <c r="Q344" s="4">
        <f t="shared" si="113"/>
        <v>35.949957518385084</v>
      </c>
      <c r="R344" s="3">
        <v>39.298217307128972</v>
      </c>
      <c r="S344" s="3">
        <f>0.814*R344+4.4613</f>
        <v>36.450048888002982</v>
      </c>
      <c r="T344" s="25">
        <v>39.108151826171877</v>
      </c>
      <c r="U344" s="25">
        <f>0.814*T344+4.4613</f>
        <v>36.295335586503903</v>
      </c>
    </row>
    <row r="345" spans="14:21">
      <c r="N345">
        <v>2034</v>
      </c>
      <c r="O345">
        <v>8</v>
      </c>
      <c r="P345" s="4">
        <v>34.141002272338838</v>
      </c>
      <c r="Q345" s="4">
        <f t="shared" si="113"/>
        <v>32.252075849683813</v>
      </c>
      <c r="R345" s="3">
        <v>35.338250101318323</v>
      </c>
      <c r="S345" s="3">
        <f>0.814*R345+4.4613</f>
        <v>33.226635582473115</v>
      </c>
      <c r="T345" s="25">
        <v>36.908866584472712</v>
      </c>
      <c r="U345" s="25">
        <f>0.814*T345+4.4613</f>
        <v>34.505117399760785</v>
      </c>
    </row>
    <row r="346" spans="14:21">
      <c r="N346">
        <v>2034</v>
      </c>
      <c r="O346">
        <v>9</v>
      </c>
      <c r="P346" s="4">
        <v>26.627469298095768</v>
      </c>
      <c r="Q346" s="4">
        <f t="shared" ref="Q346:Q348" si="114">0.9014*P346+2.3973</f>
        <v>26.399300825303527</v>
      </c>
      <c r="R346" s="3">
        <v>28.003963828125002</v>
      </c>
      <c r="S346" s="3">
        <f>0.9014*R346+2.3973</f>
        <v>27.640072994671879</v>
      </c>
      <c r="T346" s="25">
        <v>25.323907276611305</v>
      </c>
      <c r="U346" s="25">
        <f>0.9014*T346+2.3973</f>
        <v>25.224270019137432</v>
      </c>
    </row>
    <row r="347" spans="14:21">
      <c r="N347">
        <v>2034</v>
      </c>
      <c r="O347">
        <v>10</v>
      </c>
      <c r="P347" s="4">
        <v>16.619934517211949</v>
      </c>
      <c r="Q347" s="4">
        <f t="shared" si="114"/>
        <v>17.378508973814849</v>
      </c>
      <c r="R347" s="3">
        <v>14.498053513183661</v>
      </c>
      <c r="S347" s="3">
        <f>0.9014*R347+2.3973</f>
        <v>15.465845436783752</v>
      </c>
      <c r="T347" s="25">
        <v>14.502128022460939</v>
      </c>
      <c r="U347" s="25">
        <f>0.9014*T347+2.3973</f>
        <v>15.46951819944629</v>
      </c>
    </row>
    <row r="348" spans="14:21">
      <c r="N348">
        <v>2034</v>
      </c>
      <c r="O348">
        <v>11</v>
      </c>
      <c r="P348" s="4">
        <v>7.360728471679713</v>
      </c>
      <c r="Q348" s="4">
        <f t="shared" si="114"/>
        <v>9.0322606443720925</v>
      </c>
      <c r="R348" s="3">
        <v>4.2035470495605818</v>
      </c>
      <c r="S348" s="3">
        <f>0.9014*R348+2.3973</f>
        <v>6.1863773104739082</v>
      </c>
      <c r="T348" s="25">
        <v>6.4394557263183874</v>
      </c>
      <c r="U348" s="25">
        <f>0.9014*T348+2.3973</f>
        <v>8.2018253917033945</v>
      </c>
    </row>
    <row r="349" spans="14:21">
      <c r="N349">
        <v>2034</v>
      </c>
      <c r="O349">
        <v>12</v>
      </c>
      <c r="P349" s="4">
        <v>-3.2181881481933328</v>
      </c>
      <c r="Q349" s="4">
        <f t="shared" ref="Q349:Q351" si="115">0.7817*P349+0.2163</f>
        <v>-2.2993576754427281</v>
      </c>
      <c r="R349" s="3">
        <v>-6.1843412255859089</v>
      </c>
      <c r="S349" s="3">
        <f>0.7817*R349+0.2163</f>
        <v>-4.6179995360405046</v>
      </c>
      <c r="T349" s="25">
        <v>-3.7937904284667696</v>
      </c>
      <c r="U349" s="25">
        <f>0.7817*T349+0.2163</f>
        <v>-2.7493059779324738</v>
      </c>
    </row>
    <row r="350" spans="14:21">
      <c r="N350">
        <v>2035</v>
      </c>
      <c r="O350">
        <v>1</v>
      </c>
      <c r="P350" s="4">
        <v>-4.7050708752441102</v>
      </c>
      <c r="Q350" s="4">
        <f t="shared" si="115"/>
        <v>-3.4616539031783207</v>
      </c>
      <c r="R350" s="3">
        <v>-3.9929702050780973</v>
      </c>
      <c r="S350" s="3">
        <f>0.7817*R350+0.2163</f>
        <v>-2.9050048093095486</v>
      </c>
      <c r="T350" s="25">
        <v>-3.9858920275878638</v>
      </c>
      <c r="U350" s="25">
        <f>0.7817*T350+0.2163</f>
        <v>-2.899471797965433</v>
      </c>
    </row>
    <row r="351" spans="14:21">
      <c r="N351">
        <v>2035</v>
      </c>
      <c r="O351">
        <v>2</v>
      </c>
      <c r="P351" s="4">
        <v>3.0563960681152613</v>
      </c>
      <c r="Q351" s="4">
        <f t="shared" si="115"/>
        <v>2.6054848064456997</v>
      </c>
      <c r="R351" s="3">
        <v>3.0735349218750279</v>
      </c>
      <c r="S351" s="3">
        <f>0.7817*R351+0.2163</f>
        <v>2.618882248429709</v>
      </c>
      <c r="T351" s="25">
        <v>1.5714524548340094</v>
      </c>
      <c r="U351" s="25">
        <f>0.7817*T351+0.2163</f>
        <v>1.444704383943745</v>
      </c>
    </row>
    <row r="352" spans="14:21">
      <c r="N352">
        <v>2035</v>
      </c>
      <c r="O352">
        <v>3</v>
      </c>
      <c r="P352" s="4">
        <v>16.64433131591797</v>
      </c>
      <c r="Q352" s="4">
        <f t="shared" ref="Q352:Q354" si="116">0.9534*P352-0.7929</f>
        <v>15.075805476596194</v>
      </c>
      <c r="R352" s="3">
        <v>14.14732685302741</v>
      </c>
      <c r="S352" s="3">
        <f>0.9534*R352-0.7929</f>
        <v>12.695161421676334</v>
      </c>
      <c r="T352" s="25">
        <v>11.357008747558616</v>
      </c>
      <c r="U352" s="25">
        <f>0.9534*T352-0.7929</f>
        <v>10.034872139922385</v>
      </c>
    </row>
    <row r="353" spans="14:21">
      <c r="N353">
        <v>2035</v>
      </c>
      <c r="O353">
        <v>4</v>
      </c>
      <c r="P353" s="4">
        <v>23.777290254516636</v>
      </c>
      <c r="Q353" s="4">
        <f t="shared" si="116"/>
        <v>21.876368528656162</v>
      </c>
      <c r="R353" s="3">
        <v>20.788751938476565</v>
      </c>
      <c r="S353" s="3">
        <f>0.9534*R353-0.7929</f>
        <v>19.027096098143559</v>
      </c>
      <c r="T353" s="25">
        <v>21.233355994873076</v>
      </c>
      <c r="U353" s="25">
        <f>0.9534*T353-0.7929</f>
        <v>19.450981605511991</v>
      </c>
    </row>
    <row r="354" spans="14:21">
      <c r="N354">
        <v>2035</v>
      </c>
      <c r="O354">
        <v>5</v>
      </c>
      <c r="P354" s="4">
        <v>29.414753474731477</v>
      </c>
      <c r="Q354" s="4">
        <f t="shared" si="116"/>
        <v>27.251125962808992</v>
      </c>
      <c r="R354" s="3">
        <v>33.679214084472726</v>
      </c>
      <c r="S354" s="3">
        <f>0.9534*R354-0.7929</f>
        <v>31.316862708136295</v>
      </c>
      <c r="T354" s="25">
        <v>29.42675386474615</v>
      </c>
      <c r="U354" s="25">
        <f>0.9534*T354-0.7929</f>
        <v>27.262567134648979</v>
      </c>
    </row>
    <row r="355" spans="14:21">
      <c r="N355">
        <v>2035</v>
      </c>
      <c r="O355">
        <v>6</v>
      </c>
      <c r="P355" s="4">
        <v>36.895036296386721</v>
      </c>
      <c r="Q355" s="4">
        <f t="shared" ref="Q355:Q357" si="117">0.814*P355+4.4613</f>
        <v>34.493859545258786</v>
      </c>
      <c r="R355" s="3">
        <v>35.191680893554683</v>
      </c>
      <c r="S355" s="3">
        <f>0.814*R355+4.4613</f>
        <v>33.107328247353507</v>
      </c>
      <c r="T355" s="25">
        <v>37.674760316162136</v>
      </c>
      <c r="U355" s="25">
        <f>0.814*T355+4.4613</f>
        <v>35.128554897355976</v>
      </c>
    </row>
    <row r="356" spans="14:21">
      <c r="N356">
        <v>2035</v>
      </c>
      <c r="O356">
        <v>7</v>
      </c>
      <c r="P356" s="4">
        <v>38.11603798400882</v>
      </c>
      <c r="Q356" s="4">
        <f t="shared" si="117"/>
        <v>35.487754918983178</v>
      </c>
      <c r="R356" s="3">
        <v>41.185887875976562</v>
      </c>
      <c r="S356" s="3">
        <f>0.814*R356+4.4613</f>
        <v>37.986612731044922</v>
      </c>
      <c r="T356" s="25">
        <v>39.412686799316468</v>
      </c>
      <c r="U356" s="25">
        <f>0.814*T356+4.4613</f>
        <v>36.543227054643602</v>
      </c>
    </row>
    <row r="357" spans="14:21">
      <c r="N357">
        <v>2035</v>
      </c>
      <c r="O357">
        <v>8</v>
      </c>
      <c r="P357" s="4">
        <v>36.271455723877018</v>
      </c>
      <c r="Q357" s="4">
        <f t="shared" si="117"/>
        <v>33.986264959235889</v>
      </c>
      <c r="R357" s="3">
        <v>34.532349979248011</v>
      </c>
      <c r="S357" s="3">
        <f>0.814*R357+4.4613</f>
        <v>32.570632883107876</v>
      </c>
      <c r="T357" s="25">
        <v>35.058841749267557</v>
      </c>
      <c r="U357" s="25">
        <f>0.814*T357+4.4613</f>
        <v>32.999197183903789</v>
      </c>
    </row>
    <row r="358" spans="14:21">
      <c r="N358">
        <v>2035</v>
      </c>
      <c r="O358">
        <v>9</v>
      </c>
      <c r="P358" s="4">
        <v>29.5103777087403</v>
      </c>
      <c r="Q358" s="4">
        <f t="shared" ref="Q358:Q360" si="118">0.9014*P358+2.3973</f>
        <v>28.997954466658506</v>
      </c>
      <c r="R358" s="3">
        <v>28.586049375000002</v>
      </c>
      <c r="S358" s="3">
        <f>0.9014*R358+2.3973</f>
        <v>28.164764906625003</v>
      </c>
      <c r="T358" s="25">
        <v>27.244856263427764</v>
      </c>
      <c r="U358" s="25">
        <f>0.9014*T358+2.3973</f>
        <v>26.955813435853788</v>
      </c>
    </row>
    <row r="359" spans="14:21">
      <c r="N359">
        <v>2035</v>
      </c>
      <c r="O359">
        <v>10</v>
      </c>
      <c r="P359" s="4">
        <v>15.324220137329132</v>
      </c>
      <c r="Q359" s="4">
        <f t="shared" si="118"/>
        <v>16.210552031788481</v>
      </c>
      <c r="R359" s="3">
        <v>17.678148471679688</v>
      </c>
      <c r="S359" s="3">
        <f>0.9014*R359+2.3973</f>
        <v>18.332383032372071</v>
      </c>
      <c r="T359" s="25">
        <v>12.240461689453147</v>
      </c>
      <c r="U359" s="25">
        <f>0.9014*T359+2.3973</f>
        <v>13.430852166873066</v>
      </c>
    </row>
    <row r="360" spans="14:21">
      <c r="N360">
        <v>2035</v>
      </c>
      <c r="O360">
        <v>11</v>
      </c>
      <c r="P360" s="4">
        <v>2.0956669604492451</v>
      </c>
      <c r="Q360" s="4">
        <f t="shared" si="118"/>
        <v>4.2863341981489498</v>
      </c>
      <c r="R360" s="3">
        <v>3.3115998632812773</v>
      </c>
      <c r="S360" s="3">
        <f>0.9014*R360+2.3973</f>
        <v>5.3823761167617432</v>
      </c>
      <c r="T360" s="25">
        <v>1.152943006591824</v>
      </c>
      <c r="U360" s="25">
        <f>0.9014*T360+2.3973</f>
        <v>3.4365628261418699</v>
      </c>
    </row>
    <row r="361" spans="14:21">
      <c r="N361">
        <v>2035</v>
      </c>
      <c r="O361">
        <v>12</v>
      </c>
      <c r="P361" s="4">
        <v>-3.7822789898681308</v>
      </c>
      <c r="Q361" s="4">
        <f t="shared" ref="Q361:Q363" si="119">0.7817*P361+0.2163</f>
        <v>-2.7403074863799177</v>
      </c>
      <c r="R361" s="3">
        <v>1.5813539282226836</v>
      </c>
      <c r="S361" s="3">
        <f>0.7817*R361+0.2163</f>
        <v>1.4524443656916717</v>
      </c>
      <c r="T361" s="25">
        <v>-5.44956952392576</v>
      </c>
      <c r="U361" s="25">
        <f>0.7817*T361+0.2163</f>
        <v>-4.043628496852766</v>
      </c>
    </row>
    <row r="362" spans="14:21">
      <c r="N362">
        <v>2036</v>
      </c>
      <c r="O362">
        <v>1</v>
      </c>
      <c r="P362" s="4">
        <v>-9.3574883099364907</v>
      </c>
      <c r="Q362" s="4">
        <f t="shared" si="119"/>
        <v>-7.0984486118773535</v>
      </c>
      <c r="R362" s="3">
        <v>-1.8646360986327808</v>
      </c>
      <c r="S362" s="3">
        <f>0.7817*R362+0.2163</f>
        <v>-1.2412860383012447</v>
      </c>
      <c r="T362" s="25">
        <v>-3.7803895495605198</v>
      </c>
      <c r="U362" s="25">
        <f>0.7817*T362+0.2163</f>
        <v>-2.7388305108914581</v>
      </c>
    </row>
    <row r="363" spans="14:21">
      <c r="N363">
        <v>2036</v>
      </c>
      <c r="O363">
        <v>2</v>
      </c>
      <c r="P363" s="4">
        <v>0.81645747558596415</v>
      </c>
      <c r="Q363" s="4">
        <f t="shared" si="119"/>
        <v>0.85452480866554814</v>
      </c>
      <c r="R363" s="3">
        <v>4.5264854956054954</v>
      </c>
      <c r="S363" s="3">
        <f>0.7817*R363+0.2163</f>
        <v>3.7546537119148153</v>
      </c>
      <c r="T363" s="25">
        <v>3.2052206066894779</v>
      </c>
      <c r="U363" s="25">
        <f>0.7817*T363+0.2163</f>
        <v>2.7218209482491647</v>
      </c>
    </row>
    <row r="364" spans="14:21">
      <c r="N364">
        <v>2036</v>
      </c>
      <c r="O364">
        <v>3</v>
      </c>
      <c r="P364" s="4">
        <v>12.63227977172858</v>
      </c>
      <c r="Q364" s="4">
        <f t="shared" ref="Q364:Q366" si="120">0.9534*P364-0.7929</f>
        <v>11.250715534366028</v>
      </c>
      <c r="R364" s="3">
        <v>13.012704312744173</v>
      </c>
      <c r="S364" s="3">
        <f>0.9534*R364-0.7929</f>
        <v>11.613412291770295</v>
      </c>
      <c r="T364" s="25">
        <v>12.027454719238303</v>
      </c>
      <c r="U364" s="25">
        <f>0.9534*T364-0.7929</f>
        <v>10.674075329321798</v>
      </c>
    </row>
    <row r="365" spans="14:21">
      <c r="N365">
        <v>2036</v>
      </c>
      <c r="O365">
        <v>4</v>
      </c>
      <c r="P365" s="4">
        <v>24.731249150390624</v>
      </c>
      <c r="Q365" s="4">
        <f t="shared" si="120"/>
        <v>22.785872939982422</v>
      </c>
      <c r="R365" s="3">
        <v>26.689325632324291</v>
      </c>
      <c r="S365" s="3">
        <f>0.9534*R365-0.7929</f>
        <v>24.65270305785798</v>
      </c>
      <c r="T365" s="25">
        <v>20.322062727050838</v>
      </c>
      <c r="U365" s="25">
        <f>0.9534*T365-0.7929</f>
        <v>18.58215460397027</v>
      </c>
    </row>
    <row r="366" spans="14:21">
      <c r="N366">
        <v>2036</v>
      </c>
      <c r="O366">
        <v>5</v>
      </c>
      <c r="P366" s="4">
        <v>33.563090584106476</v>
      </c>
      <c r="Q366" s="4">
        <f t="shared" si="120"/>
        <v>31.206150562887114</v>
      </c>
      <c r="R366" s="3">
        <v>29.865229306640629</v>
      </c>
      <c r="S366" s="3">
        <f>0.9534*R366-0.7929</f>
        <v>27.680609620951177</v>
      </c>
      <c r="T366" s="25">
        <v>29.471512800293027</v>
      </c>
      <c r="U366" s="25">
        <f>0.9534*T366-0.7929</f>
        <v>27.305240303799373</v>
      </c>
    </row>
    <row r="367" spans="14:21">
      <c r="N367">
        <v>2036</v>
      </c>
      <c r="O367">
        <v>6</v>
      </c>
      <c r="P367" s="4">
        <v>33.47319499084476</v>
      </c>
      <c r="Q367" s="4">
        <f t="shared" ref="Q367:Q369" si="121">0.814*P367+4.4613</f>
        <v>31.708480722547634</v>
      </c>
      <c r="R367" s="3">
        <v>38.690564926757808</v>
      </c>
      <c r="S367" s="3">
        <f>0.814*R367+4.4613</f>
        <v>35.955419850380856</v>
      </c>
      <c r="T367" s="25">
        <v>36.127762855224638</v>
      </c>
      <c r="U367" s="25">
        <f>0.814*T367+4.4613</f>
        <v>33.869298964152854</v>
      </c>
    </row>
    <row r="368" spans="14:21">
      <c r="N368">
        <v>2036</v>
      </c>
      <c r="O368">
        <v>7</v>
      </c>
      <c r="P368" s="4">
        <v>40.658032179565524</v>
      </c>
      <c r="Q368" s="4">
        <f t="shared" si="121"/>
        <v>37.556938194166335</v>
      </c>
      <c r="R368" s="3">
        <v>40.431750113525425</v>
      </c>
      <c r="S368" s="3">
        <f>0.814*R368+4.4613</f>
        <v>37.372744592409695</v>
      </c>
      <c r="T368" s="25">
        <v>39.533060194091824</v>
      </c>
      <c r="U368" s="25">
        <f>0.814*T368+4.4613</f>
        <v>36.641210997990747</v>
      </c>
    </row>
    <row r="369" spans="14:21">
      <c r="N369">
        <v>2036</v>
      </c>
      <c r="O369">
        <v>8</v>
      </c>
      <c r="P369" s="4">
        <v>34.182985597534149</v>
      </c>
      <c r="Q369" s="4">
        <f t="shared" si="121"/>
        <v>32.286250276392792</v>
      </c>
      <c r="R369" s="3">
        <v>37.176882645263639</v>
      </c>
      <c r="S369" s="3">
        <f>0.814*R369+4.4613</f>
        <v>34.723282473244602</v>
      </c>
      <c r="T369" s="25">
        <v>35.141960700683654</v>
      </c>
      <c r="U369" s="25">
        <f>0.814*T369+4.4613</f>
        <v>33.066856010356496</v>
      </c>
    </row>
    <row r="370" spans="14:21">
      <c r="N370">
        <v>2036</v>
      </c>
      <c r="O370">
        <v>9</v>
      </c>
      <c r="P370" s="4">
        <v>28.353592882080143</v>
      </c>
      <c r="Q370" s="4">
        <f t="shared" ref="Q370:Q372" si="122">0.9014*P370+2.3973</f>
        <v>27.955228623907043</v>
      </c>
      <c r="R370" s="3">
        <v>26.228703500976565</v>
      </c>
      <c r="S370" s="3">
        <f>0.9014*R370+2.3973</f>
        <v>26.039853335780276</v>
      </c>
      <c r="T370" s="25">
        <v>27.491231422119117</v>
      </c>
      <c r="U370" s="25">
        <f>0.9014*T370+2.3973</f>
        <v>27.177896003898173</v>
      </c>
    </row>
    <row r="371" spans="14:21">
      <c r="N371">
        <v>2036</v>
      </c>
      <c r="O371">
        <v>10</v>
      </c>
      <c r="P371" s="4">
        <v>10.70024560424811</v>
      </c>
      <c r="Q371" s="4">
        <f t="shared" si="122"/>
        <v>12.042501387669246</v>
      </c>
      <c r="R371" s="3">
        <v>18.128292392578125</v>
      </c>
      <c r="S371" s="3">
        <f>0.9014*R371+2.3973</f>
        <v>18.738142762669924</v>
      </c>
      <c r="T371" s="25">
        <v>16.167019715576199</v>
      </c>
      <c r="U371" s="25">
        <f>0.9014*T371+2.3973</f>
        <v>16.970251571620384</v>
      </c>
    </row>
    <row r="372" spans="14:21">
      <c r="N372">
        <v>2036</v>
      </c>
      <c r="O372">
        <v>11</v>
      </c>
      <c r="P372" s="4">
        <v>1.6121776934814793</v>
      </c>
      <c r="Q372" s="4">
        <f t="shared" si="122"/>
        <v>3.8505169729042055</v>
      </c>
      <c r="R372" s="3">
        <v>2.4917427648926123</v>
      </c>
      <c r="S372" s="3">
        <f>0.9014*R372+2.3973</f>
        <v>4.6433569282742004</v>
      </c>
      <c r="T372" s="25">
        <v>4.6942592663574487</v>
      </c>
      <c r="U372" s="25">
        <f>0.9014*T372+2.3973</f>
        <v>6.6287053026946037</v>
      </c>
    </row>
    <row r="373" spans="14:21">
      <c r="N373">
        <v>2036</v>
      </c>
      <c r="O373">
        <v>12</v>
      </c>
      <c r="P373" s="4">
        <v>-3.6163487103271152</v>
      </c>
      <c r="Q373" s="4">
        <f t="shared" ref="Q373:Q375" si="123">0.7817*P373+0.2163</f>
        <v>-2.6105997868627058</v>
      </c>
      <c r="R373" s="3">
        <v>-2.9842957543945037</v>
      </c>
      <c r="S373" s="3">
        <f>0.7817*R373+0.2163</f>
        <v>-2.1165239912101836</v>
      </c>
      <c r="T373" s="25">
        <v>-1.8866108447265408</v>
      </c>
      <c r="U373" s="25">
        <f>0.7817*T373+0.2163</f>
        <v>-1.258463697322737</v>
      </c>
    </row>
    <row r="374" spans="14:21">
      <c r="N374">
        <v>2037</v>
      </c>
      <c r="O374">
        <v>1</v>
      </c>
      <c r="P374" s="4">
        <v>-13.2161484875488</v>
      </c>
      <c r="Q374" s="4">
        <f t="shared" si="123"/>
        <v>-10.114763272716896</v>
      </c>
      <c r="R374" s="3">
        <v>-1.617098854980437</v>
      </c>
      <c r="S374" s="3">
        <f>0.7817*R374+0.2163</f>
        <v>-1.0477861749382076</v>
      </c>
      <c r="T374" s="25">
        <v>-6.7810473498534893</v>
      </c>
      <c r="U374" s="25">
        <f>0.7817*T374+0.2163</f>
        <v>-5.0844447133804715</v>
      </c>
    </row>
    <row r="375" spans="14:21">
      <c r="N375">
        <v>2037</v>
      </c>
      <c r="O375">
        <v>2</v>
      </c>
      <c r="P375" s="4">
        <v>-0.62295364807125608</v>
      </c>
      <c r="Q375" s="4">
        <f t="shared" si="123"/>
        <v>-0.27066286669730083</v>
      </c>
      <c r="R375" s="3">
        <v>-2.4526313562011399</v>
      </c>
      <c r="S375" s="3">
        <f>0.7817*R375+0.2163</f>
        <v>-1.7009219311424311</v>
      </c>
      <c r="T375" s="25">
        <v>-0.50571727783200959</v>
      </c>
      <c r="U375" s="25">
        <f>0.7817*T375+0.2163</f>
        <v>-0.17901919608128186</v>
      </c>
    </row>
    <row r="376" spans="14:21">
      <c r="N376">
        <v>2037</v>
      </c>
      <c r="O376">
        <v>3</v>
      </c>
      <c r="P376" s="4">
        <v>12.633922249145538</v>
      </c>
      <c r="Q376" s="4">
        <f t="shared" ref="Q376:Q378" si="124">0.9534*P376-0.7929</f>
        <v>11.252281472335357</v>
      </c>
      <c r="R376" s="3">
        <v>7.6690684606933939</v>
      </c>
      <c r="S376" s="3">
        <f>0.9534*R376-0.7929</f>
        <v>6.5187898704250813</v>
      </c>
      <c r="T376" s="25">
        <v>8.5920724072265848</v>
      </c>
      <c r="U376" s="25">
        <f>0.9534*T376-0.7929</f>
        <v>7.3987818330498252</v>
      </c>
    </row>
    <row r="377" spans="14:21">
      <c r="N377">
        <v>2037</v>
      </c>
      <c r="O377">
        <v>4</v>
      </c>
      <c r="P377" s="4">
        <v>24.931631395263739</v>
      </c>
      <c r="Q377" s="4">
        <f t="shared" si="124"/>
        <v>22.976917372244451</v>
      </c>
      <c r="R377" s="3">
        <v>23.968092465820316</v>
      </c>
      <c r="S377" s="3">
        <f>0.9534*R377-0.7929</f>
        <v>22.05827935691309</v>
      </c>
      <c r="T377" s="25">
        <v>20.630182435302764</v>
      </c>
      <c r="U377" s="25">
        <f>0.9534*T377-0.7929</f>
        <v>18.875915933817655</v>
      </c>
    </row>
    <row r="378" spans="14:21">
      <c r="N378">
        <v>2037</v>
      </c>
      <c r="O378">
        <v>5</v>
      </c>
      <c r="P378" s="4">
        <v>32.448930049438509</v>
      </c>
      <c r="Q378" s="4">
        <f t="shared" si="124"/>
        <v>30.143909909134678</v>
      </c>
      <c r="R378" s="3">
        <v>33.621500101318325</v>
      </c>
      <c r="S378" s="3">
        <f>0.9534*R378-0.7929</f>
        <v>31.261838196596894</v>
      </c>
      <c r="T378" s="25">
        <v>27.174870173339901</v>
      </c>
      <c r="U378" s="25">
        <f>0.9534*T378-0.7929</f>
        <v>25.115621223262263</v>
      </c>
    </row>
    <row r="379" spans="14:21">
      <c r="N379">
        <v>2037</v>
      </c>
      <c r="O379">
        <v>6</v>
      </c>
      <c r="P379" s="4">
        <v>35.462435444946323</v>
      </c>
      <c r="Q379" s="4">
        <f t="shared" ref="Q379:Q381" si="125">0.814*P379+4.4613</f>
        <v>33.327722452186308</v>
      </c>
      <c r="R379" s="3">
        <v>38.823847763671871</v>
      </c>
      <c r="S379" s="3">
        <f>0.814*R379+4.4613</f>
        <v>36.063912079628899</v>
      </c>
      <c r="T379" s="25">
        <v>38.618818732910213</v>
      </c>
      <c r="U379" s="25">
        <f>0.814*T379+4.4613</f>
        <v>35.897018448588909</v>
      </c>
    </row>
    <row r="380" spans="14:21">
      <c r="N380">
        <v>2037</v>
      </c>
      <c r="O380">
        <v>7</v>
      </c>
      <c r="P380" s="4">
        <v>37.991530183715852</v>
      </c>
      <c r="Q380" s="4">
        <f t="shared" si="125"/>
        <v>35.386405569544699</v>
      </c>
      <c r="R380" s="3">
        <v>43.337357871093751</v>
      </c>
      <c r="S380" s="3">
        <f>0.814*R380+4.4613</f>
        <v>39.737909307070311</v>
      </c>
      <c r="T380" s="25">
        <v>40.439060114746155</v>
      </c>
      <c r="U380" s="25">
        <f>0.814*T380+4.4613</f>
        <v>37.378694933403366</v>
      </c>
    </row>
    <row r="381" spans="14:21">
      <c r="N381">
        <v>2037</v>
      </c>
      <c r="O381">
        <v>8</v>
      </c>
      <c r="P381" s="4">
        <v>37.701212285156252</v>
      </c>
      <c r="Q381" s="4">
        <f t="shared" si="125"/>
        <v>35.150086800117187</v>
      </c>
      <c r="R381" s="3">
        <v>37.271605667724572</v>
      </c>
      <c r="S381" s="3">
        <f>0.814*R381+4.4613</f>
        <v>34.800387013527796</v>
      </c>
      <c r="T381" s="25">
        <v>35.690592683105528</v>
      </c>
      <c r="U381" s="25">
        <f>0.814*T381+4.4613</f>
        <v>33.513442444047897</v>
      </c>
    </row>
    <row r="382" spans="14:21">
      <c r="N382">
        <v>2037</v>
      </c>
      <c r="O382">
        <v>9</v>
      </c>
      <c r="P382" s="4">
        <v>27.691113637084932</v>
      </c>
      <c r="Q382" s="4">
        <f t="shared" ref="Q382:Q384" si="126">0.9014*P382+2.3973</f>
        <v>27.35806983246836</v>
      </c>
      <c r="R382" s="3">
        <v>27.387803140869178</v>
      </c>
      <c r="S382" s="3">
        <f>0.9014*R382+2.3973</f>
        <v>27.084665751179479</v>
      </c>
      <c r="T382" s="25">
        <v>27.571469184570315</v>
      </c>
      <c r="U382" s="25">
        <f>0.9014*T382+2.3973</f>
        <v>27.250222322971684</v>
      </c>
    </row>
    <row r="383" spans="14:21">
      <c r="N383">
        <v>2037</v>
      </c>
      <c r="O383">
        <v>10</v>
      </c>
      <c r="P383" s="4">
        <v>16.242605375976563</v>
      </c>
      <c r="Q383" s="4">
        <f t="shared" si="126"/>
        <v>17.038384485905272</v>
      </c>
      <c r="R383" s="3">
        <v>18.088056064453124</v>
      </c>
      <c r="S383" s="3">
        <f>0.9014*R383+2.3973</f>
        <v>18.701873736498047</v>
      </c>
      <c r="T383" s="25">
        <v>14.624444544677763</v>
      </c>
      <c r="U383" s="25">
        <f>0.9014*T383+2.3973</f>
        <v>15.579774312572535</v>
      </c>
    </row>
    <row r="384" spans="14:21">
      <c r="N384">
        <v>2037</v>
      </c>
      <c r="O384">
        <v>11</v>
      </c>
      <c r="P384" s="4">
        <v>7.7249979144286778</v>
      </c>
      <c r="Q384" s="4">
        <f t="shared" si="126"/>
        <v>9.3606131200660094</v>
      </c>
      <c r="R384" s="3">
        <v>3.5107696875000278</v>
      </c>
      <c r="S384" s="3">
        <f>0.9014*R384+2.3973</f>
        <v>5.561907796312525</v>
      </c>
      <c r="T384" s="25">
        <v>2.0935506970215094</v>
      </c>
      <c r="U384" s="25">
        <f>0.9014*T384+2.3973</f>
        <v>4.2844265982951883</v>
      </c>
    </row>
    <row r="385" spans="14:21">
      <c r="N385">
        <v>2037</v>
      </c>
      <c r="O385">
        <v>12</v>
      </c>
      <c r="P385" s="4">
        <v>-0.92352701538083259</v>
      </c>
      <c r="Q385" s="4">
        <f t="shared" ref="Q385:Q387" si="127">0.7817*P385+0.2163</f>
        <v>-0.50562106792319672</v>
      </c>
      <c r="R385" s="3">
        <v>-5.5986511743163785</v>
      </c>
      <c r="S385" s="3">
        <f>0.7817*R385+0.2163</f>
        <v>-4.1601656229631123</v>
      </c>
      <c r="T385" s="25">
        <v>-3.839688438720676</v>
      </c>
      <c r="U385" s="25">
        <f>0.7817*T385+0.2163</f>
        <v>-2.7851844525479521</v>
      </c>
    </row>
    <row r="386" spans="14:21">
      <c r="N386">
        <v>2038</v>
      </c>
      <c r="O386">
        <v>1</v>
      </c>
      <c r="P386" s="4">
        <v>-6.0494586712646177</v>
      </c>
      <c r="Q386" s="4">
        <f t="shared" si="127"/>
        <v>-4.5125618433275507</v>
      </c>
      <c r="R386" s="3">
        <v>-2.6536872583007494</v>
      </c>
      <c r="S386" s="3">
        <f>0.7817*R386+0.2163</f>
        <v>-1.8580873298136957</v>
      </c>
      <c r="T386" s="25">
        <v>-6.8670474902343539</v>
      </c>
      <c r="U386" s="25">
        <f>0.7817*T386+0.2163</f>
        <v>-5.1516710231161937</v>
      </c>
    </row>
    <row r="387" spans="14:21">
      <c r="N387">
        <v>2038</v>
      </c>
      <c r="O387">
        <v>2</v>
      </c>
      <c r="P387" s="4">
        <v>2.5170225085449482</v>
      </c>
      <c r="Q387" s="4">
        <f t="shared" si="127"/>
        <v>2.1838564949295858</v>
      </c>
      <c r="R387" s="3">
        <v>0.7213024145508089</v>
      </c>
      <c r="S387" s="3">
        <f>0.7817*R387+0.2163</f>
        <v>0.78014209745436736</v>
      </c>
      <c r="T387" s="25">
        <v>2.4453237683105717</v>
      </c>
      <c r="U387" s="25">
        <f>0.7817*T387+0.2163</f>
        <v>2.1278095896883737</v>
      </c>
    </row>
    <row r="388" spans="14:21">
      <c r="N388">
        <v>2038</v>
      </c>
      <c r="O388">
        <v>3</v>
      </c>
      <c r="P388" s="4">
        <v>8.2962195117187498</v>
      </c>
      <c r="Q388" s="4">
        <f t="shared" ref="Q388:Q390" si="128">0.9534*P388-0.7929</f>
        <v>7.1167156824726563</v>
      </c>
      <c r="R388" s="3">
        <v>11.51318857177737</v>
      </c>
      <c r="S388" s="3">
        <f>0.9534*R388-0.7929</f>
        <v>10.183773984332545</v>
      </c>
      <c r="T388" s="25">
        <v>9.1776908154297097</v>
      </c>
      <c r="U388" s="25">
        <f>0.9534*T388-0.7929</f>
        <v>7.9571104234306853</v>
      </c>
    </row>
    <row r="389" spans="14:21">
      <c r="N389">
        <v>2038</v>
      </c>
      <c r="O389">
        <v>4</v>
      </c>
      <c r="P389" s="4">
        <v>24.18502525817868</v>
      </c>
      <c r="Q389" s="4">
        <f t="shared" si="128"/>
        <v>22.265103081147554</v>
      </c>
      <c r="R389" s="3">
        <v>19.907408701171875</v>
      </c>
      <c r="S389" s="3">
        <f>0.9534*R389-0.7929</f>
        <v>18.186823455697265</v>
      </c>
      <c r="T389" s="25">
        <v>22.105418189697239</v>
      </c>
      <c r="U389" s="25">
        <f>0.9534*T389-0.7929</f>
        <v>20.28240570205735</v>
      </c>
    </row>
    <row r="390" spans="14:21">
      <c r="N390">
        <v>2038</v>
      </c>
      <c r="O390">
        <v>5</v>
      </c>
      <c r="P390" s="4">
        <v>30.969338319702118</v>
      </c>
      <c r="Q390" s="4">
        <f t="shared" si="128"/>
        <v>28.733267154004</v>
      </c>
      <c r="R390" s="3">
        <v>32.617561801757809</v>
      </c>
      <c r="S390" s="3">
        <f>0.9534*R390-0.7929</f>
        <v>30.304683421795897</v>
      </c>
      <c r="T390" s="25">
        <v>28.454218580322241</v>
      </c>
      <c r="U390" s="25">
        <f>0.9534*T390-0.7929</f>
        <v>26.335351994479225</v>
      </c>
    </row>
    <row r="391" spans="14:21">
      <c r="N391">
        <v>2038</v>
      </c>
      <c r="O391">
        <v>6</v>
      </c>
      <c r="P391" s="4">
        <v>36.770208012695313</v>
      </c>
      <c r="Q391" s="4">
        <f t="shared" ref="Q391:Q393" si="129">0.814*P391+4.4613</f>
        <v>34.392249322333981</v>
      </c>
      <c r="R391" s="3">
        <v>37.097290158691472</v>
      </c>
      <c r="S391" s="3">
        <f>0.814*R391+4.4613</f>
        <v>34.658494189174853</v>
      </c>
      <c r="T391" s="25">
        <v>36.286764283447241</v>
      </c>
      <c r="U391" s="25">
        <f>0.814*T391+4.4613</f>
        <v>33.998726126726055</v>
      </c>
    </row>
    <row r="392" spans="14:21">
      <c r="N392">
        <v>2038</v>
      </c>
      <c r="O392">
        <v>7</v>
      </c>
      <c r="P392" s="4">
        <v>38.938438444824222</v>
      </c>
      <c r="Q392" s="4">
        <f t="shared" si="129"/>
        <v>36.157188894086914</v>
      </c>
      <c r="R392" s="3">
        <v>43.774131595459082</v>
      </c>
      <c r="S392" s="3">
        <f>0.814*R392+4.4613</f>
        <v>40.093443118703689</v>
      </c>
      <c r="T392" s="25">
        <v>39.597116395263697</v>
      </c>
      <c r="U392" s="25">
        <f>0.814*T392+4.4613</f>
        <v>36.693352745744647</v>
      </c>
    </row>
    <row r="393" spans="14:21">
      <c r="N393">
        <v>2038</v>
      </c>
      <c r="O393">
        <v>8</v>
      </c>
      <c r="P393" s="4">
        <v>37.916376826782255</v>
      </c>
      <c r="Q393" s="4">
        <f t="shared" si="129"/>
        <v>35.325230737000751</v>
      </c>
      <c r="R393" s="3">
        <v>35.38934185546875</v>
      </c>
      <c r="S393" s="3">
        <f>0.814*R393+4.4613</f>
        <v>33.26822427035156</v>
      </c>
      <c r="T393" s="25">
        <v>36.013654371337864</v>
      </c>
      <c r="U393" s="25">
        <f>0.814*T393+4.4613</f>
        <v>33.776414658269019</v>
      </c>
    </row>
    <row r="394" spans="14:21">
      <c r="N394">
        <v>2038</v>
      </c>
      <c r="O394">
        <v>9</v>
      </c>
      <c r="P394" s="4">
        <v>29.324617518920867</v>
      </c>
      <c r="Q394" s="4">
        <f t="shared" ref="Q394:Q396" si="130">0.9014*P394+2.3973</f>
        <v>28.830510231555269</v>
      </c>
      <c r="R394" s="3">
        <v>28.804834409179691</v>
      </c>
      <c r="S394" s="3">
        <f>0.9014*R394+2.3973</f>
        <v>28.361977736434575</v>
      </c>
      <c r="T394" s="25">
        <v>27.255375953369114</v>
      </c>
      <c r="U394" s="25">
        <f>0.9014*T394+2.3973</f>
        <v>26.96529588436692</v>
      </c>
    </row>
    <row r="395" spans="14:21">
      <c r="N395">
        <v>2038</v>
      </c>
      <c r="O395">
        <v>10</v>
      </c>
      <c r="P395" s="4">
        <v>14.363691331787173</v>
      </c>
      <c r="Q395" s="4">
        <f t="shared" si="130"/>
        <v>15.344731366472956</v>
      </c>
      <c r="R395" s="3">
        <v>21.339486679687504</v>
      </c>
      <c r="S395" s="3">
        <f>0.9014*R395+2.3973</f>
        <v>21.632713293070317</v>
      </c>
      <c r="T395" s="25">
        <v>16.520266883544949</v>
      </c>
      <c r="U395" s="25">
        <f>0.9014*T395+2.3973</f>
        <v>17.288668568827418</v>
      </c>
    </row>
    <row r="396" spans="14:21">
      <c r="N396">
        <v>2038</v>
      </c>
      <c r="O396">
        <v>11</v>
      </c>
      <c r="P396" s="4">
        <v>8.0709196826171876</v>
      </c>
      <c r="Q396" s="4">
        <f t="shared" si="130"/>
        <v>9.6724270019111334</v>
      </c>
      <c r="R396" s="3">
        <v>6.4262688757324558</v>
      </c>
      <c r="S396" s="3">
        <f>0.9014*R396+2.3973</f>
        <v>8.1899387645852357</v>
      </c>
      <c r="T396" s="25">
        <v>5.943053669433616</v>
      </c>
      <c r="U396" s="25">
        <f>0.9014*T396+2.3973</f>
        <v>7.7543685776274618</v>
      </c>
    </row>
    <row r="397" spans="14:21">
      <c r="N397">
        <v>2038</v>
      </c>
      <c r="O397">
        <v>12</v>
      </c>
      <c r="P397" s="4">
        <v>-1.3576217785644262</v>
      </c>
      <c r="Q397" s="4">
        <f t="shared" ref="Q397:Q399" si="131">0.7817*P397+0.2163</f>
        <v>-0.84495294430381196</v>
      </c>
      <c r="R397" s="3">
        <v>-0.63030290771481212</v>
      </c>
      <c r="S397" s="3">
        <f>0.7817*R397+0.2163</f>
        <v>-0.27640778296066859</v>
      </c>
      <c r="T397" s="25">
        <v>-2.4492802478027076</v>
      </c>
      <c r="U397" s="25">
        <f>0.7817*T397+0.2163</f>
        <v>-1.6983023697073765</v>
      </c>
    </row>
    <row r="398" spans="14:21">
      <c r="N398">
        <v>2039</v>
      </c>
      <c r="O398">
        <v>1</v>
      </c>
      <c r="P398" s="4">
        <v>-4.8870253247070004</v>
      </c>
      <c r="Q398" s="4">
        <f t="shared" si="131"/>
        <v>-3.6038876963234618</v>
      </c>
      <c r="R398" s="3">
        <v>-2.3406821557616873</v>
      </c>
      <c r="S398" s="3">
        <f>0.7817*R398+0.2163</f>
        <v>-1.6134112411589108</v>
      </c>
      <c r="T398" s="25">
        <v>-4.6336570117187286</v>
      </c>
      <c r="U398" s="25">
        <f>0.7817*T398+0.2163</f>
        <v>-3.4058296860605299</v>
      </c>
    </row>
    <row r="399" spans="14:21">
      <c r="N399">
        <v>2039</v>
      </c>
      <c r="O399">
        <v>2</v>
      </c>
      <c r="P399" s="4">
        <v>0.25745430786135515</v>
      </c>
      <c r="Q399" s="4">
        <f t="shared" si="131"/>
        <v>0.41755203245522132</v>
      </c>
      <c r="R399" s="3">
        <v>1.3592158666992464</v>
      </c>
      <c r="S399" s="3">
        <f>0.7817*R399+0.2163</f>
        <v>1.2787990429988008</v>
      </c>
      <c r="T399" s="25">
        <v>2.6482465771484627</v>
      </c>
      <c r="U399" s="25">
        <f>0.7817*T399+0.2163</f>
        <v>2.286434349356953</v>
      </c>
    </row>
    <row r="400" spans="14:21">
      <c r="N400">
        <v>2039</v>
      </c>
      <c r="O400">
        <v>3</v>
      </c>
      <c r="P400" s="4">
        <v>11.176804417724675</v>
      </c>
      <c r="Q400" s="4">
        <f t="shared" ref="Q400:Q402" si="132">0.9534*P400-0.7929</f>
        <v>9.8630653318587065</v>
      </c>
      <c r="R400" s="3">
        <v>11.746098233642611</v>
      </c>
      <c r="S400" s="3">
        <f>0.9534*R400-0.7929</f>
        <v>10.405830055954866</v>
      </c>
      <c r="T400" s="25">
        <v>12.788658143310576</v>
      </c>
      <c r="U400" s="25">
        <f>0.9534*T400-0.7929</f>
        <v>11.399806673832304</v>
      </c>
    </row>
    <row r="401" spans="14:21">
      <c r="N401">
        <v>2039</v>
      </c>
      <c r="O401">
        <v>4</v>
      </c>
      <c r="P401" s="4">
        <v>26.772127492065401</v>
      </c>
      <c r="Q401" s="4">
        <f t="shared" si="132"/>
        <v>24.731646350935154</v>
      </c>
      <c r="R401" s="3">
        <v>19.162617502441474</v>
      </c>
      <c r="S401" s="3">
        <f>0.9534*R401-0.7929</f>
        <v>17.476739526827703</v>
      </c>
      <c r="T401" s="25">
        <v>18.57633023193365</v>
      </c>
      <c r="U401" s="25">
        <f>0.9534*T401-0.7929</f>
        <v>16.917773243125541</v>
      </c>
    </row>
    <row r="402" spans="14:21">
      <c r="N402">
        <v>2039</v>
      </c>
      <c r="O402">
        <v>5</v>
      </c>
      <c r="P402" s="4">
        <v>32.081936497802801</v>
      </c>
      <c r="Q402" s="4">
        <f t="shared" si="132"/>
        <v>29.794018257005192</v>
      </c>
      <c r="R402" s="3">
        <v>28.936692209472728</v>
      </c>
      <c r="S402" s="3">
        <f>0.9534*R402-0.7929</f>
        <v>26.795342352511302</v>
      </c>
      <c r="T402" s="25">
        <v>31.835092817382815</v>
      </c>
      <c r="U402" s="25">
        <f>0.9534*T402-0.7929</f>
        <v>29.558677492092777</v>
      </c>
    </row>
    <row r="403" spans="14:21">
      <c r="N403">
        <v>2039</v>
      </c>
      <c r="O403">
        <v>6</v>
      </c>
      <c r="P403" s="4">
        <v>37.100225792236394</v>
      </c>
      <c r="Q403" s="4">
        <f t="shared" ref="Q403:Q405" si="133">0.814*P403+4.4613</f>
        <v>34.660883794880419</v>
      </c>
      <c r="R403" s="3">
        <v>38.077044748535222</v>
      </c>
      <c r="S403" s="3">
        <f>0.814*R403+4.4613</f>
        <v>35.456014425307671</v>
      </c>
      <c r="T403" s="25">
        <v>37.915842127685572</v>
      </c>
      <c r="U403" s="25">
        <f>0.814*T403+4.4613</f>
        <v>35.324795491936051</v>
      </c>
    </row>
    <row r="404" spans="14:21">
      <c r="N404">
        <v>2039</v>
      </c>
      <c r="O404">
        <v>7</v>
      </c>
      <c r="P404" s="4">
        <v>38.664705562133818</v>
      </c>
      <c r="Q404" s="4">
        <f t="shared" si="133"/>
        <v>35.934370327576929</v>
      </c>
      <c r="R404" s="3">
        <v>40.208983359374997</v>
      </c>
      <c r="S404" s="3">
        <f>0.814*R404+4.4613</f>
        <v>37.191412454531246</v>
      </c>
      <c r="T404" s="25">
        <v>42.261914667968753</v>
      </c>
      <c r="U404" s="25">
        <f>0.814*T404+4.4613</f>
        <v>38.862498539726566</v>
      </c>
    </row>
    <row r="405" spans="14:21">
      <c r="N405">
        <v>2039</v>
      </c>
      <c r="O405">
        <v>8</v>
      </c>
      <c r="P405" s="4">
        <v>36.786232182617191</v>
      </c>
      <c r="Q405" s="4">
        <f t="shared" si="133"/>
        <v>34.405292996650388</v>
      </c>
      <c r="R405" s="3">
        <v>36.317585562744171</v>
      </c>
      <c r="S405" s="3">
        <f>0.814*R405+4.4613</f>
        <v>34.023814648073753</v>
      </c>
      <c r="T405" s="25">
        <v>36.854123994140629</v>
      </c>
      <c r="U405" s="25">
        <f>0.814*T405+4.4613</f>
        <v>34.460556931230471</v>
      </c>
    </row>
    <row r="406" spans="14:21">
      <c r="N406">
        <v>2039</v>
      </c>
      <c r="O406">
        <v>9</v>
      </c>
      <c r="P406" s="4">
        <v>28.286291368408271</v>
      </c>
      <c r="Q406" s="4">
        <f t="shared" ref="Q406:Q408" si="134">0.9014*P406+2.3973</f>
        <v>27.894563039483216</v>
      </c>
      <c r="R406" s="3">
        <v>29.353976462402414</v>
      </c>
      <c r="S406" s="3">
        <f>0.9014*R406+2.3973</f>
        <v>28.856974383209536</v>
      </c>
      <c r="T406" s="25">
        <v>26.481776716308651</v>
      </c>
      <c r="U406" s="25">
        <f>0.9014*T406+2.3973</f>
        <v>26.267973532080621</v>
      </c>
    </row>
    <row r="407" spans="14:21">
      <c r="N407">
        <v>2039</v>
      </c>
      <c r="O407">
        <v>10</v>
      </c>
      <c r="P407" s="4">
        <v>16.508406294555698</v>
      </c>
      <c r="Q407" s="4">
        <f t="shared" si="134"/>
        <v>17.277977433912508</v>
      </c>
      <c r="R407" s="3">
        <v>18.849360922851563</v>
      </c>
      <c r="S407" s="3">
        <f>0.9014*R407+2.3973</f>
        <v>19.388113935858399</v>
      </c>
      <c r="T407" s="25">
        <v>16.393427564697237</v>
      </c>
      <c r="U407" s="25">
        <f>0.9014*T407+2.3973</f>
        <v>17.17433560681809</v>
      </c>
    </row>
    <row r="408" spans="14:21">
      <c r="N408">
        <v>2039</v>
      </c>
      <c r="O408">
        <v>11</v>
      </c>
      <c r="P408" s="4">
        <v>2.703944450683621</v>
      </c>
      <c r="Q408" s="4">
        <f t="shared" si="134"/>
        <v>4.8346355278462161</v>
      </c>
      <c r="R408" s="3">
        <v>8.359582529296901</v>
      </c>
      <c r="S408" s="3">
        <f>0.9014*R408+2.3973</f>
        <v>9.9326276919082268</v>
      </c>
      <c r="T408" s="25">
        <v>3.6863121594238555</v>
      </c>
      <c r="U408" s="25">
        <f>0.9014*T408+2.3973</f>
        <v>5.7201417805046635</v>
      </c>
    </row>
    <row r="409" spans="14:21">
      <c r="N409">
        <v>2039</v>
      </c>
      <c r="O409">
        <v>12</v>
      </c>
      <c r="P409" s="4">
        <v>0.97537718078616642</v>
      </c>
      <c r="Q409" s="4">
        <f t="shared" ref="Q409:Q411" si="135">0.7817*P409+0.2163</f>
        <v>0.97875234222054619</v>
      </c>
      <c r="R409" s="3">
        <v>-0.89988630615231213</v>
      </c>
      <c r="S409" s="3">
        <f>0.7817*R409+0.2163</f>
        <v>-0.48714112551926231</v>
      </c>
      <c r="T409" s="25">
        <v>2.0598474865722904</v>
      </c>
      <c r="U409" s="25">
        <f>0.7817*T409+0.2163</f>
        <v>1.8264827802535593</v>
      </c>
    </row>
    <row r="410" spans="14:21">
      <c r="N410">
        <v>2040</v>
      </c>
      <c r="O410">
        <v>1</v>
      </c>
      <c r="P410" s="4">
        <v>-8.5591641644286778</v>
      </c>
      <c r="Q410" s="4">
        <f t="shared" si="135"/>
        <v>-6.4743986273338967</v>
      </c>
      <c r="R410" s="3">
        <v>-6.3572736108398153</v>
      </c>
      <c r="S410" s="3">
        <f>0.7817*R410+0.2163</f>
        <v>-4.7531807815934828</v>
      </c>
      <c r="T410" s="25">
        <v>-3.6135151049804475</v>
      </c>
      <c r="U410" s="25">
        <f>0.7817*T410+0.2163</f>
        <v>-2.6083847575632158</v>
      </c>
    </row>
    <row r="411" spans="14:21">
      <c r="N411">
        <v>2040</v>
      </c>
      <c r="O411">
        <v>2</v>
      </c>
      <c r="P411" s="4">
        <v>2.983085490722682</v>
      </c>
      <c r="Q411" s="4">
        <f t="shared" si="135"/>
        <v>2.5481779280979202</v>
      </c>
      <c r="R411" s="3">
        <v>-0.76517843261715579</v>
      </c>
      <c r="S411" s="3">
        <f>0.7817*R411+0.2163</f>
        <v>-0.38183998077683062</v>
      </c>
      <c r="T411" s="25">
        <v>7.4339765625021759E-2</v>
      </c>
      <c r="U411" s="25">
        <f>0.7817*T411+0.2163</f>
        <v>0.2744113947890795</v>
      </c>
    </row>
    <row r="412" spans="14:21">
      <c r="N412">
        <v>2040</v>
      </c>
      <c r="O412">
        <v>3</v>
      </c>
      <c r="P412" s="4">
        <v>9.9149811572265634</v>
      </c>
      <c r="Q412" s="4">
        <f t="shared" ref="Q412:Q414" si="136">0.9534*P412-0.7929</f>
        <v>8.6600430352998057</v>
      </c>
      <c r="R412" s="3">
        <v>6.9590649206543311</v>
      </c>
      <c r="S412" s="3">
        <f>0.9534*R412-0.7929</f>
        <v>5.8418724953518391</v>
      </c>
      <c r="T412" s="25">
        <v>5.7189574719238561</v>
      </c>
      <c r="U412" s="25">
        <f>0.9534*T412-0.7929</f>
        <v>4.6595540537322044</v>
      </c>
    </row>
    <row r="413" spans="14:21">
      <c r="N413">
        <v>2040</v>
      </c>
      <c r="O413">
        <v>4</v>
      </c>
      <c r="P413" s="4">
        <v>23.764591099853583</v>
      </c>
      <c r="Q413" s="4">
        <f t="shared" si="136"/>
        <v>21.864261154600406</v>
      </c>
      <c r="R413" s="3">
        <v>17.231106101074289</v>
      </c>
      <c r="S413" s="3">
        <f>0.9534*R413-0.7929</f>
        <v>15.635236556764227</v>
      </c>
      <c r="T413" s="25">
        <v>19.29528738525396</v>
      </c>
      <c r="U413" s="25">
        <f>0.9534*T413-0.7929</f>
        <v>17.603226993101128</v>
      </c>
    </row>
    <row r="414" spans="14:21">
      <c r="N414">
        <v>2040</v>
      </c>
      <c r="O414">
        <v>5</v>
      </c>
      <c r="P414" s="4">
        <v>29.100199019165075</v>
      </c>
      <c r="Q414" s="4">
        <f t="shared" si="136"/>
        <v>26.951229744871984</v>
      </c>
      <c r="R414" s="3">
        <v>31.579171146240203</v>
      </c>
      <c r="S414" s="3">
        <f>0.9534*R414-0.7929</f>
        <v>29.314681770825409</v>
      </c>
      <c r="T414" s="25">
        <v>29.614734693603491</v>
      </c>
      <c r="U414" s="25">
        <f>0.9534*T414-0.7929</f>
        <v>27.44178805688157</v>
      </c>
    </row>
    <row r="415" spans="14:21">
      <c r="N415">
        <v>2040</v>
      </c>
      <c r="O415">
        <v>6</v>
      </c>
      <c r="P415" s="4">
        <v>35.929780360717743</v>
      </c>
      <c r="Q415" s="4">
        <f t="shared" ref="Q415:Q417" si="137">0.814*P415+4.4613</f>
        <v>33.708141213624238</v>
      </c>
      <c r="R415" s="3">
        <v>38.272149027099573</v>
      </c>
      <c r="S415" s="3">
        <f>0.814*R415+4.4613</f>
        <v>35.614829308059051</v>
      </c>
      <c r="T415" s="25">
        <v>36.605236170654329</v>
      </c>
      <c r="U415" s="25">
        <f>0.814*T415+4.4613</f>
        <v>34.257962242912619</v>
      </c>
    </row>
    <row r="416" spans="14:21">
      <c r="N416">
        <v>2040</v>
      </c>
      <c r="O416">
        <v>7</v>
      </c>
      <c r="P416" s="4">
        <v>38.269789894409271</v>
      </c>
      <c r="Q416" s="4">
        <f t="shared" si="137"/>
        <v>35.612908974049141</v>
      </c>
      <c r="R416" s="3">
        <v>40.330740164794889</v>
      </c>
      <c r="S416" s="3">
        <f>0.814*R416+4.4613</f>
        <v>37.29052249414304</v>
      </c>
      <c r="T416" s="25">
        <v>40.291147913818385</v>
      </c>
      <c r="U416" s="25">
        <f>0.814*T416+4.4613</f>
        <v>37.258294401848161</v>
      </c>
    </row>
    <row r="417" spans="14:21">
      <c r="N417">
        <v>2040</v>
      </c>
      <c r="O417">
        <v>8</v>
      </c>
      <c r="P417" s="4">
        <v>37.777006608886722</v>
      </c>
      <c r="Q417" s="4">
        <f t="shared" si="137"/>
        <v>35.211783379633786</v>
      </c>
      <c r="R417" s="3">
        <v>37.482553000488345</v>
      </c>
      <c r="S417" s="3">
        <f>0.814*R417+4.4613</f>
        <v>34.972098142397513</v>
      </c>
      <c r="T417" s="25">
        <v>36.85422450073245</v>
      </c>
      <c r="U417" s="25">
        <f>0.814*T417+4.4613</f>
        <v>34.460638743596213</v>
      </c>
    </row>
    <row r="418" spans="14:21">
      <c r="N418">
        <v>2040</v>
      </c>
      <c r="O418">
        <v>9</v>
      </c>
      <c r="P418" s="4">
        <v>28.751953746337954</v>
      </c>
      <c r="Q418" s="4">
        <f t="shared" ref="Q418:Q420" si="138">0.9014*P418+2.3973</f>
        <v>28.314311106949031</v>
      </c>
      <c r="R418" s="3">
        <v>28.958989841308664</v>
      </c>
      <c r="S418" s="3">
        <f>0.9014*R418+2.3973</f>
        <v>28.500933442955631</v>
      </c>
      <c r="T418" s="25">
        <v>24.919870777587864</v>
      </c>
      <c r="U418" s="25">
        <f>0.9014*T418+2.3973</f>
        <v>24.8600715189177</v>
      </c>
    </row>
    <row r="419" spans="14:21">
      <c r="N419">
        <v>2040</v>
      </c>
      <c r="O419">
        <v>10</v>
      </c>
      <c r="P419" s="4">
        <v>14.97236942626953</v>
      </c>
      <c r="Q419" s="4">
        <f t="shared" si="138"/>
        <v>15.893393800839354</v>
      </c>
      <c r="R419" s="3">
        <v>15.277464719238347</v>
      </c>
      <c r="S419" s="3">
        <f>0.9014*R419+2.3973</f>
        <v>16.168406697921448</v>
      </c>
      <c r="T419" s="25">
        <v>16.392489503173802</v>
      </c>
      <c r="U419" s="25">
        <f>0.9014*T419+2.3973</f>
        <v>17.173490038160864</v>
      </c>
    </row>
    <row r="420" spans="14:21">
      <c r="N420">
        <v>2040</v>
      </c>
      <c r="O420">
        <v>11</v>
      </c>
      <c r="P420" s="4">
        <v>3.3363383166504166</v>
      </c>
      <c r="Q420" s="4">
        <f t="shared" si="138"/>
        <v>5.4046753586286851</v>
      </c>
      <c r="R420" s="3">
        <v>7.474467136230496</v>
      </c>
      <c r="S420" s="3">
        <f>0.9014*R420+2.3973</f>
        <v>9.1347846765981693</v>
      </c>
      <c r="T420" s="25">
        <v>5.4865862316894809</v>
      </c>
      <c r="U420" s="25">
        <f>0.9014*T420+2.3973</f>
        <v>7.3429088292448981</v>
      </c>
    </row>
    <row r="421" spans="14:21">
      <c r="N421">
        <v>2040</v>
      </c>
      <c r="O421">
        <v>12</v>
      </c>
      <c r="P421" s="4">
        <v>-3.0039049359130527</v>
      </c>
      <c r="Q421" s="4">
        <f t="shared" ref="Q421:Q423" si="139">0.7817*P421+0.2163</f>
        <v>-2.1318524884032333</v>
      </c>
      <c r="R421" s="3">
        <v>-0.98878344360348391</v>
      </c>
      <c r="S421" s="3">
        <f>0.7817*R421+0.2163</f>
        <v>-0.5566320178648434</v>
      </c>
      <c r="T421" s="25">
        <v>-7.8924157397460739</v>
      </c>
      <c r="U421" s="25">
        <f>0.7817*T421+0.2163</f>
        <v>-5.953201383759505</v>
      </c>
    </row>
    <row r="422" spans="14:21">
      <c r="N422">
        <v>2041</v>
      </c>
      <c r="O422">
        <v>1</v>
      </c>
      <c r="P422" s="4">
        <v>-3.521285322265598</v>
      </c>
      <c r="Q422" s="4">
        <f t="shared" si="139"/>
        <v>-2.5362887364150177</v>
      </c>
      <c r="R422" s="3">
        <v>-3.6042705102538783</v>
      </c>
      <c r="S422" s="3">
        <f>0.7817*R422+0.2163</f>
        <v>-2.6011582578654564</v>
      </c>
      <c r="T422" s="25">
        <v>-9.7107474963378646</v>
      </c>
      <c r="U422" s="25">
        <f>0.7817*T422+0.2163</f>
        <v>-7.3745913178873082</v>
      </c>
    </row>
    <row r="423" spans="14:21">
      <c r="N423">
        <v>2041</v>
      </c>
      <c r="O423">
        <v>2</v>
      </c>
      <c r="P423" s="4">
        <v>5.4868620410156508</v>
      </c>
      <c r="Q423" s="4">
        <f t="shared" si="139"/>
        <v>4.5053800574619345</v>
      </c>
      <c r="R423" s="3">
        <v>1.5769949926758087</v>
      </c>
      <c r="S423" s="3">
        <f>0.7817*R423+0.2163</f>
        <v>1.4490369857746794</v>
      </c>
      <c r="T423" s="25">
        <v>2.7418517163086187</v>
      </c>
      <c r="U423" s="25">
        <f>0.7817*T423+0.2163</f>
        <v>2.359605486638447</v>
      </c>
    </row>
    <row r="424" spans="14:21">
      <c r="N424">
        <v>2041</v>
      </c>
      <c r="O424">
        <v>3</v>
      </c>
      <c r="P424" s="4">
        <v>14.793259266967741</v>
      </c>
      <c r="Q424" s="4">
        <f t="shared" ref="Q424:Q426" si="140">0.9534*P424-0.7929</f>
        <v>13.310993385127045</v>
      </c>
      <c r="R424" s="3">
        <v>12.678281748046874</v>
      </c>
      <c r="S424" s="3">
        <f>0.9534*R424-0.7929</f>
        <v>11.294573818587891</v>
      </c>
      <c r="T424" s="25">
        <v>14.714498450927763</v>
      </c>
      <c r="U424" s="25">
        <f>0.9534*T424-0.7929</f>
        <v>13.235902823114531</v>
      </c>
    </row>
    <row r="425" spans="14:21">
      <c r="N425">
        <v>2041</v>
      </c>
      <c r="O425">
        <v>4</v>
      </c>
      <c r="P425" s="4">
        <v>25.44552652465827</v>
      </c>
      <c r="Q425" s="4">
        <f t="shared" si="140"/>
        <v>23.466864988609196</v>
      </c>
      <c r="R425" s="3">
        <v>20.993579996337928</v>
      </c>
      <c r="S425" s="3">
        <f>0.9534*R425-0.7929</f>
        <v>19.222379168508581</v>
      </c>
      <c r="T425" s="25">
        <v>22.763032819824275</v>
      </c>
      <c r="U425" s="25">
        <f>0.9534*T425-0.7929</f>
        <v>20.909375490420466</v>
      </c>
    </row>
    <row r="426" spans="14:21">
      <c r="N426">
        <v>2041</v>
      </c>
      <c r="O426">
        <v>5</v>
      </c>
      <c r="P426" s="4">
        <v>33.503680974121096</v>
      </c>
      <c r="Q426" s="4">
        <f t="shared" si="140"/>
        <v>31.149509440727055</v>
      </c>
      <c r="R426" s="3">
        <v>23.709322580566479</v>
      </c>
      <c r="S426" s="3">
        <f>0.9534*R426-0.7929</f>
        <v>21.81156814831208</v>
      </c>
      <c r="T426" s="25">
        <v>30.535073554687504</v>
      </c>
      <c r="U426" s="25">
        <f>0.9534*T426-0.7929</f>
        <v>28.319239127039069</v>
      </c>
    </row>
    <row r="427" spans="14:21">
      <c r="N427">
        <v>2041</v>
      </c>
      <c r="O427">
        <v>6</v>
      </c>
      <c r="P427" s="4">
        <v>35.089633131713832</v>
      </c>
      <c r="Q427" s="4">
        <f t="shared" ref="Q427:Q429" si="141">0.814*P427+4.4613</f>
        <v>33.024261369215054</v>
      </c>
      <c r="R427" s="3">
        <v>35.868824765625</v>
      </c>
      <c r="S427" s="3">
        <f>0.814*R427+4.4613</f>
        <v>33.658523359218748</v>
      </c>
      <c r="T427" s="25">
        <v>35.518659406738337</v>
      </c>
      <c r="U427" s="25">
        <f>0.814*T427+4.4613</f>
        <v>33.373488757085006</v>
      </c>
    </row>
    <row r="428" spans="14:21">
      <c r="N428">
        <v>2041</v>
      </c>
      <c r="O428">
        <v>7</v>
      </c>
      <c r="P428" s="4">
        <v>37.15418718444834</v>
      </c>
      <c r="Q428" s="4">
        <f t="shared" si="141"/>
        <v>34.704808368140945</v>
      </c>
      <c r="R428" s="3">
        <v>42.258521323242185</v>
      </c>
      <c r="S428" s="3">
        <f>0.814*R428+4.4613</f>
        <v>38.859736357119139</v>
      </c>
      <c r="T428" s="25">
        <v>39.759803065185572</v>
      </c>
      <c r="U428" s="25">
        <f>0.814*T428+4.4613</f>
        <v>36.825779695061058</v>
      </c>
    </row>
    <row r="429" spans="14:21">
      <c r="N429">
        <v>2041</v>
      </c>
      <c r="O429">
        <v>8</v>
      </c>
      <c r="P429" s="4">
        <v>35.232889210815401</v>
      </c>
      <c r="Q429" s="4">
        <f t="shared" si="141"/>
        <v>33.140871817603731</v>
      </c>
      <c r="R429" s="3">
        <v>38.331623349609373</v>
      </c>
      <c r="S429" s="3">
        <f>0.814*R429+4.4613</f>
        <v>35.663241406582024</v>
      </c>
      <c r="T429" s="25">
        <v>35.600974305419953</v>
      </c>
      <c r="U429" s="25">
        <f>0.814*T429+4.4613</f>
        <v>33.440493084611838</v>
      </c>
    </row>
    <row r="430" spans="14:21">
      <c r="N430">
        <v>2041</v>
      </c>
      <c r="O430">
        <v>9</v>
      </c>
      <c r="P430" s="4">
        <v>28.408034999389614</v>
      </c>
      <c r="Q430" s="4">
        <f t="shared" ref="Q430:Q432" si="142">0.9014*P430+2.3973</f>
        <v>28.004302748449799</v>
      </c>
      <c r="R430" s="3">
        <v>26.342035825195314</v>
      </c>
      <c r="S430" s="3">
        <f>0.9014*R430+2.3973</f>
        <v>26.142011092831059</v>
      </c>
      <c r="T430" s="25">
        <v>23.574757557373076</v>
      </c>
      <c r="U430" s="25">
        <f>0.9014*T430+2.3973</f>
        <v>23.64758646221609</v>
      </c>
    </row>
    <row r="431" spans="14:21">
      <c r="N431">
        <v>2041</v>
      </c>
      <c r="O431">
        <v>10</v>
      </c>
      <c r="P431" s="4">
        <v>16.516458439941406</v>
      </c>
      <c r="Q431" s="4">
        <f t="shared" si="142"/>
        <v>17.285235637763183</v>
      </c>
      <c r="R431" s="3">
        <v>14.598267117919887</v>
      </c>
      <c r="S431" s="3">
        <f>0.9014*R431+2.3973</f>
        <v>15.556177980092986</v>
      </c>
      <c r="T431" s="25">
        <v>15.851462519531252</v>
      </c>
      <c r="U431" s="25">
        <f>0.9014*T431+2.3973</f>
        <v>16.685808315105469</v>
      </c>
    </row>
    <row r="432" spans="14:21">
      <c r="N432">
        <v>2041</v>
      </c>
      <c r="O432">
        <v>11</v>
      </c>
      <c r="P432" s="4">
        <v>8.7392878100585918</v>
      </c>
      <c r="Q432" s="4">
        <f t="shared" si="142"/>
        <v>10.274894031986815</v>
      </c>
      <c r="R432" s="3">
        <v>6.1853119482422141</v>
      </c>
      <c r="S432" s="3">
        <f>0.9014*R432+2.3973</f>
        <v>7.9727401901455313</v>
      </c>
      <c r="T432" s="25">
        <v>3.6201118176269804</v>
      </c>
      <c r="U432" s="25">
        <f>0.9014*T432+2.3973</f>
        <v>5.6604687924089596</v>
      </c>
    </row>
    <row r="433" spans="14:21">
      <c r="N433">
        <v>2041</v>
      </c>
      <c r="O433">
        <v>12</v>
      </c>
      <c r="P433" s="4">
        <v>-4.4713583569335631</v>
      </c>
      <c r="Q433" s="4">
        <f t="shared" ref="Q433:Q435" si="143">0.7817*P433+0.2163</f>
        <v>-3.278960827614966</v>
      </c>
      <c r="R433" s="3">
        <v>-0.20220514160153091</v>
      </c>
      <c r="S433" s="3">
        <f>0.7817*R433+0.2163</f>
        <v>5.8236240810083301E-2</v>
      </c>
      <c r="T433" s="25">
        <v>-3.6475198352050513</v>
      </c>
      <c r="U433" s="25">
        <f>0.7817*T433+0.2163</f>
        <v>-2.6349662551797883</v>
      </c>
    </row>
    <row r="434" spans="14:21">
      <c r="N434">
        <v>2042</v>
      </c>
      <c r="O434">
        <v>1</v>
      </c>
      <c r="P434" s="4">
        <v>-3.9522954327392243</v>
      </c>
      <c r="Q434" s="4">
        <f t="shared" si="143"/>
        <v>-2.8732093397722513</v>
      </c>
      <c r="R434" s="3">
        <v>-5.5970584863280965</v>
      </c>
      <c r="S434" s="3">
        <f>0.7817*R434+0.2163</f>
        <v>-4.1589206187626724</v>
      </c>
      <c r="T434" s="25">
        <v>-4.237493529052708</v>
      </c>
      <c r="U434" s="25">
        <f>0.7817*T434+0.2163</f>
        <v>-3.0961486916605017</v>
      </c>
    </row>
    <row r="435" spans="14:21">
      <c r="N435">
        <v>2042</v>
      </c>
      <c r="O435">
        <v>2</v>
      </c>
      <c r="P435" s="4">
        <v>5.3170058398437758</v>
      </c>
      <c r="Q435" s="4">
        <f t="shared" si="143"/>
        <v>4.3726034650058798</v>
      </c>
      <c r="R435" s="3">
        <v>7.3328017309570583</v>
      </c>
      <c r="S435" s="3">
        <f>0.7817*R435+0.2163</f>
        <v>5.9483511130891324</v>
      </c>
      <c r="T435" s="25">
        <v>-3.3016096484374784</v>
      </c>
      <c r="U435" s="25">
        <f>0.7817*T435+0.2163</f>
        <v>-2.3645682621835769</v>
      </c>
    </row>
    <row r="436" spans="14:21">
      <c r="N436">
        <v>2042</v>
      </c>
      <c r="O436">
        <v>3</v>
      </c>
      <c r="P436" s="4">
        <v>13.616684590454135</v>
      </c>
      <c r="Q436" s="4">
        <f t="shared" ref="Q436:Q438" si="144">0.9534*P436-0.7929</f>
        <v>12.189247088538973</v>
      </c>
      <c r="R436" s="3">
        <v>15.181065183105536</v>
      </c>
      <c r="S436" s="3">
        <f>0.9534*R436-0.7929</f>
        <v>13.68072754557282</v>
      </c>
      <c r="T436" s="25">
        <v>14.930018085937501</v>
      </c>
      <c r="U436" s="25">
        <f>0.9534*T436-0.7929</f>
        <v>13.441379243132815</v>
      </c>
    </row>
    <row r="437" spans="14:21">
      <c r="N437">
        <v>2042</v>
      </c>
      <c r="O437">
        <v>4</v>
      </c>
      <c r="P437" s="4">
        <v>19.382781834716862</v>
      </c>
      <c r="Q437" s="4">
        <f t="shared" si="144"/>
        <v>17.686644201219057</v>
      </c>
      <c r="R437" s="3">
        <v>19.927778342285226</v>
      </c>
      <c r="S437" s="3">
        <f>0.9534*R437-0.7929</f>
        <v>18.206243871534735</v>
      </c>
      <c r="T437" s="25">
        <v>22.905249647216827</v>
      </c>
      <c r="U437" s="25">
        <f>0.9534*T437-0.7929</f>
        <v>21.044965013656523</v>
      </c>
    </row>
    <row r="438" spans="14:21">
      <c r="N438">
        <v>2042</v>
      </c>
      <c r="O438">
        <v>5</v>
      </c>
      <c r="P438" s="4">
        <v>34.807247197265625</v>
      </c>
      <c r="Q438" s="4">
        <f t="shared" si="144"/>
        <v>32.392329477873041</v>
      </c>
      <c r="R438" s="3">
        <v>32.89460568603522</v>
      </c>
      <c r="S438" s="3">
        <f>0.9534*R438-0.7929</f>
        <v>30.568817061065982</v>
      </c>
      <c r="T438" s="25">
        <v>26.917472791748075</v>
      </c>
      <c r="U438" s="25">
        <f>0.9534*T438-0.7929</f>
        <v>24.870218559652617</v>
      </c>
    </row>
    <row r="439" spans="14:21">
      <c r="N439">
        <v>2042</v>
      </c>
      <c r="O439">
        <v>6</v>
      </c>
      <c r="P439" s="4">
        <v>35.924452324218748</v>
      </c>
      <c r="Q439" s="4">
        <f t="shared" ref="Q439:Q441" si="145">0.814*P439+4.4613</f>
        <v>33.70380419191406</v>
      </c>
      <c r="R439" s="3">
        <v>32.204049704589913</v>
      </c>
      <c r="S439" s="3">
        <f>0.814*R439+4.4613</f>
        <v>30.675396459536188</v>
      </c>
      <c r="T439" s="25">
        <v>38.316829926757819</v>
      </c>
      <c r="U439" s="25">
        <f>0.814*T439+4.4613</f>
        <v>35.65119956038086</v>
      </c>
    </row>
    <row r="440" spans="14:21">
      <c r="N440">
        <v>2042</v>
      </c>
      <c r="O440">
        <v>7</v>
      </c>
      <c r="P440" s="4">
        <v>39.801900841064516</v>
      </c>
      <c r="Q440" s="4">
        <f t="shared" si="145"/>
        <v>36.860047284626518</v>
      </c>
      <c r="R440" s="3">
        <v>40.84492690795895</v>
      </c>
      <c r="S440" s="3">
        <f>0.814*R440+4.4613</f>
        <v>37.709070503078586</v>
      </c>
      <c r="T440" s="25">
        <v>40.45115440795901</v>
      </c>
      <c r="U440" s="25">
        <f>0.814*T440+4.4613</f>
        <v>37.38853968807863</v>
      </c>
    </row>
    <row r="441" spans="14:21">
      <c r="N441">
        <v>2042</v>
      </c>
      <c r="O441">
        <v>8</v>
      </c>
      <c r="P441" s="4">
        <v>38.196038652343752</v>
      </c>
      <c r="Q441" s="4">
        <f t="shared" si="145"/>
        <v>35.552875463007808</v>
      </c>
      <c r="R441" s="3">
        <v>36.931566782226561</v>
      </c>
      <c r="S441" s="3">
        <f>0.814*R441+4.4613</f>
        <v>34.523595360732415</v>
      </c>
      <c r="T441" s="25">
        <v>35.037802369384742</v>
      </c>
      <c r="U441" s="25">
        <f>0.814*T441+4.4613</f>
        <v>32.982071128679181</v>
      </c>
    </row>
    <row r="442" spans="14:21">
      <c r="N442">
        <v>2042</v>
      </c>
      <c r="O442">
        <v>9</v>
      </c>
      <c r="P442" s="4">
        <v>26.075636946411166</v>
      </c>
      <c r="Q442" s="4">
        <f t="shared" ref="Q442:Q444" si="146">0.9014*P442+2.3973</f>
        <v>25.901879143495027</v>
      </c>
      <c r="R442" s="3">
        <v>29.220525974121163</v>
      </c>
      <c r="S442" s="3">
        <f>0.9014*R442+2.3973</f>
        <v>28.736682113072817</v>
      </c>
      <c r="T442" s="25">
        <v>27.072855982665992</v>
      </c>
      <c r="U442" s="25">
        <f>0.9014*T442+2.3973</f>
        <v>26.800772382775126</v>
      </c>
    </row>
    <row r="443" spans="14:21">
      <c r="N443">
        <v>2042</v>
      </c>
      <c r="O443">
        <v>10</v>
      </c>
      <c r="P443" s="4">
        <v>16.311990031738283</v>
      </c>
      <c r="Q443" s="4">
        <f t="shared" si="146"/>
        <v>17.100927814608887</v>
      </c>
      <c r="R443" s="3">
        <v>16.257051657714911</v>
      </c>
      <c r="S443" s="3">
        <f>0.9014*R443+2.3973</f>
        <v>17.051406364264221</v>
      </c>
      <c r="T443" s="25">
        <v>15.771425770263701</v>
      </c>
      <c r="U443" s="25">
        <f>0.9014*T443+2.3973</f>
        <v>16.613663189315698</v>
      </c>
    </row>
    <row r="444" spans="14:21">
      <c r="N444">
        <v>2042</v>
      </c>
      <c r="O444">
        <v>11</v>
      </c>
      <c r="P444" s="4">
        <v>3.7598170672607756</v>
      </c>
      <c r="Q444" s="4">
        <f t="shared" si="146"/>
        <v>5.7863991044288632</v>
      </c>
      <c r="R444" s="3">
        <v>7.254257065429714</v>
      </c>
      <c r="S444" s="3">
        <f>0.9014*R444+2.3973</f>
        <v>8.9362873187783443</v>
      </c>
      <c r="T444" s="25">
        <v>4.1061951977539284</v>
      </c>
      <c r="U444" s="25">
        <f>0.9014*T444+2.3973</f>
        <v>6.098624351255391</v>
      </c>
    </row>
    <row r="445" spans="14:21">
      <c r="N445">
        <v>2042</v>
      </c>
      <c r="O445">
        <v>12</v>
      </c>
      <c r="P445" s="4">
        <v>-5.8072934033202817</v>
      </c>
      <c r="Q445" s="4">
        <f t="shared" ref="Q445:Q447" si="147">0.7817*P445+0.2163</f>
        <v>-4.3232612533754633</v>
      </c>
      <c r="R445" s="3">
        <v>-1.629882271728484</v>
      </c>
      <c r="S445" s="3">
        <f>0.7817*R445+0.2163</f>
        <v>-1.057778971810156</v>
      </c>
      <c r="T445" s="25">
        <v>-2.9351291125488008</v>
      </c>
      <c r="U445" s="25">
        <f>0.7817*T445+0.2163</f>
        <v>-2.0780904272793976</v>
      </c>
    </row>
    <row r="446" spans="14:21">
      <c r="N446">
        <v>2043</v>
      </c>
      <c r="O446">
        <v>1</v>
      </c>
      <c r="P446" s="4">
        <v>-2.5810671520995827</v>
      </c>
      <c r="Q446" s="4">
        <f t="shared" si="147"/>
        <v>-1.8013201927962439</v>
      </c>
      <c r="R446" s="3">
        <v>-7.7503726464843474</v>
      </c>
      <c r="S446" s="3">
        <f>0.7817*R446+0.2163</f>
        <v>-5.8421662977568136</v>
      </c>
      <c r="T446" s="25">
        <v>-7.3618414416503644</v>
      </c>
      <c r="U446" s="25">
        <f>0.7817*T446+0.2163</f>
        <v>-5.5384514549380892</v>
      </c>
    </row>
    <row r="447" spans="14:21">
      <c r="N447">
        <v>2043</v>
      </c>
      <c r="O447">
        <v>2</v>
      </c>
      <c r="P447" s="4">
        <v>2.6616005816650725</v>
      </c>
      <c r="Q447" s="4">
        <f t="shared" si="147"/>
        <v>2.2968731746875868</v>
      </c>
      <c r="R447" s="3">
        <v>2.8690840795898711</v>
      </c>
      <c r="S447" s="3">
        <f>0.7817*R447+0.2163</f>
        <v>2.4590630250154022</v>
      </c>
      <c r="T447" s="25">
        <v>2.4044845898437748</v>
      </c>
      <c r="U447" s="25">
        <f>0.7817*T447+0.2163</f>
        <v>2.0958856038808786</v>
      </c>
    </row>
    <row r="448" spans="14:21">
      <c r="N448">
        <v>2043</v>
      </c>
      <c r="O448">
        <v>3</v>
      </c>
      <c r="P448" s="4">
        <v>16.518100917358367</v>
      </c>
      <c r="Q448" s="4">
        <f t="shared" ref="Q448:Q450" si="148">0.9534*P448-0.7929</f>
        <v>14.955457414609468</v>
      </c>
      <c r="R448" s="3">
        <v>10.308781149902369</v>
      </c>
      <c r="S448" s="3">
        <f>0.9534*R448-0.7929</f>
        <v>9.0354919483169205</v>
      </c>
      <c r="T448" s="25">
        <v>10.397907844238304</v>
      </c>
      <c r="U448" s="25">
        <f>0.9534*T448-0.7929</f>
        <v>9.1204653386967998</v>
      </c>
    </row>
    <row r="449" spans="14:21">
      <c r="N449">
        <v>2043</v>
      </c>
      <c r="O449">
        <v>4</v>
      </c>
      <c r="P449" s="4">
        <v>24.2082603045654</v>
      </c>
      <c r="Q449" s="4">
        <f t="shared" si="148"/>
        <v>22.287255374372652</v>
      </c>
      <c r="R449" s="3">
        <v>22.664016306152416</v>
      </c>
      <c r="S449" s="3">
        <f>0.9534*R449-0.7929</f>
        <v>20.814973146285713</v>
      </c>
      <c r="T449" s="25">
        <v>21.268667310790992</v>
      </c>
      <c r="U449" s="25">
        <f>0.9534*T449-0.7929</f>
        <v>19.484647414108132</v>
      </c>
    </row>
    <row r="450" spans="14:21">
      <c r="N450">
        <v>2043</v>
      </c>
      <c r="O450">
        <v>5</v>
      </c>
      <c r="P450" s="4">
        <v>34.762860246582029</v>
      </c>
      <c r="Q450" s="4">
        <f t="shared" si="148"/>
        <v>32.350010959091307</v>
      </c>
      <c r="R450" s="3">
        <v>28.302299436035227</v>
      </c>
      <c r="S450" s="3">
        <f>0.9534*R450-0.7929</f>
        <v>26.190512282315986</v>
      </c>
      <c r="T450" s="25">
        <v>30.625931513671876</v>
      </c>
      <c r="U450" s="25">
        <f>0.9534*T450-0.7929</f>
        <v>28.405863105134767</v>
      </c>
    </row>
    <row r="451" spans="14:21">
      <c r="N451">
        <v>2043</v>
      </c>
      <c r="O451">
        <v>6</v>
      </c>
      <c r="P451" s="4">
        <v>37.427439342041083</v>
      </c>
      <c r="Q451" s="4">
        <f t="shared" ref="Q451:Q453" si="149">0.814*P451+4.4613</f>
        <v>34.927235624421442</v>
      </c>
      <c r="R451" s="3">
        <v>35.662948886718752</v>
      </c>
      <c r="S451" s="3">
        <f>0.814*R451+4.4613</f>
        <v>33.49094039378906</v>
      </c>
      <c r="T451" s="25">
        <v>35.774515687255892</v>
      </c>
      <c r="U451" s="25">
        <f>0.814*T451+4.4613</f>
        <v>33.581755769426294</v>
      </c>
    </row>
    <row r="452" spans="14:21">
      <c r="N452">
        <v>2043</v>
      </c>
      <c r="O452">
        <v>7</v>
      </c>
      <c r="P452" s="4">
        <v>37.110120717163177</v>
      </c>
      <c r="Q452" s="4">
        <f t="shared" si="149"/>
        <v>34.668938263770826</v>
      </c>
      <c r="R452" s="3">
        <v>41.739053562011783</v>
      </c>
      <c r="S452" s="3">
        <f>0.814*R452+4.4613</f>
        <v>38.436889599477588</v>
      </c>
      <c r="T452" s="25">
        <v>40.649018385009846</v>
      </c>
      <c r="U452" s="25">
        <f>0.814*T452+4.4613</f>
        <v>37.549600965398014</v>
      </c>
    </row>
    <row r="453" spans="14:21">
      <c r="N453">
        <v>2043</v>
      </c>
      <c r="O453">
        <v>8</v>
      </c>
      <c r="P453" s="4">
        <v>37.381570155639743</v>
      </c>
      <c r="Q453" s="4">
        <f t="shared" si="149"/>
        <v>34.889898106690751</v>
      </c>
      <c r="R453" s="3">
        <v>37.111456699218749</v>
      </c>
      <c r="S453" s="3">
        <f>0.814*R453+4.4613</f>
        <v>34.670025753164062</v>
      </c>
      <c r="T453" s="25">
        <v>36.887961213378965</v>
      </c>
      <c r="U453" s="25">
        <f>0.814*T453+4.4613</f>
        <v>34.488100427690476</v>
      </c>
    </row>
    <row r="454" spans="14:21">
      <c r="N454">
        <v>2043</v>
      </c>
      <c r="O454">
        <v>9</v>
      </c>
      <c r="P454" s="4">
        <v>27.450911329956021</v>
      </c>
      <c r="Q454" s="4">
        <f t="shared" ref="Q454:Q456" si="150">0.9014*P454+2.3973</f>
        <v>27.141551472822357</v>
      </c>
      <c r="R454" s="3">
        <v>29.17593071044929</v>
      </c>
      <c r="S454" s="3">
        <f>0.9014*R454+2.3973</f>
        <v>28.696483942398991</v>
      </c>
      <c r="T454" s="25">
        <v>27.67931275756839</v>
      </c>
      <c r="U454" s="25">
        <f>0.9014*T454+2.3973</f>
        <v>27.347432519672147</v>
      </c>
    </row>
    <row r="455" spans="14:21">
      <c r="N455">
        <v>2043</v>
      </c>
      <c r="O455">
        <v>10</v>
      </c>
      <c r="P455" s="4">
        <v>15.410229869384828</v>
      </c>
      <c r="Q455" s="4">
        <f t="shared" si="150"/>
        <v>16.288081204263484</v>
      </c>
      <c r="R455" s="3">
        <v>17.388530734863348</v>
      </c>
      <c r="S455" s="3">
        <f>0.9014*R455+2.3973</f>
        <v>18.071321604405821</v>
      </c>
      <c r="T455" s="25">
        <v>16.283908881835938</v>
      </c>
      <c r="U455" s="25">
        <f>0.9014*T455+2.3973</f>
        <v>17.075615466086916</v>
      </c>
    </row>
    <row r="456" spans="14:21">
      <c r="N456">
        <v>2043</v>
      </c>
      <c r="O456">
        <v>11</v>
      </c>
      <c r="P456" s="4">
        <v>7.112474019165071</v>
      </c>
      <c r="Q456" s="4">
        <f t="shared" si="150"/>
        <v>8.8084840808753953</v>
      </c>
      <c r="R456" s="3">
        <v>7.0148509130859651</v>
      </c>
      <c r="S456" s="3">
        <f>0.9014*R456+2.3973</f>
        <v>8.7204866130556891</v>
      </c>
      <c r="T456" s="25">
        <v>5.1966917187500226</v>
      </c>
      <c r="U456" s="25">
        <f>0.9014*T456+2.3973</f>
        <v>7.0815979152812698</v>
      </c>
    </row>
    <row r="457" spans="14:21">
      <c r="N457">
        <v>2043</v>
      </c>
      <c r="O457">
        <v>12</v>
      </c>
      <c r="P457" s="4">
        <v>-0.86443788879391192</v>
      </c>
      <c r="Q457" s="4">
        <f t="shared" ref="Q457:Q459" si="151">0.7817*P457+0.2163</f>
        <v>-0.45943109767020091</v>
      </c>
      <c r="R457" s="3">
        <v>1.0745438452148712</v>
      </c>
      <c r="S457" s="3">
        <f>0.7817*R457+0.2163</f>
        <v>1.0562709238044647</v>
      </c>
      <c r="T457" s="25">
        <v>-0.7025761889648221</v>
      </c>
      <c r="U457" s="25">
        <f>0.7817*T457+0.2163</f>
        <v>-0.33290380691380145</v>
      </c>
    </row>
    <row r="458" spans="14:21">
      <c r="N458">
        <v>2044</v>
      </c>
      <c r="O458">
        <v>1</v>
      </c>
      <c r="P458" s="4">
        <v>-3.550128828124973</v>
      </c>
      <c r="Q458" s="4">
        <f t="shared" si="151"/>
        <v>-2.5588357049452912</v>
      </c>
      <c r="R458" s="3">
        <v>-1.5901908105468434</v>
      </c>
      <c r="S458" s="3">
        <f>0.7817*R458+0.2163</f>
        <v>-1.0267521566044675</v>
      </c>
      <c r="T458" s="25">
        <v>-2.4828494494628637</v>
      </c>
      <c r="U458" s="25">
        <f>0.7817*T458+0.2163</f>
        <v>-1.7245434146451204</v>
      </c>
    </row>
    <row r="459" spans="14:21">
      <c r="N459">
        <v>2044</v>
      </c>
      <c r="O459">
        <v>2</v>
      </c>
      <c r="P459" s="4">
        <v>4.0114365954590108</v>
      </c>
      <c r="Q459" s="4">
        <f t="shared" si="151"/>
        <v>3.3520399866703086</v>
      </c>
      <c r="R459" s="3">
        <v>6.9132541845703397</v>
      </c>
      <c r="S459" s="3">
        <f>0.7817*R459+0.2163</f>
        <v>5.6203907960786346</v>
      </c>
      <c r="T459" s="25">
        <v>4.7223676098633032</v>
      </c>
      <c r="U459" s="25">
        <f>0.7817*T459+0.2163</f>
        <v>3.9077747606301436</v>
      </c>
    </row>
    <row r="460" spans="14:21">
      <c r="N460">
        <v>2044</v>
      </c>
      <c r="O460">
        <v>3</v>
      </c>
      <c r="P460" s="4">
        <v>12.3657978259278</v>
      </c>
      <c r="Q460" s="4">
        <f t="shared" ref="Q460:Q462" si="152">0.9534*P460-0.7929</f>
        <v>10.996651647239565</v>
      </c>
      <c r="R460" s="3">
        <v>17.09166207641605</v>
      </c>
      <c r="S460" s="3">
        <f>0.9534*R460-0.7929</f>
        <v>15.502290623655064</v>
      </c>
      <c r="T460" s="25">
        <v>15.838865693359375</v>
      </c>
      <c r="U460" s="25">
        <f>0.9534*T460-0.7929</f>
        <v>14.30787455204883</v>
      </c>
    </row>
    <row r="461" spans="14:21">
      <c r="N461">
        <v>2044</v>
      </c>
      <c r="O461">
        <v>4</v>
      </c>
      <c r="P461" s="4">
        <v>23.460933079834049</v>
      </c>
      <c r="Q461" s="4">
        <f t="shared" si="152"/>
        <v>21.574753598313784</v>
      </c>
      <c r="R461" s="3">
        <v>23.797842502441476</v>
      </c>
      <c r="S461" s="3">
        <f>0.9534*R461-0.7929</f>
        <v>21.895963041827706</v>
      </c>
      <c r="T461" s="25">
        <v>21.40157052734375</v>
      </c>
      <c r="U461" s="25">
        <f>0.9534*T461-0.7929</f>
        <v>19.611357340769533</v>
      </c>
    </row>
    <row r="462" spans="14:21">
      <c r="N462">
        <v>2044</v>
      </c>
      <c r="O462">
        <v>5</v>
      </c>
      <c r="P462" s="4">
        <v>30.528954069824216</v>
      </c>
      <c r="Q462" s="4">
        <f t="shared" si="152"/>
        <v>28.313404810170407</v>
      </c>
      <c r="R462" s="3">
        <v>29.313195267333953</v>
      </c>
      <c r="S462" s="3">
        <f>0.9534*R462-0.7929</f>
        <v>27.154300367876193</v>
      </c>
      <c r="T462" s="25">
        <v>33.338939448242193</v>
      </c>
      <c r="U462" s="25">
        <f>0.9534*T462-0.7929</f>
        <v>30.99244486995411</v>
      </c>
    </row>
    <row r="463" spans="14:21">
      <c r="N463">
        <v>2044</v>
      </c>
      <c r="O463">
        <v>6</v>
      </c>
      <c r="P463" s="4">
        <v>36.840954722900456</v>
      </c>
      <c r="Q463" s="4">
        <f t="shared" ref="Q463:Q465" si="153">0.814*P463+4.4613</f>
        <v>34.44983714444097</v>
      </c>
      <c r="R463" s="3">
        <v>37.930768930664058</v>
      </c>
      <c r="S463" s="3">
        <f>0.814*R463+4.4613</f>
        <v>35.336945909560541</v>
      </c>
      <c r="T463" s="25">
        <v>36.848462122802765</v>
      </c>
      <c r="U463" s="25">
        <f>0.814*T463+4.4613</f>
        <v>34.455948167961445</v>
      </c>
    </row>
    <row r="464" spans="14:21">
      <c r="N464">
        <v>2044</v>
      </c>
      <c r="O464">
        <v>7</v>
      </c>
      <c r="P464" s="4">
        <v>40.072869554443429</v>
      </c>
      <c r="Q464" s="4">
        <f t="shared" si="153"/>
        <v>37.080615817316954</v>
      </c>
      <c r="R464" s="3">
        <v>41.991536520996164</v>
      </c>
      <c r="S464" s="3">
        <f>0.814*R464+4.4613</f>
        <v>38.642410728090873</v>
      </c>
      <c r="T464" s="25">
        <v>42.426343452148444</v>
      </c>
      <c r="U464" s="25">
        <f>0.814*T464+4.4613</f>
        <v>38.996343570048836</v>
      </c>
    </row>
    <row r="465" spans="14:21">
      <c r="N465">
        <v>2044</v>
      </c>
      <c r="O465">
        <v>8</v>
      </c>
      <c r="P465" s="4">
        <v>36.48613954040524</v>
      </c>
      <c r="Q465" s="4">
        <f t="shared" si="153"/>
        <v>34.161017585889866</v>
      </c>
      <c r="R465" s="3">
        <v>38.628450095214909</v>
      </c>
      <c r="S465" s="3">
        <f>0.814*R465+4.4613</f>
        <v>35.904858377504937</v>
      </c>
      <c r="T465" s="25">
        <v>37.797847388916097</v>
      </c>
      <c r="U465" s="25">
        <f>0.814*T465+4.4613</f>
        <v>35.228747774577698</v>
      </c>
    </row>
    <row r="466" spans="14:21">
      <c r="N466">
        <v>2044</v>
      </c>
      <c r="O466">
        <v>9</v>
      </c>
      <c r="P466" s="4">
        <v>27.528508372802797</v>
      </c>
      <c r="Q466" s="4">
        <f t="shared" ref="Q466:Q468" si="154">0.9014*P466+2.3973</f>
        <v>27.211497447244444</v>
      </c>
      <c r="R466" s="3">
        <v>28.055390885009803</v>
      </c>
      <c r="S466" s="3">
        <f>0.9014*R466+2.3973</f>
        <v>27.686429343747836</v>
      </c>
      <c r="T466" s="25">
        <v>26.419730646972713</v>
      </c>
      <c r="U466" s="25">
        <f>0.9014*T466+2.3973</f>
        <v>26.212045205181205</v>
      </c>
    </row>
    <row r="467" spans="14:21">
      <c r="N467">
        <v>2044</v>
      </c>
      <c r="O467">
        <v>10</v>
      </c>
      <c r="P467" s="4">
        <v>12.020116420288051</v>
      </c>
      <c r="Q467" s="4">
        <f t="shared" si="154"/>
        <v>13.232232941247648</v>
      </c>
      <c r="R467" s="3">
        <v>15.883356760253973</v>
      </c>
      <c r="S467" s="3">
        <f>0.9014*R467+2.3973</f>
        <v>16.714557783692932</v>
      </c>
      <c r="T467" s="25">
        <v>16.320459779052761</v>
      </c>
      <c r="U467" s="25">
        <f>0.9014*T467+2.3973</f>
        <v>17.10856244483816</v>
      </c>
    </row>
    <row r="468" spans="14:21">
      <c r="N468">
        <v>2044</v>
      </c>
      <c r="O468">
        <v>11</v>
      </c>
      <c r="P468" s="4">
        <v>7.0589532916260085</v>
      </c>
      <c r="Q468" s="4">
        <f t="shared" si="154"/>
        <v>8.7602404970716847</v>
      </c>
      <c r="R468" s="3">
        <v>5.650965128173862</v>
      </c>
      <c r="S468" s="3">
        <f>0.9014*R468+2.3973</f>
        <v>7.4910799665359189</v>
      </c>
      <c r="T468" s="25">
        <v>3.7840715710449491</v>
      </c>
      <c r="U468" s="25">
        <f>0.9014*T468+2.3973</f>
        <v>5.8082621141399171</v>
      </c>
    </row>
    <row r="469" spans="14:21">
      <c r="N469">
        <v>2044</v>
      </c>
      <c r="O469">
        <v>12</v>
      </c>
      <c r="P469" s="4">
        <v>-2.8522361676025061</v>
      </c>
      <c r="Q469" s="4">
        <f t="shared" ref="Q469:Q471" si="155">0.7817*P469+0.2163</f>
        <v>-2.0132930122148789</v>
      </c>
      <c r="R469" s="3">
        <v>-1.0452400415038745</v>
      </c>
      <c r="S469" s="3">
        <f>0.7817*R469+0.2163</f>
        <v>-0.60076414044357862</v>
      </c>
      <c r="T469" s="25">
        <v>-5.7353097644042688</v>
      </c>
      <c r="U469" s="25">
        <f>0.7817*T469+0.2163</f>
        <v>-4.2669916428348165</v>
      </c>
    </row>
    <row r="470" spans="14:21">
      <c r="N470">
        <v>2045</v>
      </c>
      <c r="O470">
        <v>1</v>
      </c>
      <c r="P470" s="4">
        <v>-4.9125838757323912</v>
      </c>
      <c r="Q470" s="4">
        <f t="shared" si="155"/>
        <v>-3.6238668156600102</v>
      </c>
      <c r="R470" s="3">
        <v>-1.8605705529784839</v>
      </c>
      <c r="S470" s="3">
        <f>0.7817*R470+0.2163</f>
        <v>-1.2381080012632808</v>
      </c>
      <c r="T470" s="25">
        <v>-6.0033608447265419</v>
      </c>
      <c r="U470" s="25">
        <f>0.7817*T470+0.2163</f>
        <v>-4.4765271723227373</v>
      </c>
    </row>
    <row r="471" spans="14:21">
      <c r="N471">
        <v>2045</v>
      </c>
      <c r="O471">
        <v>2</v>
      </c>
      <c r="P471" s="4">
        <v>0.91228201171877643</v>
      </c>
      <c r="Q471" s="4">
        <f t="shared" si="155"/>
        <v>0.92943084856056757</v>
      </c>
      <c r="R471" s="3">
        <v>0.74540229858401874</v>
      </c>
      <c r="S471" s="3">
        <f>0.7817*R471+0.2163</f>
        <v>0.7989809768031273</v>
      </c>
      <c r="T471" s="25">
        <v>5.8524302258301057</v>
      </c>
      <c r="U471" s="25">
        <f>0.7817*T471+0.2163</f>
        <v>4.7911447075313935</v>
      </c>
    </row>
    <row r="472" spans="14:21">
      <c r="N472">
        <v>2045</v>
      </c>
      <c r="O472">
        <v>3</v>
      </c>
      <c r="P472" s="4">
        <v>16.725053071899449</v>
      </c>
      <c r="Q472" s="4">
        <f t="shared" ref="Q472:Q474" si="156">0.9534*P472-0.7929</f>
        <v>15.152765598748935</v>
      </c>
      <c r="R472" s="3">
        <v>8.8870556433105818</v>
      </c>
      <c r="S472" s="3">
        <f>0.9534*R472-0.7929</f>
        <v>7.680018850332309</v>
      </c>
      <c r="T472" s="25">
        <v>16.047048347168023</v>
      </c>
      <c r="U472" s="25">
        <f>0.9534*T472-0.7929</f>
        <v>14.506355894189994</v>
      </c>
    </row>
    <row r="473" spans="14:21">
      <c r="N473">
        <v>2045</v>
      </c>
      <c r="O473">
        <v>4</v>
      </c>
      <c r="P473" s="4">
        <v>21.480065254516635</v>
      </c>
      <c r="Q473" s="4">
        <f t="shared" si="156"/>
        <v>19.686194213656162</v>
      </c>
      <c r="R473" s="3">
        <v>21.480313828125002</v>
      </c>
      <c r="S473" s="3">
        <f>0.9534*R473-0.7929</f>
        <v>19.686431203734379</v>
      </c>
      <c r="T473" s="25">
        <v>21.129733698730526</v>
      </c>
      <c r="U473" s="25">
        <f>0.9534*T473-0.7929</f>
        <v>19.352188108369685</v>
      </c>
    </row>
    <row r="474" spans="14:21">
      <c r="N474">
        <v>2045</v>
      </c>
      <c r="O474">
        <v>5</v>
      </c>
      <c r="P474" s="4">
        <v>31.307328123779364</v>
      </c>
      <c r="Q474" s="4">
        <f t="shared" si="156"/>
        <v>29.055506633211248</v>
      </c>
      <c r="R474" s="3">
        <v>30.48604231933594</v>
      </c>
      <c r="S474" s="3">
        <f>0.9534*R474-0.7929</f>
        <v>28.272492747254887</v>
      </c>
      <c r="T474" s="25">
        <v>30.708715443115263</v>
      </c>
      <c r="U474" s="25">
        <f>0.9534*T474-0.7929</f>
        <v>28.484789303466094</v>
      </c>
    </row>
    <row r="475" spans="14:21">
      <c r="N475">
        <v>2045</v>
      </c>
      <c r="O475">
        <v>6</v>
      </c>
      <c r="P475" s="4">
        <v>39.05845947753906</v>
      </c>
      <c r="Q475" s="4">
        <f t="shared" ref="Q475:Q477" si="157">0.814*P475+4.4613</f>
        <v>36.254886014716796</v>
      </c>
      <c r="R475" s="3">
        <v>39.711058798828127</v>
      </c>
      <c r="S475" s="3">
        <f>0.814*R475+4.4613</f>
        <v>36.786101862246092</v>
      </c>
      <c r="T475" s="25">
        <v>36.610060487060579</v>
      </c>
      <c r="U475" s="25">
        <f>0.814*T475+4.4613</f>
        <v>34.261889236467312</v>
      </c>
    </row>
    <row r="476" spans="14:21">
      <c r="N476">
        <v>2045</v>
      </c>
      <c r="O476">
        <v>7</v>
      </c>
      <c r="P476" s="4">
        <v>42.705159947509834</v>
      </c>
      <c r="Q476" s="4">
        <f t="shared" si="157"/>
        <v>39.223300197273005</v>
      </c>
      <c r="R476" s="3">
        <v>41.418001193847722</v>
      </c>
      <c r="S476" s="3">
        <f>0.814*R476+4.4613</f>
        <v>38.175552971792044</v>
      </c>
      <c r="T476" s="25">
        <v>38.97950338867188</v>
      </c>
      <c r="U476" s="25">
        <f>0.814*T476+4.4613</f>
        <v>36.190615758378911</v>
      </c>
    </row>
    <row r="477" spans="14:21">
      <c r="N477">
        <v>2045</v>
      </c>
      <c r="O477">
        <v>8</v>
      </c>
      <c r="P477" s="4">
        <v>38.367857814331146</v>
      </c>
      <c r="Q477" s="4">
        <f t="shared" si="157"/>
        <v>35.692736260865551</v>
      </c>
      <c r="R477" s="3">
        <v>37.377770895996157</v>
      </c>
      <c r="S477" s="3">
        <f>0.814*R477+4.4613</f>
        <v>34.886805509340867</v>
      </c>
      <c r="T477" s="25">
        <v>35.945410395507814</v>
      </c>
      <c r="U477" s="25">
        <f>0.814*T477+4.4613</f>
        <v>33.72086406194336</v>
      </c>
    </row>
    <row r="478" spans="14:21">
      <c r="N478">
        <v>2045</v>
      </c>
      <c r="O478">
        <v>9</v>
      </c>
      <c r="P478" s="4">
        <v>26.984688106079133</v>
      </c>
      <c r="Q478" s="4">
        <f t="shared" ref="Q478:Q480" si="158">0.9014*P478+2.3973</f>
        <v>26.721297858819732</v>
      </c>
      <c r="R478" s="3">
        <v>27.777802133789066</v>
      </c>
      <c r="S478" s="3">
        <f>0.9014*R478+2.3973</f>
        <v>27.436210843397465</v>
      </c>
      <c r="T478" s="25">
        <v>25.500430354003964</v>
      </c>
      <c r="U478" s="25">
        <f>0.9014*T478+2.3973</f>
        <v>25.383387921099175</v>
      </c>
    </row>
    <row r="479" spans="14:21">
      <c r="N479">
        <v>2045</v>
      </c>
      <c r="O479">
        <v>10</v>
      </c>
      <c r="P479" s="4">
        <v>16.23595534545905</v>
      </c>
      <c r="Q479" s="4">
        <f t="shared" si="158"/>
        <v>17.032390148396789</v>
      </c>
      <c r="R479" s="3">
        <v>17.905148422851564</v>
      </c>
      <c r="S479" s="3">
        <f>0.9014*R479+2.3973</f>
        <v>18.537000788358402</v>
      </c>
      <c r="T479" s="25">
        <v>16.253991419677764</v>
      </c>
      <c r="U479" s="25">
        <f>0.9014*T479+2.3973</f>
        <v>17.048647865697536</v>
      </c>
    </row>
    <row r="480" spans="14:21">
      <c r="N480">
        <v>2045</v>
      </c>
      <c r="O480">
        <v>11</v>
      </c>
      <c r="P480" s="4">
        <v>3.5087183245849944</v>
      </c>
      <c r="Q480" s="4">
        <f t="shared" si="158"/>
        <v>5.5600586977809137</v>
      </c>
      <c r="R480" s="3">
        <v>9.2347226660156512</v>
      </c>
      <c r="S480" s="3">
        <f>0.9014*R480+2.3973</f>
        <v>10.721479011146508</v>
      </c>
      <c r="T480" s="25">
        <v>0.17008904541017777</v>
      </c>
      <c r="U480" s="25">
        <f>0.9014*T480+2.3973</f>
        <v>2.5506182655327341</v>
      </c>
    </row>
    <row r="481" spans="14:21">
      <c r="N481">
        <v>2045</v>
      </c>
      <c r="O481">
        <v>12</v>
      </c>
      <c r="P481" s="4">
        <v>-5.3048956158446963</v>
      </c>
      <c r="Q481" s="4">
        <f t="shared" ref="Q481:Q483" si="159">0.7817*P481+0.2163</f>
        <v>-3.9305369029057986</v>
      </c>
      <c r="R481" s="3">
        <v>1.4524300268554962</v>
      </c>
      <c r="S481" s="3">
        <f>0.7817*R481+0.2163</f>
        <v>1.3516645519929411</v>
      </c>
      <c r="T481" s="25">
        <v>-4.358302452392552</v>
      </c>
      <c r="U481" s="25">
        <f>0.7817*T481+0.2163</f>
        <v>-3.1905850270352576</v>
      </c>
    </row>
    <row r="482" spans="14:21">
      <c r="N482">
        <v>2046</v>
      </c>
      <c r="O482">
        <v>1</v>
      </c>
      <c r="P482" s="4">
        <v>-3.1260892315673496</v>
      </c>
      <c r="Q482" s="4">
        <f t="shared" si="159"/>
        <v>-2.227363952316197</v>
      </c>
      <c r="R482" s="3">
        <v>-7.2921395471191062</v>
      </c>
      <c r="S482" s="3">
        <f>0.7817*R482+0.2163</f>
        <v>-5.4839654839830043</v>
      </c>
      <c r="T482" s="25">
        <v>-4.2505928881835722</v>
      </c>
      <c r="U482" s="25">
        <f>0.7817*T482+0.2163</f>
        <v>-3.1063884606930983</v>
      </c>
    </row>
    <row r="483" spans="14:21">
      <c r="N483">
        <v>2046</v>
      </c>
      <c r="O483">
        <v>2</v>
      </c>
      <c r="P483" s="4">
        <v>1.4147198596191677</v>
      </c>
      <c r="Q483" s="4">
        <f t="shared" si="159"/>
        <v>1.3221865142643032</v>
      </c>
      <c r="R483" s="3">
        <v>1.7894931005859651</v>
      </c>
      <c r="S483" s="3">
        <f>0.7817*R483+0.2163</f>
        <v>1.6151467567280489</v>
      </c>
      <c r="T483" s="25">
        <v>1.0984684338379176</v>
      </c>
      <c r="U483" s="25">
        <f>0.7817*T483+0.2163</f>
        <v>1.0749727747311002</v>
      </c>
    </row>
    <row r="484" spans="14:21">
      <c r="N484">
        <v>2046</v>
      </c>
      <c r="O484">
        <v>3</v>
      </c>
      <c r="P484" s="4">
        <v>13.580149483032258</v>
      </c>
      <c r="Q484" s="4">
        <f t="shared" ref="Q484:Q486" si="160">0.9534*P484-0.7929</f>
        <v>12.154414517122955</v>
      </c>
      <c r="R484" s="3">
        <v>12.11736218627933</v>
      </c>
      <c r="S484" s="3">
        <f>0.9534*R484-0.7929</f>
        <v>10.759793108398714</v>
      </c>
      <c r="T484" s="25">
        <v>14.187106861572239</v>
      </c>
      <c r="U484" s="25">
        <f>0.9534*T484-0.7929</f>
        <v>12.733087681822974</v>
      </c>
    </row>
    <row r="485" spans="14:21">
      <c r="N485">
        <v>2046</v>
      </c>
      <c r="O485">
        <v>4</v>
      </c>
      <c r="P485" s="4">
        <v>23.317276396484377</v>
      </c>
      <c r="Q485" s="4">
        <f t="shared" si="160"/>
        <v>21.437791316408205</v>
      </c>
      <c r="R485" s="3">
        <v>22.599219052734377</v>
      </c>
      <c r="S485" s="3">
        <f>0.9534*R485-0.7929</f>
        <v>20.753195444876955</v>
      </c>
      <c r="T485" s="25">
        <v>23.063815546875002</v>
      </c>
      <c r="U485" s="25">
        <f>0.9534*T485-0.7929</f>
        <v>21.19614174239063</v>
      </c>
    </row>
    <row r="486" spans="14:21">
      <c r="N486">
        <v>2046</v>
      </c>
      <c r="O486">
        <v>5</v>
      </c>
      <c r="P486" s="4">
        <v>31.960713652343749</v>
      </c>
      <c r="Q486" s="4">
        <f t="shared" si="160"/>
        <v>29.678444396144531</v>
      </c>
      <c r="R486" s="3">
        <v>28.725158096923863</v>
      </c>
      <c r="S486" s="3">
        <f>0.9534*R486-0.7929</f>
        <v>26.593665729607213</v>
      </c>
      <c r="T486" s="25">
        <v>29.39281613891599</v>
      </c>
      <c r="U486" s="25">
        <f>0.9534*T486-0.7929</f>
        <v>27.230210906842505</v>
      </c>
    </row>
    <row r="487" spans="14:21">
      <c r="N487">
        <v>2046</v>
      </c>
      <c r="O487">
        <v>6</v>
      </c>
      <c r="P487" s="4">
        <v>36.664208128662175</v>
      </c>
      <c r="Q487" s="4">
        <f t="shared" ref="Q487:Q489" si="161">0.814*P487+4.4613</f>
        <v>34.305965416731006</v>
      </c>
      <c r="R487" s="3">
        <v>38.440848215332096</v>
      </c>
      <c r="S487" s="3">
        <f>0.814*R487+4.4613</f>
        <v>35.752150447280322</v>
      </c>
      <c r="T487" s="25">
        <v>38.238870313720781</v>
      </c>
      <c r="U487" s="25">
        <f>0.814*T487+4.4613</f>
        <v>35.587740435368715</v>
      </c>
    </row>
    <row r="488" spans="14:21">
      <c r="N488">
        <v>2046</v>
      </c>
      <c r="O488">
        <v>7</v>
      </c>
      <c r="P488" s="4">
        <v>40.192009257812501</v>
      </c>
      <c r="Q488" s="4">
        <f t="shared" si="161"/>
        <v>37.177595535859375</v>
      </c>
      <c r="R488" s="3">
        <v>39.922131870117184</v>
      </c>
      <c r="S488" s="3">
        <f>0.814*R488+4.4613</f>
        <v>36.957915342275385</v>
      </c>
      <c r="T488" s="25">
        <v>40.701013795166098</v>
      </c>
      <c r="U488" s="25">
        <f>0.814*T488+4.4613</f>
        <v>37.5919252292652</v>
      </c>
    </row>
    <row r="489" spans="14:21">
      <c r="N489">
        <v>2046</v>
      </c>
      <c r="O489">
        <v>8</v>
      </c>
      <c r="P489" s="4">
        <v>37.67060612060547</v>
      </c>
      <c r="Q489" s="4">
        <f t="shared" si="161"/>
        <v>35.125173382172854</v>
      </c>
      <c r="R489" s="3">
        <v>38.145278854980539</v>
      </c>
      <c r="S489" s="3">
        <f>0.814*R489+4.4613</f>
        <v>35.511556987954158</v>
      </c>
      <c r="T489" s="25">
        <v>38.215586286621154</v>
      </c>
      <c r="U489" s="25">
        <f>0.814*T489+4.4613</f>
        <v>35.568787237309614</v>
      </c>
    </row>
    <row r="490" spans="14:21">
      <c r="N490">
        <v>2046</v>
      </c>
      <c r="O490">
        <v>9</v>
      </c>
      <c r="P490" s="4">
        <v>26.510733220214846</v>
      </c>
      <c r="Q490" s="4">
        <f t="shared" ref="Q490:Q492" si="162">0.9014*P490+2.3973</f>
        <v>26.294074924701661</v>
      </c>
      <c r="R490" s="3">
        <v>30.365836289062504</v>
      </c>
      <c r="S490" s="3">
        <f>0.9014*R490+2.3973</f>
        <v>29.769064830960943</v>
      </c>
      <c r="T490" s="25">
        <v>27.431999537353491</v>
      </c>
      <c r="U490" s="25">
        <f>0.9014*T490+2.3973</f>
        <v>27.124504382970436</v>
      </c>
    </row>
    <row r="491" spans="14:21">
      <c r="N491">
        <v>2046</v>
      </c>
      <c r="O491">
        <v>10</v>
      </c>
      <c r="P491" s="4">
        <v>15.070517467041078</v>
      </c>
      <c r="Q491" s="4">
        <f t="shared" si="162"/>
        <v>15.981864444790828</v>
      </c>
      <c r="R491" s="3">
        <v>18.069656326904262</v>
      </c>
      <c r="S491" s="3">
        <f>0.9014*R491+2.3973</f>
        <v>18.685288213071502</v>
      </c>
      <c r="T491" s="25">
        <v>14.808204096679688</v>
      </c>
      <c r="U491" s="25">
        <f>0.9014*T491+2.3973</f>
        <v>15.745415172747069</v>
      </c>
    </row>
    <row r="492" spans="14:21">
      <c r="N492">
        <v>2046</v>
      </c>
      <c r="O492">
        <v>11</v>
      </c>
      <c r="P492" s="4">
        <v>3.5020282336426041</v>
      </c>
      <c r="Q492" s="4">
        <f t="shared" si="162"/>
        <v>5.5540282498054427</v>
      </c>
      <c r="R492" s="3">
        <v>3.101197397460965</v>
      </c>
      <c r="S492" s="3">
        <f>0.9014*R492+2.3973</f>
        <v>5.1927193340713131</v>
      </c>
      <c r="T492" s="25">
        <v>5.355793653564481</v>
      </c>
      <c r="U492" s="25">
        <f>0.9014*T492+2.3973</f>
        <v>7.2250123993230222</v>
      </c>
    </row>
    <row r="493" spans="14:21">
      <c r="N493">
        <v>2046</v>
      </c>
      <c r="O493">
        <v>12</v>
      </c>
      <c r="P493" s="4">
        <v>-2.1253397595214576</v>
      </c>
      <c r="Q493" s="4">
        <f t="shared" ref="Q493:Q495" si="163">0.7817*P493+0.2163</f>
        <v>-1.4450780900179234</v>
      </c>
      <c r="R493" s="3">
        <v>-3.4879204614257535</v>
      </c>
      <c r="S493" s="3">
        <f>0.7817*R493+0.2163</f>
        <v>-2.5102074246965116</v>
      </c>
      <c r="T493" s="25">
        <v>-2.464758262939426</v>
      </c>
      <c r="U493" s="25">
        <f>0.7817*T493+0.2163</f>
        <v>-1.7104015341397492</v>
      </c>
    </row>
    <row r="494" spans="14:21">
      <c r="N494">
        <v>2047</v>
      </c>
      <c r="O494">
        <v>1</v>
      </c>
      <c r="P494" s="4">
        <v>-4.9392240582275084</v>
      </c>
      <c r="Q494" s="4">
        <f t="shared" si="163"/>
        <v>-3.6446914463164433</v>
      </c>
      <c r="R494" s="3">
        <v>-3.2566873132323875</v>
      </c>
      <c r="S494" s="3">
        <f>0.7817*R494+0.2163</f>
        <v>-2.3294524727537573</v>
      </c>
      <c r="T494" s="25">
        <v>-5.2526771105956769</v>
      </c>
      <c r="U494" s="25">
        <f>0.7817*T494+0.2163</f>
        <v>-3.8897176973526402</v>
      </c>
    </row>
    <row r="495" spans="14:21">
      <c r="N495">
        <v>2047</v>
      </c>
      <c r="O495">
        <v>2</v>
      </c>
      <c r="P495" s="4">
        <v>2.2780220141601832</v>
      </c>
      <c r="Q495" s="4">
        <f t="shared" si="163"/>
        <v>1.997029808469015</v>
      </c>
      <c r="R495" s="3">
        <v>8.5897678564453397</v>
      </c>
      <c r="S495" s="3">
        <f>0.7817*R495+0.2163</f>
        <v>6.9309215333833221</v>
      </c>
      <c r="T495" s="25">
        <v>-2.3720911853027071</v>
      </c>
      <c r="U495" s="25">
        <f>0.7817*T495+0.2163</f>
        <v>-1.6379636795511261</v>
      </c>
    </row>
    <row r="496" spans="14:21">
      <c r="N496">
        <v>2047</v>
      </c>
      <c r="O496">
        <v>3</v>
      </c>
      <c r="P496" s="4">
        <v>11.496286305541958</v>
      </c>
      <c r="Q496" s="4">
        <f t="shared" ref="Q496:Q498" si="164">0.9534*P496-0.7929</f>
        <v>10.167659363703702</v>
      </c>
      <c r="R496" s="3">
        <v>18.658908969726564</v>
      </c>
      <c r="S496" s="3">
        <f>0.9534*R496-0.7929</f>
        <v>16.996503811737309</v>
      </c>
      <c r="T496" s="25">
        <v>12.178013593750022</v>
      </c>
      <c r="U496" s="25">
        <f>0.9534*T496-0.7929</f>
        <v>10.817618160281272</v>
      </c>
    </row>
    <row r="497" spans="14:21">
      <c r="N497">
        <v>2047</v>
      </c>
      <c r="O497">
        <v>4</v>
      </c>
      <c r="P497" s="4">
        <v>23.760665178222656</v>
      </c>
      <c r="Q497" s="4">
        <f t="shared" si="164"/>
        <v>21.860518180917481</v>
      </c>
      <c r="R497" s="3">
        <v>20.641092996826142</v>
      </c>
      <c r="S497" s="3">
        <f>0.9534*R497-0.7929</f>
        <v>18.886318063174045</v>
      </c>
      <c r="T497" s="25">
        <v>22.371760657959015</v>
      </c>
      <c r="U497" s="25">
        <f>0.9534*T497-0.7929</f>
        <v>20.536336611298125</v>
      </c>
    </row>
    <row r="498" spans="14:21">
      <c r="N498">
        <v>2047</v>
      </c>
      <c r="O498">
        <v>5</v>
      </c>
      <c r="P498" s="4">
        <v>33.042905968017642</v>
      </c>
      <c r="Q498" s="4">
        <f t="shared" si="164"/>
        <v>30.710206549908023</v>
      </c>
      <c r="R498" s="3">
        <v>27.899181723632815</v>
      </c>
      <c r="S498" s="3">
        <f>0.9534*R498-0.7929</f>
        <v>25.806179855311527</v>
      </c>
      <c r="T498" s="25">
        <v>30.176097510986303</v>
      </c>
      <c r="U498" s="25">
        <f>0.9534*T498-0.7929</f>
        <v>27.976991366974342</v>
      </c>
    </row>
    <row r="499" spans="14:21">
      <c r="N499">
        <v>2047</v>
      </c>
      <c r="O499">
        <v>6</v>
      </c>
      <c r="P499" s="4">
        <v>36.955807960815527</v>
      </c>
      <c r="Q499" s="4">
        <f t="shared" ref="Q499:Q501" si="165">0.814*P499+4.4613</f>
        <v>34.543327680103836</v>
      </c>
      <c r="R499" s="3">
        <v>29.533028122558665</v>
      </c>
      <c r="S499" s="3">
        <f>0.814*R499+4.4613</f>
        <v>28.501184891762755</v>
      </c>
      <c r="T499" s="25">
        <v>35.574139045410213</v>
      </c>
      <c r="U499" s="25">
        <f>0.814*T499+4.4613</f>
        <v>33.418649182963911</v>
      </c>
    </row>
    <row r="500" spans="14:21">
      <c r="N500">
        <v>2047</v>
      </c>
      <c r="O500">
        <v>7</v>
      </c>
      <c r="P500" s="4">
        <v>39.806788212890623</v>
      </c>
      <c r="Q500" s="4">
        <f t="shared" si="165"/>
        <v>36.864025605292966</v>
      </c>
      <c r="R500" s="3">
        <v>40.290252359619174</v>
      </c>
      <c r="S500" s="3">
        <f>0.814*R500+4.4613</f>
        <v>37.25756542073001</v>
      </c>
      <c r="T500" s="25">
        <v>42.543299622802763</v>
      </c>
      <c r="U500" s="25">
        <f>0.814*T500+4.4613</f>
        <v>39.091545892961449</v>
      </c>
    </row>
    <row r="501" spans="14:21">
      <c r="N501">
        <v>2047</v>
      </c>
      <c r="O501">
        <v>8</v>
      </c>
      <c r="P501" s="4">
        <v>39.460265538330141</v>
      </c>
      <c r="Q501" s="4">
        <f t="shared" si="165"/>
        <v>36.581956148200732</v>
      </c>
      <c r="R501" s="3">
        <v>36.007179056396446</v>
      </c>
      <c r="S501" s="3">
        <f>0.814*R501+4.4613</f>
        <v>33.771143751906706</v>
      </c>
      <c r="T501" s="25">
        <v>37.133297803955053</v>
      </c>
      <c r="U501" s="25">
        <f>0.814*T501+4.4613</f>
        <v>34.68780441241941</v>
      </c>
    </row>
    <row r="502" spans="14:21">
      <c r="N502">
        <v>2047</v>
      </c>
      <c r="O502">
        <v>9</v>
      </c>
      <c r="P502" s="4">
        <v>28.764452598877021</v>
      </c>
      <c r="Q502" s="4">
        <f t="shared" ref="Q502:Q504" si="166">0.9014*P502+2.3973</f>
        <v>28.325577572627747</v>
      </c>
      <c r="R502" s="3">
        <v>30.394756149902413</v>
      </c>
      <c r="S502" s="3">
        <f>0.9014*R502+2.3973</f>
        <v>29.795133193522037</v>
      </c>
      <c r="T502" s="25">
        <v>26.658835828857452</v>
      </c>
      <c r="U502" s="25">
        <f>0.9014*T502+2.3973</f>
        <v>26.427574616132109</v>
      </c>
    </row>
    <row r="503" spans="14:21">
      <c r="N503">
        <v>2047</v>
      </c>
      <c r="O503">
        <v>10</v>
      </c>
      <c r="P503" s="4">
        <v>14.834721806640623</v>
      </c>
      <c r="Q503" s="4">
        <f t="shared" si="166"/>
        <v>15.769318236505857</v>
      </c>
      <c r="R503" s="3">
        <v>16.201475229492189</v>
      </c>
      <c r="S503" s="3">
        <f>0.9014*R503+2.3973</f>
        <v>17.001309771864261</v>
      </c>
      <c r="T503" s="25">
        <v>16.496446821289062</v>
      </c>
      <c r="U503" s="25">
        <f>0.9014*T503+2.3973</f>
        <v>17.267197164709962</v>
      </c>
    </row>
    <row r="504" spans="14:21">
      <c r="N504">
        <v>2047</v>
      </c>
      <c r="O504">
        <v>11</v>
      </c>
      <c r="P504" s="4">
        <v>4.4823068286133081</v>
      </c>
      <c r="Q504" s="4">
        <f t="shared" si="166"/>
        <v>6.4376513753120364</v>
      </c>
      <c r="R504" s="3">
        <v>6.1078151037598012</v>
      </c>
      <c r="S504" s="3">
        <f>0.9014*R504+2.3973</f>
        <v>7.9028845345290843</v>
      </c>
      <c r="T504" s="25">
        <v>5.5529540844726784</v>
      </c>
      <c r="U504" s="25">
        <f>0.9014*T504+2.3973</f>
        <v>7.4027328117436717</v>
      </c>
    </row>
    <row r="505" spans="14:21">
      <c r="N505">
        <v>2047</v>
      </c>
      <c r="O505">
        <v>12</v>
      </c>
      <c r="P505" s="4">
        <v>-5.0424597729491882</v>
      </c>
      <c r="Q505" s="4">
        <f t="shared" ref="Q505:Q507" si="167">0.7817*P505+0.2163</f>
        <v>-3.7253908045143804</v>
      </c>
      <c r="R505" s="3">
        <v>-0.77951262451168712</v>
      </c>
      <c r="S505" s="3">
        <f>0.7817*R505+0.2163</f>
        <v>-0.39304501858078583</v>
      </c>
      <c r="T505" s="25">
        <v>-2.7870829028320103</v>
      </c>
      <c r="U505" s="25">
        <f>0.7817*T505+0.2163</f>
        <v>-1.9623627051437822</v>
      </c>
    </row>
    <row r="506" spans="14:21">
      <c r="N506">
        <v>2048</v>
      </c>
      <c r="O506">
        <v>1</v>
      </c>
      <c r="P506" s="4">
        <v>0.16203037597658909</v>
      </c>
      <c r="Q506" s="4">
        <f t="shared" si="167"/>
        <v>0.34295914490089968</v>
      </c>
      <c r="R506" s="3">
        <v>-4.7036443505859094</v>
      </c>
      <c r="S506" s="3">
        <f>0.7817*R506+0.2163</f>
        <v>-3.4605387888530053</v>
      </c>
      <c r="T506" s="25">
        <v>-8.2177890795898243</v>
      </c>
      <c r="U506" s="25">
        <f>0.7817*T506+0.2163</f>
        <v>-6.2075457235153646</v>
      </c>
    </row>
    <row r="507" spans="14:21">
      <c r="N507">
        <v>2048</v>
      </c>
      <c r="O507">
        <v>2</v>
      </c>
      <c r="P507" s="4">
        <v>3.3672649645996353</v>
      </c>
      <c r="Q507" s="4">
        <f t="shared" si="167"/>
        <v>2.8484910228275346</v>
      </c>
      <c r="R507" s="3">
        <v>-0.92692008911129642</v>
      </c>
      <c r="S507" s="3">
        <f>0.7817*R507+0.2163</f>
        <v>-0.50827343365830036</v>
      </c>
      <c r="T507" s="25">
        <v>1.8433562878418219</v>
      </c>
      <c r="U507" s="25">
        <f>0.7817*T507+0.2163</f>
        <v>1.657251610205952</v>
      </c>
    </row>
    <row r="508" spans="14:21">
      <c r="N508">
        <v>2048</v>
      </c>
      <c r="O508">
        <v>3</v>
      </c>
      <c r="P508" s="4">
        <v>16.343116981811491</v>
      </c>
      <c r="Q508" s="4">
        <f t="shared" ref="Q508:Q510" si="168">0.9534*P508-0.7929</f>
        <v>14.788627730459076</v>
      </c>
      <c r="R508" s="3">
        <v>12.798403952636786</v>
      </c>
      <c r="S508" s="3">
        <f>0.9534*R508-0.7929</f>
        <v>11.409098328443912</v>
      </c>
      <c r="T508" s="25">
        <v>10.992739356689482</v>
      </c>
      <c r="U508" s="25">
        <f>0.9534*T508-0.7929</f>
        <v>9.6875777026677525</v>
      </c>
    </row>
    <row r="509" spans="14:21">
      <c r="N509">
        <v>2048</v>
      </c>
      <c r="O509">
        <v>4</v>
      </c>
      <c r="P509" s="4">
        <v>25.804708293457033</v>
      </c>
      <c r="Q509" s="4">
        <f t="shared" si="168"/>
        <v>23.809308886981935</v>
      </c>
      <c r="R509" s="3">
        <v>20.502277664794889</v>
      </c>
      <c r="S509" s="3">
        <f>0.9534*R509-0.7929</f>
        <v>18.753971525615448</v>
      </c>
      <c r="T509" s="25">
        <v>17.034090083007811</v>
      </c>
      <c r="U509" s="25">
        <f>0.9534*T509-0.7929</f>
        <v>15.447401485139647</v>
      </c>
    </row>
    <row r="510" spans="14:21">
      <c r="N510">
        <v>2048</v>
      </c>
      <c r="O510">
        <v>5</v>
      </c>
      <c r="P510" s="4">
        <v>35.778552257080143</v>
      </c>
      <c r="Q510" s="4">
        <f t="shared" si="168"/>
        <v>33.318371721900206</v>
      </c>
      <c r="R510" s="3">
        <v>34.36591408447272</v>
      </c>
      <c r="S510" s="3">
        <f>0.9534*R510-0.7929</f>
        <v>31.971562488136296</v>
      </c>
      <c r="T510" s="25">
        <v>28.733928425293026</v>
      </c>
      <c r="U510" s="25">
        <f>0.9534*T510-0.7929</f>
        <v>26.602027360674374</v>
      </c>
    </row>
    <row r="511" spans="14:21">
      <c r="N511">
        <v>2048</v>
      </c>
      <c r="O511">
        <v>6</v>
      </c>
      <c r="P511" s="4">
        <v>38.493607487792971</v>
      </c>
      <c r="Q511" s="4">
        <f t="shared" ref="Q511:Q513" si="169">0.814*P511+4.4613</f>
        <v>35.795096495063476</v>
      </c>
      <c r="R511" s="3">
        <v>39.556651889648435</v>
      </c>
      <c r="S511" s="3">
        <f>0.814*R511+4.4613</f>
        <v>36.660414638173826</v>
      </c>
      <c r="T511" s="25">
        <v>39.790357069091826</v>
      </c>
      <c r="U511" s="25">
        <f>0.814*T511+4.4613</f>
        <v>36.850650654240745</v>
      </c>
    </row>
    <row r="512" spans="14:21">
      <c r="N512">
        <v>2048</v>
      </c>
      <c r="O512">
        <v>7</v>
      </c>
      <c r="P512" s="4">
        <v>39.21032854797366</v>
      </c>
      <c r="Q512" s="4">
        <f t="shared" si="169"/>
        <v>36.378507438050555</v>
      </c>
      <c r="R512" s="3">
        <v>40.498014316406248</v>
      </c>
      <c r="S512" s="3">
        <f>0.814*R512+4.4613</f>
        <v>37.426683653554683</v>
      </c>
      <c r="T512" s="25">
        <v>42.197724458007819</v>
      </c>
      <c r="U512" s="25">
        <f>0.814*T512+4.4613</f>
        <v>38.810247708818366</v>
      </c>
    </row>
    <row r="513" spans="14:21">
      <c r="N513">
        <v>2048</v>
      </c>
      <c r="O513">
        <v>8</v>
      </c>
      <c r="P513" s="4">
        <v>36.400370170898441</v>
      </c>
      <c r="Q513" s="4">
        <f t="shared" si="169"/>
        <v>34.091201319111327</v>
      </c>
      <c r="R513" s="3">
        <v>38.809765048828126</v>
      </c>
      <c r="S513" s="3">
        <f>0.814*R513+4.4613</f>
        <v>36.052448749746091</v>
      </c>
      <c r="T513" s="25">
        <v>37.046225593261774</v>
      </c>
      <c r="U513" s="25">
        <f>0.814*T513+4.4613</f>
        <v>34.616927632915079</v>
      </c>
    </row>
    <row r="514" spans="14:21">
      <c r="N514">
        <v>2048</v>
      </c>
      <c r="O514">
        <v>9</v>
      </c>
      <c r="P514" s="4">
        <v>30.465898961181708</v>
      </c>
      <c r="Q514" s="4">
        <f t="shared" ref="Q514:Q516" si="170">0.9014*P514+2.3973</f>
        <v>29.859261323609193</v>
      </c>
      <c r="R514" s="3">
        <v>28.483195261230538</v>
      </c>
      <c r="S514" s="3">
        <f>0.9014*R514+2.3973</f>
        <v>28.072052208473206</v>
      </c>
      <c r="T514" s="25">
        <v>24.776615382080053</v>
      </c>
      <c r="U514" s="25">
        <f>0.9014*T514+2.3973</f>
        <v>24.730941105406959</v>
      </c>
    </row>
    <row r="515" spans="14:21">
      <c r="N515">
        <v>2048</v>
      </c>
      <c r="O515">
        <v>10</v>
      </c>
      <c r="P515" s="4">
        <v>17.035321062011718</v>
      </c>
      <c r="Q515" s="4">
        <f t="shared" si="170"/>
        <v>17.752938405297364</v>
      </c>
      <c r="R515" s="3">
        <v>16.745168613281251</v>
      </c>
      <c r="S515" s="3">
        <f>0.9014*R515+2.3973</f>
        <v>17.49139498801172</v>
      </c>
      <c r="T515" s="25">
        <v>13.553010773925838</v>
      </c>
      <c r="U515" s="25">
        <f>0.9014*T515+2.3973</f>
        <v>14.613983911616749</v>
      </c>
    </row>
    <row r="516" spans="14:21">
      <c r="N516">
        <v>2048</v>
      </c>
      <c r="O516">
        <v>11</v>
      </c>
      <c r="P516" s="4">
        <v>9.5242718341064787</v>
      </c>
      <c r="Q516" s="4">
        <f t="shared" si="170"/>
        <v>10.982478631263579</v>
      </c>
      <c r="R516" s="3">
        <v>4.6969450231933934</v>
      </c>
      <c r="S516" s="3">
        <f>0.9014*R516+2.3973</f>
        <v>6.6311262439065253</v>
      </c>
      <c r="T516" s="25">
        <v>6.5590585705566689</v>
      </c>
      <c r="U516" s="25">
        <f>0.9014*T516+2.3973</f>
        <v>8.3096353954997806</v>
      </c>
    </row>
    <row r="517" spans="14:21">
      <c r="N517">
        <v>2048</v>
      </c>
      <c r="O517">
        <v>12</v>
      </c>
      <c r="P517" s="4">
        <v>-4.3206510388183288</v>
      </c>
      <c r="Q517" s="4">
        <f t="shared" ref="Q517:Q519" si="171">0.7817*P517+0.2163</f>
        <v>-3.1611529170442876</v>
      </c>
      <c r="R517" s="3">
        <v>-2.1887900170898122</v>
      </c>
      <c r="S517" s="3">
        <f>0.7817*R517+0.2163</f>
        <v>-1.4946771563591061</v>
      </c>
      <c r="T517" s="25">
        <v>-5.5955385974120819</v>
      </c>
      <c r="U517" s="25">
        <f>0.7817*T517+0.2163</f>
        <v>-4.1577325215970236</v>
      </c>
    </row>
    <row r="518" spans="14:21">
      <c r="N518">
        <v>2049</v>
      </c>
      <c r="O518">
        <v>1</v>
      </c>
      <c r="P518" s="4">
        <v>-3.6879366894530983</v>
      </c>
      <c r="Q518" s="4">
        <f t="shared" si="171"/>
        <v>-2.666560110145487</v>
      </c>
      <c r="R518" s="3">
        <v>-4.0366433862304412</v>
      </c>
      <c r="S518" s="3">
        <f>0.7817*R518+0.2163</f>
        <v>-2.9391441350163356</v>
      </c>
      <c r="T518" s="25">
        <v>-3.8084978930663849</v>
      </c>
      <c r="U518" s="25">
        <f>0.7817*T518+0.2163</f>
        <v>-2.7608028030099931</v>
      </c>
    </row>
    <row r="519" spans="14:21">
      <c r="N519">
        <v>2049</v>
      </c>
      <c r="O519">
        <v>2</v>
      </c>
      <c r="P519" s="4">
        <v>3.7381844378662441</v>
      </c>
      <c r="Q519" s="4">
        <f t="shared" si="171"/>
        <v>3.1384387750800427</v>
      </c>
      <c r="R519" s="3">
        <v>1.7709676245117465</v>
      </c>
      <c r="S519" s="3">
        <f>0.7817*R519+0.2163</f>
        <v>1.600665392080832</v>
      </c>
      <c r="T519" s="25">
        <v>3.570897089843772</v>
      </c>
      <c r="U519" s="25">
        <f>0.7817*T519+0.2163</f>
        <v>3.0076702551308765</v>
      </c>
    </row>
    <row r="520" spans="14:21">
      <c r="N520">
        <v>2049</v>
      </c>
      <c r="O520">
        <v>3</v>
      </c>
      <c r="P520" s="4">
        <v>7.8891655352783525</v>
      </c>
      <c r="Q520" s="4">
        <f t="shared" ref="Q520:Q522" si="172">0.9534*P520-0.7929</f>
        <v>6.7286304213343815</v>
      </c>
      <c r="R520" s="3">
        <v>10.370393027343775</v>
      </c>
      <c r="S520" s="3">
        <f>0.9534*R520-0.7929</f>
        <v>9.0942327122695552</v>
      </c>
      <c r="T520" s="25">
        <v>14.887034766845677</v>
      </c>
      <c r="U520" s="25">
        <f>0.9534*T520-0.7929</f>
        <v>13.400398946710668</v>
      </c>
    </row>
    <row r="521" spans="14:21">
      <c r="N521">
        <v>2049</v>
      </c>
      <c r="O521">
        <v>4</v>
      </c>
      <c r="P521" s="4">
        <v>23.017984962768523</v>
      </c>
      <c r="Q521" s="4">
        <f t="shared" si="172"/>
        <v>21.15244686350351</v>
      </c>
      <c r="R521" s="3">
        <v>19.322640732421874</v>
      </c>
      <c r="S521" s="3">
        <f>0.9534*R521-0.7929</f>
        <v>17.629305674291015</v>
      </c>
      <c r="T521" s="25">
        <v>23.854467402343751</v>
      </c>
      <c r="U521" s="25">
        <f>0.9534*T521-0.7929</f>
        <v>21.949949221394533</v>
      </c>
    </row>
    <row r="522" spans="14:21">
      <c r="N522">
        <v>2049</v>
      </c>
      <c r="O522">
        <v>5</v>
      </c>
      <c r="P522" s="4">
        <v>32.996716298217741</v>
      </c>
      <c r="Q522" s="4">
        <f t="shared" si="172"/>
        <v>30.666169318720797</v>
      </c>
      <c r="R522" s="3">
        <v>28.220737045898439</v>
      </c>
      <c r="S522" s="3">
        <f>0.9534*R522-0.7929</f>
        <v>26.112750699559573</v>
      </c>
      <c r="T522" s="25">
        <v>30.416978309326201</v>
      </c>
      <c r="U522" s="25">
        <f>0.9534*T522-0.7929</f>
        <v>28.206647120111601</v>
      </c>
    </row>
    <row r="523" spans="14:21">
      <c r="N523">
        <v>2049</v>
      </c>
      <c r="O523">
        <v>6</v>
      </c>
      <c r="P523" s="4">
        <v>35.637339259643525</v>
      </c>
      <c r="Q523" s="4">
        <f t="shared" ref="Q523:Q525" si="173">0.814*P523+4.4613</f>
        <v>33.470094157349827</v>
      </c>
      <c r="R523" s="3">
        <v>34.971470822753972</v>
      </c>
      <c r="S523" s="3">
        <f>0.814*R523+4.4613</f>
        <v>32.928077249721731</v>
      </c>
      <c r="T523" s="25">
        <v>37.222882679443387</v>
      </c>
      <c r="U523" s="25">
        <f>0.814*T523+4.4613</f>
        <v>34.760726501066912</v>
      </c>
    </row>
    <row r="524" spans="14:21">
      <c r="N524">
        <v>2049</v>
      </c>
      <c r="O524">
        <v>7</v>
      </c>
      <c r="P524" s="4">
        <v>40.481325645752023</v>
      </c>
      <c r="Q524" s="4">
        <f t="shared" si="173"/>
        <v>37.413099075642144</v>
      </c>
      <c r="R524" s="3">
        <v>39.969828684082096</v>
      </c>
      <c r="S524" s="3">
        <f>0.814*R524+4.4613</f>
        <v>36.996740548842823</v>
      </c>
      <c r="T524" s="25">
        <v>40.765002991943383</v>
      </c>
      <c r="U524" s="25">
        <f>0.814*T524+4.4613</f>
        <v>37.644012435441915</v>
      </c>
    </row>
    <row r="525" spans="14:21">
      <c r="N525">
        <v>2049</v>
      </c>
      <c r="O525">
        <v>8</v>
      </c>
      <c r="P525" s="4">
        <v>38.256089229126005</v>
      </c>
      <c r="Q525" s="4">
        <f t="shared" si="173"/>
        <v>35.601756632508568</v>
      </c>
      <c r="R525" s="3">
        <v>39.619898367919888</v>
      </c>
      <c r="S525" s="3">
        <f>0.814*R525+4.4613</f>
        <v>36.711897271486791</v>
      </c>
      <c r="T525" s="25">
        <v>37.498337745361411</v>
      </c>
      <c r="U525" s="25">
        <f>0.814*T525+4.4613</f>
        <v>34.984946924724184</v>
      </c>
    </row>
    <row r="526" spans="14:21">
      <c r="N526">
        <v>2049</v>
      </c>
      <c r="O526">
        <v>9</v>
      </c>
      <c r="P526" s="4">
        <v>27.789502040405239</v>
      </c>
      <c r="Q526" s="4">
        <f t="shared" ref="Q526:Q528" si="174">0.9014*P526+2.3973</f>
        <v>27.446757139221283</v>
      </c>
      <c r="R526" s="3">
        <v>29.005932224121164</v>
      </c>
      <c r="S526" s="3">
        <f>0.9014*R526+2.3973</f>
        <v>28.543247306822817</v>
      </c>
      <c r="T526" s="25">
        <v>27.035266517334016</v>
      </c>
      <c r="U526" s="25">
        <f>0.9014*T526+2.3973</f>
        <v>26.766889238724882</v>
      </c>
    </row>
    <row r="527" spans="14:21">
      <c r="N527">
        <v>2049</v>
      </c>
      <c r="O527">
        <v>10</v>
      </c>
      <c r="P527" s="4">
        <v>15.074683751220768</v>
      </c>
      <c r="Q527" s="4">
        <f t="shared" si="174"/>
        <v>15.985619933350399</v>
      </c>
      <c r="R527" s="3">
        <v>20.210522373046874</v>
      </c>
      <c r="S527" s="3">
        <f>0.9014*R527+2.3973</f>
        <v>20.615064867064454</v>
      </c>
      <c r="T527" s="25">
        <v>17.174263276367189</v>
      </c>
      <c r="U527" s="25">
        <f>0.9014*T527+2.3973</f>
        <v>17.878180917317383</v>
      </c>
    </row>
    <row r="528" spans="14:21">
      <c r="N528">
        <v>2049</v>
      </c>
      <c r="O528">
        <v>11</v>
      </c>
      <c r="P528" s="4">
        <v>5.3382779254150714</v>
      </c>
      <c r="Q528" s="4">
        <f t="shared" si="174"/>
        <v>7.2092237219691455</v>
      </c>
      <c r="R528" s="3">
        <v>9.1621296240234642</v>
      </c>
      <c r="S528" s="3">
        <f>0.9014*R528+2.3973</f>
        <v>10.656043643094749</v>
      </c>
      <c r="T528" s="25">
        <v>2.9881598706054939</v>
      </c>
      <c r="U528" s="25">
        <f>0.9014*T528+2.3973</f>
        <v>5.0908273073637922</v>
      </c>
    </row>
    <row r="529" spans="14:21">
      <c r="N529">
        <v>2049</v>
      </c>
      <c r="O529">
        <v>12</v>
      </c>
      <c r="P529" s="4">
        <v>-0.28215961425778602</v>
      </c>
      <c r="Q529" s="4">
        <f t="shared" ref="Q529:Q531" si="175">0.7817*P529+0.2163</f>
        <v>-4.2641704653113288E-3</v>
      </c>
      <c r="R529" s="3">
        <v>2.0842661169433936</v>
      </c>
      <c r="S529" s="3">
        <f>0.7817*R529+0.2163</f>
        <v>1.8455708236146506</v>
      </c>
      <c r="T529" s="25">
        <v>-2.3954087145995824</v>
      </c>
      <c r="U529" s="25">
        <f>0.7817*T529+0.2163</f>
        <v>-1.6561909922024936</v>
      </c>
    </row>
    <row r="530" spans="14:21">
      <c r="N530">
        <v>2050</v>
      </c>
      <c r="O530">
        <v>1</v>
      </c>
      <c r="P530" s="4">
        <v>-3.5461628460693029</v>
      </c>
      <c r="Q530" s="4">
        <f t="shared" si="175"/>
        <v>-2.5557354967723738</v>
      </c>
      <c r="R530" s="3">
        <v>-4.1941099328612932</v>
      </c>
      <c r="S530" s="3">
        <f>0.7817*R530+0.2163</f>
        <v>-3.0622357345176727</v>
      </c>
      <c r="T530" s="25">
        <v>-5.4209586474609157</v>
      </c>
      <c r="U530" s="25">
        <f>0.7817*T530+0.2163</f>
        <v>-4.0212633747201973</v>
      </c>
    </row>
    <row r="531" spans="14:21">
      <c r="N531">
        <v>2050</v>
      </c>
      <c r="O531">
        <v>2</v>
      </c>
      <c r="P531" s="4">
        <v>2.2515821337890891</v>
      </c>
      <c r="Q531" s="4">
        <f t="shared" si="175"/>
        <v>1.9763617539829308</v>
      </c>
      <c r="R531" s="3">
        <v>2.4779953527832372</v>
      </c>
      <c r="S531" s="3">
        <f>0.7817*R531+0.2163</f>
        <v>2.1533489672706563</v>
      </c>
      <c r="T531" s="25">
        <v>-2.9472904101562283</v>
      </c>
      <c r="U531" s="25">
        <f>0.7817*T531+0.2163</f>
        <v>-2.0875969136191235</v>
      </c>
    </row>
    <row r="532" spans="14:21">
      <c r="N532">
        <v>2050</v>
      </c>
      <c r="O532">
        <v>3</v>
      </c>
      <c r="P532" s="4">
        <v>13.889055418701236</v>
      </c>
      <c r="Q532" s="4">
        <f t="shared" ref="Q532:Q534" si="176">0.9534*P532-0.7929</f>
        <v>12.448925436189759</v>
      </c>
      <c r="R532" s="3">
        <v>11.357356625976587</v>
      </c>
      <c r="S532" s="3">
        <f>0.9534*R532-0.7929</f>
        <v>10.035203807206079</v>
      </c>
      <c r="T532" s="25">
        <v>10.978534425048856</v>
      </c>
      <c r="U532" s="25">
        <f>0.9534*T532-0.7929</f>
        <v>9.6740347208415809</v>
      </c>
    </row>
    <row r="533" spans="14:21">
      <c r="N533">
        <v>2050</v>
      </c>
      <c r="O533">
        <v>4</v>
      </c>
      <c r="P533" s="4">
        <v>26.330461308593751</v>
      </c>
      <c r="Q533" s="4">
        <f t="shared" si="176"/>
        <v>24.310561811613283</v>
      </c>
      <c r="R533" s="3">
        <v>22.958998886718753</v>
      </c>
      <c r="S533" s="3">
        <f>0.9534*R533-0.7929</f>
        <v>21.096209538597659</v>
      </c>
      <c r="T533" s="25">
        <v>22.599508594970679</v>
      </c>
      <c r="U533" s="25">
        <f>0.9534*T533-0.7929</f>
        <v>20.753471494445048</v>
      </c>
    </row>
    <row r="534" spans="14:21">
      <c r="N534">
        <v>2050</v>
      </c>
      <c r="O534">
        <v>5</v>
      </c>
      <c r="P534" s="4">
        <v>30.044423231811493</v>
      </c>
      <c r="Q534" s="4">
        <f t="shared" si="176"/>
        <v>27.851453109209078</v>
      </c>
      <c r="R534" s="3">
        <v>32.537256796874999</v>
      </c>
      <c r="S534" s="3">
        <f>0.9534*R534-0.7929</f>
        <v>30.228120630140626</v>
      </c>
      <c r="T534" s="25">
        <v>28.862610364990264</v>
      </c>
      <c r="U534" s="25">
        <f>0.9534*T534-0.7929</f>
        <v>26.724712721981717</v>
      </c>
    </row>
    <row r="535" spans="14:21">
      <c r="N535">
        <v>2050</v>
      </c>
      <c r="O535">
        <v>6</v>
      </c>
      <c r="P535" s="4">
        <v>37.020185063476561</v>
      </c>
      <c r="Q535" s="4">
        <f t="shared" ref="Q535:Q537" si="177">0.814*P535+4.4613</f>
        <v>34.595730641669917</v>
      </c>
      <c r="R535" s="3">
        <v>38.0679496618652</v>
      </c>
      <c r="S535" s="3">
        <f>0.814*R535+4.4613</f>
        <v>35.448611024758272</v>
      </c>
      <c r="T535" s="25">
        <v>36.124010609130892</v>
      </c>
      <c r="U535" s="25">
        <f>0.814*T535+4.4613</f>
        <v>33.866244635832544</v>
      </c>
    </row>
    <row r="536" spans="14:21">
      <c r="N536">
        <v>2050</v>
      </c>
      <c r="O536">
        <v>7</v>
      </c>
      <c r="P536" s="4">
        <v>40.45132038757334</v>
      </c>
      <c r="Q536" s="4">
        <f t="shared" si="177"/>
        <v>37.388674795484697</v>
      </c>
      <c r="R536" s="3">
        <v>41.752256107177701</v>
      </c>
      <c r="S536" s="3">
        <f>0.814*R536+4.4613</f>
        <v>38.447636471242646</v>
      </c>
      <c r="T536" s="25">
        <v>39.928352619628967</v>
      </c>
      <c r="U536" s="25">
        <f>0.814*T536+4.4613</f>
        <v>36.96297903237798</v>
      </c>
    </row>
    <row r="537" spans="14:21">
      <c r="N537">
        <v>2050</v>
      </c>
      <c r="O537">
        <v>8</v>
      </c>
      <c r="P537" s="4">
        <v>37.415741697998115</v>
      </c>
      <c r="Q537" s="4">
        <f t="shared" si="177"/>
        <v>34.917713742170463</v>
      </c>
      <c r="R537" s="3">
        <v>39.924311337890622</v>
      </c>
      <c r="S537" s="3">
        <f>0.814*R537+4.4613</f>
        <v>36.959689429042967</v>
      </c>
      <c r="T537" s="25">
        <v>35.267694447021512</v>
      </c>
      <c r="U537" s="25">
        <f>0.814*T537+4.4613</f>
        <v>33.169203279875511</v>
      </c>
    </row>
    <row r="538" spans="14:21">
      <c r="N538">
        <v>2050</v>
      </c>
      <c r="O538">
        <v>9</v>
      </c>
      <c r="P538" s="4">
        <v>30.178946138305697</v>
      </c>
      <c r="Q538" s="4">
        <f t="shared" ref="Q538:Q540" si="178">0.9014*P538+2.3973</f>
        <v>29.600602049068755</v>
      </c>
      <c r="R538" s="3">
        <v>26.558054611816477</v>
      </c>
      <c r="S538" s="3">
        <f>0.9014*R538+2.3973</f>
        <v>26.336730427091371</v>
      </c>
      <c r="T538" s="25">
        <v>28.472510780029328</v>
      </c>
      <c r="U538" s="25">
        <f>0.9014*T538+2.3973</f>
        <v>28.062421217118438</v>
      </c>
    </row>
    <row r="539" spans="14:21">
      <c r="N539">
        <v>2050</v>
      </c>
      <c r="O539">
        <v>10</v>
      </c>
      <c r="P539" s="4">
        <v>14.791696910400454</v>
      </c>
      <c r="Q539" s="4">
        <f t="shared" si="178"/>
        <v>15.730535595034969</v>
      </c>
      <c r="R539" s="3">
        <v>14.631797391357386</v>
      </c>
      <c r="S539" s="3">
        <f>0.9014*R539+2.3973</f>
        <v>15.586402168569547</v>
      </c>
      <c r="T539" s="25">
        <v>15.822851643066462</v>
      </c>
      <c r="U539" s="25">
        <f>0.9014*T539+2.3973</f>
        <v>16.660018471060109</v>
      </c>
    </row>
    <row r="540" spans="14:21">
      <c r="N540">
        <v>2050</v>
      </c>
      <c r="O540">
        <v>11</v>
      </c>
      <c r="P540" s="4">
        <v>7.3242734851074465</v>
      </c>
      <c r="Q540" s="4">
        <f t="shared" si="178"/>
        <v>8.9994001194758528</v>
      </c>
      <c r="R540" s="3">
        <v>9.8897365576172138</v>
      </c>
      <c r="S540" s="3">
        <f>0.9014*R540+2.3973</f>
        <v>11.311908533036156</v>
      </c>
      <c r="T540" s="25">
        <v>7.8672523693847936</v>
      </c>
      <c r="U540" s="25">
        <f>0.9014*T540+2.3973</f>
        <v>9.4888412857634528</v>
      </c>
    </row>
    <row r="541" spans="14:21">
      <c r="N541">
        <v>2050</v>
      </c>
      <c r="O541">
        <v>12</v>
      </c>
      <c r="P541" s="4">
        <v>0.50038072387697952</v>
      </c>
      <c r="Q541" s="4">
        <f t="shared" ref="Q541:Q543" si="179">0.7817*P541+0.2163</f>
        <v>0.60744761185463481</v>
      </c>
      <c r="R541" s="3">
        <v>1.4945943457031525</v>
      </c>
      <c r="S541" s="3">
        <f>0.7817*R541+0.2163</f>
        <v>1.3846244000361543</v>
      </c>
      <c r="T541" s="25">
        <v>0.6067901867676051</v>
      </c>
      <c r="U541" s="25">
        <f>0.7817*T541+0.2163</f>
        <v>0.69062788899623695</v>
      </c>
    </row>
    <row r="542" spans="14:21">
      <c r="N542">
        <v>2051</v>
      </c>
      <c r="O542">
        <v>1</v>
      </c>
      <c r="P542" s="4">
        <v>-5.2719258862304379</v>
      </c>
      <c r="Q542" s="4">
        <f t="shared" si="179"/>
        <v>-3.9047644652663327</v>
      </c>
      <c r="R542" s="3">
        <v>-7.6466802758788788</v>
      </c>
      <c r="S542" s="3">
        <f>0.7817*R542+0.2163</f>
        <v>-5.7611099716545189</v>
      </c>
      <c r="T542" s="25">
        <v>-1.3363037524413848</v>
      </c>
      <c r="U542" s="25">
        <f>0.7817*T542+0.2163</f>
        <v>-0.82828864328343044</v>
      </c>
    </row>
    <row r="543" spans="14:21">
      <c r="N543">
        <v>2051</v>
      </c>
      <c r="O543">
        <v>2</v>
      </c>
      <c r="P543" s="4">
        <v>-0.26613544433591052</v>
      </c>
      <c r="Q543" s="4">
        <f t="shared" si="179"/>
        <v>8.2619231626187561E-3</v>
      </c>
      <c r="R543" s="3">
        <v>1.7166485815429962</v>
      </c>
      <c r="S543" s="3">
        <f>0.7817*R543+0.2163</f>
        <v>1.55820419619216</v>
      </c>
      <c r="T543" s="25">
        <v>2.8498292980957283</v>
      </c>
      <c r="U543" s="25">
        <f>0.7817*T543+0.2163</f>
        <v>2.4440115623214305</v>
      </c>
    </row>
    <row r="544" spans="14:21">
      <c r="N544">
        <v>2051</v>
      </c>
      <c r="O544">
        <v>3</v>
      </c>
      <c r="P544" s="4">
        <v>14.450982997436491</v>
      </c>
      <c r="Q544" s="4">
        <f t="shared" ref="Q544:Q546" si="180">0.9534*P544-0.7929</f>
        <v>12.984667189755951</v>
      </c>
      <c r="R544" s="3">
        <v>12.377934323730535</v>
      </c>
      <c r="S544" s="3">
        <f>0.9534*R544-0.7929</f>
        <v>11.008222584244693</v>
      </c>
      <c r="T544" s="25">
        <v>13.050645325927762</v>
      </c>
      <c r="U544" s="25">
        <f>0.9534*T544-0.7929</f>
        <v>11.649585253739529</v>
      </c>
    </row>
    <row r="545" spans="14:21">
      <c r="N545">
        <v>2051</v>
      </c>
      <c r="O545">
        <v>4</v>
      </c>
      <c r="P545" s="4">
        <v>25.348099571533268</v>
      </c>
      <c r="Q545" s="4">
        <f t="shared" si="180"/>
        <v>23.373978131499818</v>
      </c>
      <c r="R545" s="3">
        <v>25.239811911621164</v>
      </c>
      <c r="S545" s="3">
        <f>0.9534*R545-0.7929</f>
        <v>23.27073667653962</v>
      </c>
      <c r="T545" s="25">
        <v>21.340831043701201</v>
      </c>
      <c r="U545" s="25">
        <f>0.9534*T545-0.7929</f>
        <v>19.553448317064724</v>
      </c>
    </row>
    <row r="546" spans="14:21">
      <c r="N546">
        <v>2051</v>
      </c>
      <c r="O546">
        <v>5</v>
      </c>
      <c r="P546" s="4">
        <v>31.331003834838839</v>
      </c>
      <c r="Q546" s="4">
        <f t="shared" si="180"/>
        <v>29.078079056135351</v>
      </c>
      <c r="R546" s="3">
        <v>24.965953403320317</v>
      </c>
      <c r="S546" s="3">
        <f>0.9534*R546-0.7929</f>
        <v>23.009639974725591</v>
      </c>
      <c r="T546" s="25">
        <v>30.757494642334013</v>
      </c>
      <c r="U546" s="25">
        <f>0.9534*T546-0.7929</f>
        <v>28.531295392001248</v>
      </c>
    </row>
    <row r="547" spans="14:21">
      <c r="N547">
        <v>2051</v>
      </c>
      <c r="O547">
        <v>6</v>
      </c>
      <c r="P547" s="4">
        <v>36.504206791992189</v>
      </c>
      <c r="Q547" s="4">
        <f t="shared" ref="Q547:Q549" si="181">0.814*P547+4.4613</f>
        <v>34.175724328681639</v>
      </c>
      <c r="R547" s="3">
        <v>39.031400156250001</v>
      </c>
      <c r="S547" s="3">
        <f>0.814*R547+4.4613</f>
        <v>36.232859727187495</v>
      </c>
      <c r="T547" s="25">
        <v>37.597671760253967</v>
      </c>
      <c r="U547" s="25">
        <f>0.814*T547+4.4613</f>
        <v>35.065804812846729</v>
      </c>
    </row>
    <row r="548" spans="14:21">
      <c r="N548">
        <v>2051</v>
      </c>
      <c r="O548">
        <v>7</v>
      </c>
      <c r="P548" s="4">
        <v>39.422889161987399</v>
      </c>
      <c r="Q548" s="4">
        <f t="shared" si="181"/>
        <v>36.55153177785774</v>
      </c>
      <c r="R548" s="3">
        <v>42.2462827734375</v>
      </c>
      <c r="S548" s="3">
        <f>0.814*R548+4.4613</f>
        <v>38.849774177578126</v>
      </c>
      <c r="T548" s="25">
        <v>41.167531892089904</v>
      </c>
      <c r="U548" s="25">
        <f>0.814*T548+4.4613</f>
        <v>37.971670960161184</v>
      </c>
    </row>
    <row r="549" spans="14:21">
      <c r="N549">
        <v>2051</v>
      </c>
      <c r="O549">
        <v>8</v>
      </c>
      <c r="P549" s="4">
        <v>38.101496049804688</v>
      </c>
      <c r="Q549" s="4">
        <f t="shared" si="181"/>
        <v>35.475917784541011</v>
      </c>
      <c r="R549" s="3">
        <v>39.056044907226564</v>
      </c>
      <c r="S549" s="3">
        <f>0.814*R549+4.4613</f>
        <v>36.252920554482422</v>
      </c>
      <c r="T549" s="25">
        <v>37.973633417968756</v>
      </c>
      <c r="U549" s="25">
        <f>0.814*T549+4.4613</f>
        <v>35.371837602226563</v>
      </c>
    </row>
    <row r="550" spans="14:21">
      <c r="N550">
        <v>2051</v>
      </c>
      <c r="O550">
        <v>9</v>
      </c>
      <c r="P550" s="4">
        <v>27.748199742431709</v>
      </c>
      <c r="Q550" s="4">
        <f t="shared" ref="Q550:Q552" si="182">0.9014*P550+2.3973</f>
        <v>27.409527247827942</v>
      </c>
      <c r="R550" s="3">
        <v>31.596606888427704</v>
      </c>
      <c r="S550" s="3">
        <f>0.9014*R550+2.3973</f>
        <v>30.878481449228733</v>
      </c>
      <c r="T550" s="25">
        <v>28.272134138183652</v>
      </c>
      <c r="U550" s="25">
        <f>0.9014*T550+2.3973</f>
        <v>27.881801712158744</v>
      </c>
    </row>
    <row r="551" spans="14:21">
      <c r="N551">
        <v>2051</v>
      </c>
      <c r="O551">
        <v>10</v>
      </c>
      <c r="P551" s="4">
        <v>15.003215953369203</v>
      </c>
      <c r="Q551" s="4">
        <f t="shared" si="182"/>
        <v>15.921198860366999</v>
      </c>
      <c r="R551" s="3">
        <v>18.929372537841761</v>
      </c>
      <c r="S551" s="3">
        <f>0.9014*R551+2.3973</f>
        <v>19.460236405610566</v>
      </c>
      <c r="T551" s="25">
        <v>19.432311372070313</v>
      </c>
      <c r="U551" s="25">
        <f>0.9014*T551+2.3973</f>
        <v>19.913585470784181</v>
      </c>
    </row>
    <row r="552" spans="14:21">
      <c r="N552">
        <v>2051</v>
      </c>
      <c r="O552">
        <v>11</v>
      </c>
      <c r="P552" s="4">
        <v>6.4069698779297122</v>
      </c>
      <c r="Q552" s="4">
        <f t="shared" si="182"/>
        <v>8.1725426479658427</v>
      </c>
      <c r="R552" s="3">
        <v>8.3337223059082373</v>
      </c>
      <c r="S552" s="3">
        <f>0.9014*R552+2.3973</f>
        <v>9.9093172865456847</v>
      </c>
      <c r="T552" s="25">
        <v>6.4509134777832315</v>
      </c>
      <c r="U552" s="25">
        <f>0.9014*T552+2.3973</f>
        <v>8.2121534088738048</v>
      </c>
    </row>
    <row r="553" spans="14:21">
      <c r="N553">
        <v>2051</v>
      </c>
      <c r="O553">
        <v>12</v>
      </c>
      <c r="P553" s="4">
        <v>-2.733657310180631</v>
      </c>
      <c r="Q553" s="4">
        <f t="shared" ref="Q553:Q555" si="183">0.7817*P553+0.2163</f>
        <v>-1.9205999193681991</v>
      </c>
      <c r="R553" s="3">
        <v>2.041515018310581</v>
      </c>
      <c r="S553" s="3">
        <f>0.7817*R553+0.2163</f>
        <v>1.8121522898133811</v>
      </c>
      <c r="T553" s="25">
        <v>-5.8229180102538844</v>
      </c>
      <c r="U553" s="25">
        <f>0.7817*T553+0.2163</f>
        <v>-4.335475008615461</v>
      </c>
    </row>
    <row r="554" spans="14:21">
      <c r="N554">
        <v>2052</v>
      </c>
      <c r="O554">
        <v>1</v>
      </c>
      <c r="P554" s="4">
        <v>-4.2009504895019223</v>
      </c>
      <c r="Q554" s="4">
        <f t="shared" si="183"/>
        <v>-3.0675829976436524</v>
      </c>
      <c r="R554" s="3">
        <v>-2.0788107202148121</v>
      </c>
      <c r="S554" s="3">
        <f>0.7817*R554+0.2163</f>
        <v>-1.4087063399919186</v>
      </c>
      <c r="T554" s="25">
        <v>-7.829297600097636</v>
      </c>
      <c r="U554" s="25">
        <f>0.7817*T554+0.2163</f>
        <v>-5.9038619339963212</v>
      </c>
    </row>
    <row r="555" spans="14:21">
      <c r="N555">
        <v>2052</v>
      </c>
      <c r="O555">
        <v>2</v>
      </c>
      <c r="P555" s="4">
        <v>3.8162622058105731</v>
      </c>
      <c r="Q555" s="4">
        <f t="shared" si="183"/>
        <v>3.1994721662821246</v>
      </c>
      <c r="R555" s="3">
        <v>1.0425224340820587</v>
      </c>
      <c r="S555" s="3">
        <f>0.7817*R555+0.2163</f>
        <v>1.0312397867219452</v>
      </c>
      <c r="T555" s="25">
        <v>2.7461399975586187</v>
      </c>
      <c r="U555" s="25">
        <f>0.7817*T555+0.2163</f>
        <v>2.3629576360915721</v>
      </c>
    </row>
    <row r="556" spans="14:21">
      <c r="N556">
        <v>2052</v>
      </c>
      <c r="O556">
        <v>3</v>
      </c>
      <c r="P556" s="4">
        <v>11.574644496459928</v>
      </c>
      <c r="Q556" s="4">
        <f t="shared" ref="Q556:Q558" si="184">0.9534*P556-0.7929</f>
        <v>10.242366062924896</v>
      </c>
      <c r="R556" s="3">
        <v>16.245609451904262</v>
      </c>
      <c r="S556" s="3">
        <f>0.9534*R556-0.7929</f>
        <v>14.695664051445524</v>
      </c>
      <c r="T556" s="25">
        <v>9.1495154675293247</v>
      </c>
      <c r="U556" s="25">
        <f>0.9534*T556-0.7929</f>
        <v>7.9302480467424585</v>
      </c>
    </row>
    <row r="557" spans="14:21">
      <c r="N557">
        <v>2052</v>
      </c>
      <c r="O557">
        <v>4</v>
      </c>
      <c r="P557" s="4">
        <v>22.880016859741179</v>
      </c>
      <c r="Q557" s="4">
        <f t="shared" si="184"/>
        <v>21.020908074077241</v>
      </c>
      <c r="R557" s="3">
        <v>24.551477310791054</v>
      </c>
      <c r="S557" s="3">
        <f>0.9534*R557-0.7929</f>
        <v>22.614478468108192</v>
      </c>
      <c r="T557" s="25">
        <v>20.743788386230523</v>
      </c>
      <c r="U557" s="25">
        <f>0.9534*T557-0.7929</f>
        <v>18.984227847432184</v>
      </c>
    </row>
    <row r="558" spans="14:21">
      <c r="N558">
        <v>2052</v>
      </c>
      <c r="O558">
        <v>5</v>
      </c>
      <c r="P558" s="4">
        <v>31.400508671875002</v>
      </c>
      <c r="Q558" s="4">
        <f t="shared" si="184"/>
        <v>29.14434496776563</v>
      </c>
      <c r="R558" s="3">
        <v>33.075124295654263</v>
      </c>
      <c r="S558" s="3">
        <f>0.9534*R558-0.7929</f>
        <v>30.740923503476775</v>
      </c>
      <c r="T558" s="25">
        <v>29.562471265869117</v>
      </c>
      <c r="U558" s="25">
        <f>0.9534*T558-0.7929</f>
        <v>27.391960104879619</v>
      </c>
    </row>
    <row r="559" spans="14:21">
      <c r="N559">
        <v>2052</v>
      </c>
      <c r="O559">
        <v>6</v>
      </c>
      <c r="P559" s="4">
        <v>38.612466768188504</v>
      </c>
      <c r="Q559" s="4">
        <f t="shared" ref="Q559:Q561" si="185">0.814*P559+4.4613</f>
        <v>35.891847949305443</v>
      </c>
      <c r="R559" s="3">
        <v>36.490559860839909</v>
      </c>
      <c r="S559" s="3">
        <f>0.814*R559+4.4613</f>
        <v>34.164615726723682</v>
      </c>
      <c r="T559" s="25">
        <v>37.170619251709013</v>
      </c>
      <c r="U559" s="25">
        <f>0.814*T559+4.4613</f>
        <v>34.718184070891134</v>
      </c>
    </row>
    <row r="560" spans="14:21">
      <c r="N560">
        <v>2052</v>
      </c>
      <c r="O560">
        <v>7</v>
      </c>
      <c r="P560" s="4">
        <v>37.653660560913181</v>
      </c>
      <c r="Q560" s="4">
        <f t="shared" si="185"/>
        <v>35.111379696583327</v>
      </c>
      <c r="R560" s="3">
        <v>40.036344364013637</v>
      </c>
      <c r="S560" s="3">
        <f>0.814*R560+4.4613</f>
        <v>37.050884312307097</v>
      </c>
      <c r="T560" s="25">
        <v>42.258296430664068</v>
      </c>
      <c r="U560" s="25">
        <f>0.814*T560+4.4613</f>
        <v>38.859553294560548</v>
      </c>
    </row>
    <row r="561" spans="14:21">
      <c r="N561">
        <v>2052</v>
      </c>
      <c r="O561">
        <v>8</v>
      </c>
      <c r="P561" s="4">
        <v>37.927473564453123</v>
      </c>
      <c r="Q561" s="4">
        <f t="shared" si="185"/>
        <v>35.334263481464838</v>
      </c>
      <c r="R561" s="3">
        <v>40.515953012695313</v>
      </c>
      <c r="S561" s="3">
        <f>0.814*R561+4.4613</f>
        <v>37.441285752333982</v>
      </c>
      <c r="T561" s="25">
        <v>37.416022846679688</v>
      </c>
      <c r="U561" s="25">
        <f>0.814*T561+4.4613</f>
        <v>34.917942597197261</v>
      </c>
    </row>
    <row r="562" spans="14:21">
      <c r="N562">
        <v>2052</v>
      </c>
      <c r="O562">
        <v>9</v>
      </c>
      <c r="P562" s="4">
        <v>28.633094465942413</v>
      </c>
      <c r="Q562" s="4">
        <f t="shared" ref="Q562:Q564" si="186">0.9014*P562+2.3973</f>
        <v>28.207171351600493</v>
      </c>
      <c r="R562" s="3">
        <v>32.443707333984371</v>
      </c>
      <c r="S562" s="3">
        <f>0.9014*R562+2.3973</f>
        <v>31.642057790853514</v>
      </c>
      <c r="T562" s="25">
        <v>25.528404688720677</v>
      </c>
      <c r="U562" s="25">
        <f>0.9014*T562+2.3973</f>
        <v>25.408603986412817</v>
      </c>
    </row>
    <row r="563" spans="14:21">
      <c r="N563">
        <v>2052</v>
      </c>
      <c r="O563">
        <v>10</v>
      </c>
      <c r="P563" s="4">
        <v>16.899596342773439</v>
      </c>
      <c r="Q563" s="4">
        <f t="shared" si="186"/>
        <v>17.630596143375978</v>
      </c>
      <c r="R563" s="3">
        <v>19.870106271972723</v>
      </c>
      <c r="S563" s="3">
        <f>0.9014*R563+2.3973</f>
        <v>20.308213793556213</v>
      </c>
      <c r="T563" s="25">
        <v>18.445068623046875</v>
      </c>
      <c r="U563" s="25">
        <f>0.9014*T563+2.3973</f>
        <v>19.023684856814455</v>
      </c>
    </row>
    <row r="564" spans="14:21">
      <c r="N564">
        <v>2052</v>
      </c>
      <c r="O564">
        <v>11</v>
      </c>
      <c r="P564" s="4">
        <v>4.6121026049804952</v>
      </c>
      <c r="Q564" s="4">
        <f t="shared" si="186"/>
        <v>6.5546492881294185</v>
      </c>
      <c r="R564" s="3">
        <v>9.83826758789065</v>
      </c>
      <c r="S564" s="3">
        <f>0.9014*R564+2.3973</f>
        <v>11.265514403724632</v>
      </c>
      <c r="T564" s="25">
        <v>7.5504220898437726</v>
      </c>
      <c r="U564" s="25">
        <f>0.9014*T564+2.3973</f>
        <v>9.2032504717851769</v>
      </c>
    </row>
    <row r="565" spans="14:21">
      <c r="N565">
        <v>2052</v>
      </c>
      <c r="O565">
        <v>12</v>
      </c>
      <c r="P565" s="4">
        <v>2.663443361206089</v>
      </c>
      <c r="Q565" s="4">
        <f t="shared" ref="Q565:Q567" si="187">0.7817*P565+0.2163</f>
        <v>2.2983136754547995</v>
      </c>
      <c r="R565" s="3">
        <v>6.3438682287598009</v>
      </c>
      <c r="S565" s="3">
        <f>0.7817*R565+0.2163</f>
        <v>5.1753017944215367</v>
      </c>
      <c r="T565" s="25">
        <v>-0.79055295898435363</v>
      </c>
      <c r="U565" s="25">
        <f>0.7817*T565+0.2163</f>
        <v>-0.40167524803806914</v>
      </c>
    </row>
    <row r="566" spans="14:21">
      <c r="N566">
        <v>2053</v>
      </c>
      <c r="O566">
        <v>1</v>
      </c>
      <c r="P566" s="4">
        <v>-0.49988802307125635</v>
      </c>
      <c r="Q566" s="4">
        <f t="shared" si="187"/>
        <v>-0.17446246763480106</v>
      </c>
      <c r="R566" s="3">
        <v>2.7009297583008087</v>
      </c>
      <c r="S566" s="3">
        <f>0.7817*R566+0.2163</f>
        <v>2.3276167920637421</v>
      </c>
      <c r="T566" s="25">
        <v>-4.8636160937499788</v>
      </c>
      <c r="U566" s="25">
        <f>0.7817*T566+0.2163</f>
        <v>-3.5855887004843581</v>
      </c>
    </row>
    <row r="567" spans="14:21">
      <c r="N567">
        <v>2053</v>
      </c>
      <c r="O567">
        <v>2</v>
      </c>
      <c r="P567" s="4">
        <v>2.87964947387698</v>
      </c>
      <c r="Q567" s="4">
        <f t="shared" si="187"/>
        <v>2.4673219937296351</v>
      </c>
      <c r="R567" s="3">
        <v>6.0729855322265891</v>
      </c>
      <c r="S567" s="3">
        <f>0.7817*R567+0.2163</f>
        <v>4.9635527905415247</v>
      </c>
      <c r="T567" s="25">
        <v>1.0171250988769802</v>
      </c>
      <c r="U567" s="25">
        <f>0.7817*T567+0.2163</f>
        <v>1.0113866897921353</v>
      </c>
    </row>
    <row r="568" spans="14:21">
      <c r="N568">
        <v>2053</v>
      </c>
      <c r="O568">
        <v>3</v>
      </c>
      <c r="P568" s="4">
        <v>16.293882719726565</v>
      </c>
      <c r="Q568" s="4">
        <f t="shared" ref="Q568:Q570" si="188">0.9534*P568-0.7929</f>
        <v>14.741687784987308</v>
      </c>
      <c r="R568" s="3">
        <v>18.481617648925848</v>
      </c>
      <c r="S568" s="3">
        <f>0.9534*R568-0.7929</f>
        <v>16.827474266485904</v>
      </c>
      <c r="T568" s="25">
        <v>13.298595087890648</v>
      </c>
      <c r="U568" s="25">
        <f>0.9534*T568-0.7929</f>
        <v>11.885980556794944</v>
      </c>
    </row>
    <row r="569" spans="14:21">
      <c r="N569">
        <v>2053</v>
      </c>
      <c r="O569">
        <v>4</v>
      </c>
      <c r="P569" s="4">
        <v>24.20517565185547</v>
      </c>
      <c r="Q569" s="4">
        <f t="shared" si="188"/>
        <v>22.284314466479007</v>
      </c>
      <c r="R569" s="3">
        <v>18.498760001220738</v>
      </c>
      <c r="S569" s="3">
        <f>0.9534*R569-0.7929</f>
        <v>16.843817785163854</v>
      </c>
      <c r="T569" s="25">
        <v>21.741249305419952</v>
      </c>
      <c r="U569" s="25">
        <f>0.9534*T569-0.7929</f>
        <v>19.935207087787383</v>
      </c>
    </row>
    <row r="570" spans="14:21">
      <c r="N570">
        <v>2053</v>
      </c>
      <c r="O570">
        <v>5</v>
      </c>
      <c r="P570" s="4">
        <v>29.403055830688508</v>
      </c>
      <c r="Q570" s="4">
        <f t="shared" si="188"/>
        <v>27.239973428978423</v>
      </c>
      <c r="R570" s="3">
        <v>22.95895697387699</v>
      </c>
      <c r="S570" s="3">
        <f>0.9534*R570-0.7929</f>
        <v>21.096169578894322</v>
      </c>
      <c r="T570" s="25">
        <v>29.395094288330053</v>
      </c>
      <c r="U570" s="25">
        <f>0.9534*T570-0.7929</f>
        <v>27.232382894493874</v>
      </c>
    </row>
    <row r="571" spans="14:21">
      <c r="N571">
        <v>2053</v>
      </c>
      <c r="O571">
        <v>6</v>
      </c>
      <c r="P571" s="4">
        <v>40.189685753173897</v>
      </c>
      <c r="Q571" s="4">
        <f t="shared" ref="Q571:Q573" si="189">0.814*P571+4.4613</f>
        <v>37.175704203083555</v>
      </c>
      <c r="R571" s="3">
        <v>36.694423923339912</v>
      </c>
      <c r="S571" s="3">
        <f>0.814*R571+4.4613</f>
        <v>34.330561073598687</v>
      </c>
      <c r="T571" s="25">
        <v>35.746206330566466</v>
      </c>
      <c r="U571" s="25">
        <f>0.814*T571+4.4613</f>
        <v>33.558711953081101</v>
      </c>
    </row>
    <row r="572" spans="14:21">
      <c r="N572">
        <v>2053</v>
      </c>
      <c r="O572">
        <v>7</v>
      </c>
      <c r="P572" s="4">
        <v>43.128959181518645</v>
      </c>
      <c r="Q572" s="4">
        <f t="shared" si="189"/>
        <v>39.568272773756178</v>
      </c>
      <c r="R572" s="3">
        <v>43.206338327636786</v>
      </c>
      <c r="S572" s="3">
        <f>0.814*R572+4.4613</f>
        <v>39.631259398696344</v>
      </c>
      <c r="T572" s="25">
        <v>41.084546949462975</v>
      </c>
      <c r="U572" s="25">
        <f>0.814*T572+4.4613</f>
        <v>37.904121216862862</v>
      </c>
    </row>
    <row r="573" spans="14:21">
      <c r="N573">
        <v>2053</v>
      </c>
      <c r="O573">
        <v>8</v>
      </c>
      <c r="P573" s="4">
        <v>38.091681245727571</v>
      </c>
      <c r="Q573" s="4">
        <f t="shared" si="189"/>
        <v>35.467928534022242</v>
      </c>
      <c r="R573" s="3">
        <v>37.675352072753974</v>
      </c>
      <c r="S573" s="3">
        <f>0.814*R573+4.4613</f>
        <v>35.129036587221734</v>
      </c>
      <c r="T573" s="25">
        <v>38.947542292480527</v>
      </c>
      <c r="U573" s="25">
        <f>0.814*T573+4.4613</f>
        <v>36.16459942607915</v>
      </c>
    </row>
    <row r="574" spans="14:21">
      <c r="N574">
        <v>2053</v>
      </c>
      <c r="O574">
        <v>9</v>
      </c>
      <c r="P574" s="4">
        <v>30.066977250976564</v>
      </c>
      <c r="Q574" s="4">
        <f t="shared" ref="Q574:Q576" si="190">0.9014*P574+2.3973</f>
        <v>29.499673294030273</v>
      </c>
      <c r="R574" s="3">
        <v>28.2865402075196</v>
      </c>
      <c r="S574" s="3">
        <f>0.9014*R574+2.3973</f>
        <v>27.894787343058169</v>
      </c>
      <c r="T574" s="25">
        <v>27.650735383300837</v>
      </c>
      <c r="U574" s="25">
        <f>0.9014*T574+2.3973</f>
        <v>27.321672874507374</v>
      </c>
    </row>
    <row r="575" spans="14:21">
      <c r="N575">
        <v>2053</v>
      </c>
      <c r="O575">
        <v>10</v>
      </c>
      <c r="P575" s="4">
        <v>14.550052427978578</v>
      </c>
      <c r="Q575" s="4">
        <f t="shared" si="190"/>
        <v>15.512717258579888</v>
      </c>
      <c r="R575" s="3">
        <v>19.449301340332099</v>
      </c>
      <c r="S575" s="3">
        <f>0.9014*R575+2.3973</f>
        <v>19.928900228175355</v>
      </c>
      <c r="T575" s="25">
        <v>19.115313581543024</v>
      </c>
      <c r="U575" s="25">
        <f>0.9014*T575+2.3973</f>
        <v>19.627843662402881</v>
      </c>
    </row>
    <row r="576" spans="14:21">
      <c r="N576">
        <v>2053</v>
      </c>
      <c r="O576">
        <v>11</v>
      </c>
      <c r="P576" s="4">
        <v>5.1261179156494459</v>
      </c>
      <c r="Q576" s="4">
        <f t="shared" si="190"/>
        <v>7.017982689166411</v>
      </c>
      <c r="R576" s="3">
        <v>2.1894254370117463</v>
      </c>
      <c r="S576" s="3">
        <f>0.9014*R576+2.3973</f>
        <v>4.3708480889223882</v>
      </c>
      <c r="T576" s="25">
        <v>7.0097301281738567</v>
      </c>
      <c r="U576" s="25">
        <f>0.9014*T576+2.3973</f>
        <v>8.7158707375359139</v>
      </c>
    </row>
    <row r="577" spans="14:21">
      <c r="N577">
        <v>2053</v>
      </c>
      <c r="O577">
        <v>12</v>
      </c>
      <c r="P577" s="4">
        <v>-1.1030778393554419</v>
      </c>
      <c r="Q577" s="4">
        <f t="shared" ref="Q577:Q579" si="191">0.7817*P577+0.2163</f>
        <v>-0.64597594702414884</v>
      </c>
      <c r="R577" s="3">
        <v>-3.0041205285644188</v>
      </c>
      <c r="S577" s="3">
        <f>0.7817*R577+0.2163</f>
        <v>-2.1320210171788059</v>
      </c>
      <c r="T577" s="25">
        <v>-5.8963883288573946</v>
      </c>
      <c r="U577" s="25">
        <f>0.7817*T577+0.2163</f>
        <v>-4.3929067566678244</v>
      </c>
    </row>
    <row r="578" spans="14:21">
      <c r="N578">
        <v>2054</v>
      </c>
      <c r="O578">
        <v>1</v>
      </c>
      <c r="P578" s="4">
        <v>-4.6078842846679384</v>
      </c>
      <c r="Q578" s="4">
        <f t="shared" si="191"/>
        <v>-3.3856831453249274</v>
      </c>
      <c r="R578" s="3">
        <v>-2.6765716699218434</v>
      </c>
      <c r="S578" s="3">
        <f>0.7817*R578+0.2163</f>
        <v>-1.8759760743779048</v>
      </c>
      <c r="T578" s="25">
        <v>-12.390554753417916</v>
      </c>
      <c r="U578" s="25">
        <f>0.7817*T578+0.2163</f>
        <v>-9.4693966507467842</v>
      </c>
    </row>
    <row r="579" spans="14:21">
      <c r="N579">
        <v>2054</v>
      </c>
      <c r="O579">
        <v>2</v>
      </c>
      <c r="P579" s="4">
        <v>0.33465074645999504</v>
      </c>
      <c r="Q579" s="4">
        <f t="shared" si="191"/>
        <v>0.47789648850777811</v>
      </c>
      <c r="R579" s="3">
        <v>-2.1820839624023121</v>
      </c>
      <c r="S579" s="3">
        <f>0.7817*R579+0.2163</f>
        <v>-1.4894350334098874</v>
      </c>
      <c r="T579" s="25">
        <v>-1.9623928149413845</v>
      </c>
      <c r="U579" s="25">
        <f>0.7817*T579+0.2163</f>
        <v>-1.3177024634396803</v>
      </c>
    </row>
    <row r="580" spans="14:21">
      <c r="N580">
        <v>2054</v>
      </c>
      <c r="O580">
        <v>3</v>
      </c>
      <c r="P580" s="4">
        <v>13.641121449584926</v>
      </c>
      <c r="Q580" s="4">
        <f t="shared" ref="Q580:Q582" si="192">0.9534*P580-0.7929</f>
        <v>12.21254519003427</v>
      </c>
      <c r="R580" s="3">
        <v>10.193353183593775</v>
      </c>
      <c r="S580" s="3">
        <f>0.9534*R580-0.7929</f>
        <v>8.9254429252383058</v>
      </c>
      <c r="T580" s="25">
        <v>11.807847816162138</v>
      </c>
      <c r="U580" s="25">
        <f>0.9534*T580-0.7929</f>
        <v>10.464702107928982</v>
      </c>
    </row>
    <row r="581" spans="14:21">
      <c r="N581">
        <v>2054</v>
      </c>
      <c r="O581">
        <v>4</v>
      </c>
      <c r="P581" s="4">
        <v>23.311187211914064</v>
      </c>
      <c r="Q581" s="4">
        <f t="shared" si="192"/>
        <v>21.43198588783887</v>
      </c>
      <c r="R581" s="3">
        <v>23.942441806640627</v>
      </c>
      <c r="S581" s="3">
        <f>0.9534*R581-0.7929</f>
        <v>22.033824018451174</v>
      </c>
      <c r="T581" s="25">
        <v>21.816763258056614</v>
      </c>
      <c r="U581" s="25">
        <f>0.9534*T581-0.7929</f>
        <v>20.007202090231178</v>
      </c>
    </row>
    <row r="582" spans="14:21">
      <c r="N582">
        <v>2054</v>
      </c>
      <c r="O582">
        <v>5</v>
      </c>
      <c r="P582" s="4">
        <v>32.312564363403354</v>
      </c>
      <c r="Q582" s="4">
        <f t="shared" si="192"/>
        <v>30.013898864068757</v>
      </c>
      <c r="R582" s="3">
        <v>33.51646651977542</v>
      </c>
      <c r="S582" s="3">
        <f>0.9534*R582-0.7929</f>
        <v>31.161699179953889</v>
      </c>
      <c r="T582" s="25">
        <v>29.528801557617189</v>
      </c>
      <c r="U582" s="25">
        <f>0.9534*T582-0.7929</f>
        <v>27.359859405032228</v>
      </c>
    </row>
    <row r="583" spans="14:21">
      <c r="N583">
        <v>2054</v>
      </c>
      <c r="O583">
        <v>6</v>
      </c>
      <c r="P583" s="4">
        <v>40.346402135009832</v>
      </c>
      <c r="Q583" s="4">
        <f t="shared" ref="Q583:Q585" si="193">0.814*P583+4.4613</f>
        <v>37.303271337898003</v>
      </c>
      <c r="R583" s="3">
        <v>39.087982492675849</v>
      </c>
      <c r="S583" s="3">
        <f>0.814*R583+4.4613</f>
        <v>36.278917749038136</v>
      </c>
      <c r="T583" s="25">
        <v>35.150838782959013</v>
      </c>
      <c r="U583" s="25">
        <f>0.814*T583+4.4613</f>
        <v>33.074082769328633</v>
      </c>
    </row>
    <row r="584" spans="14:21">
      <c r="N584">
        <v>2054</v>
      </c>
      <c r="O584">
        <v>7</v>
      </c>
      <c r="P584" s="4">
        <v>40.87175454589844</v>
      </c>
      <c r="Q584" s="4">
        <f t="shared" si="193"/>
        <v>37.730908200361327</v>
      </c>
      <c r="R584" s="3">
        <v>42.100677561035226</v>
      </c>
      <c r="S584" s="3">
        <f>0.814*R584+4.4613</f>
        <v>38.73125153468267</v>
      </c>
      <c r="T584" s="25">
        <v>40.294732648925837</v>
      </c>
      <c r="U584" s="25">
        <f>0.814*T584+4.4613</f>
        <v>37.261212376225629</v>
      </c>
    </row>
    <row r="585" spans="14:21">
      <c r="N585">
        <v>2054</v>
      </c>
      <c r="O585">
        <v>8</v>
      </c>
      <c r="P585" s="4">
        <v>40.240081767578125</v>
      </c>
      <c r="Q585" s="4">
        <f t="shared" si="193"/>
        <v>37.216726558808595</v>
      </c>
      <c r="R585" s="3">
        <v>40.995100620117185</v>
      </c>
      <c r="S585" s="3">
        <f>0.814*R585+4.4613</f>
        <v>37.83131190477539</v>
      </c>
      <c r="T585" s="25">
        <v>37.187939887695315</v>
      </c>
      <c r="U585" s="25">
        <f>0.814*T585+4.4613</f>
        <v>34.732283068583982</v>
      </c>
    </row>
    <row r="586" spans="14:21">
      <c r="N586">
        <v>2054</v>
      </c>
      <c r="O586">
        <v>9</v>
      </c>
      <c r="P586" s="4">
        <v>31.994043925781249</v>
      </c>
      <c r="Q586" s="4">
        <f t="shared" ref="Q586:Q588" si="194">0.9014*P586+2.3973</f>
        <v>31.236731194699217</v>
      </c>
      <c r="R586" s="3">
        <v>33.364448642578125</v>
      </c>
      <c r="S586" s="3">
        <f>0.9014*R586+2.3973</f>
        <v>32.472014006419919</v>
      </c>
      <c r="T586" s="25">
        <v>25.782183833007814</v>
      </c>
      <c r="U586" s="25">
        <f>0.9014*T586+2.3973</f>
        <v>25.637360507073243</v>
      </c>
    </row>
    <row r="587" spans="14:21">
      <c r="N587">
        <v>2054</v>
      </c>
      <c r="O587">
        <v>10</v>
      </c>
      <c r="P587" s="4">
        <v>14.825387727661163</v>
      </c>
      <c r="Q587" s="4">
        <f t="shared" si="194"/>
        <v>15.760904497713771</v>
      </c>
      <c r="R587" s="3">
        <v>17.617123374023439</v>
      </c>
      <c r="S587" s="3">
        <f>0.9014*R587+2.3973</f>
        <v>18.277375009344727</v>
      </c>
      <c r="T587" s="25">
        <v>16.131004853515627</v>
      </c>
      <c r="U587" s="25">
        <f>0.9014*T587+2.3973</f>
        <v>16.937787774958988</v>
      </c>
    </row>
    <row r="588" spans="14:21">
      <c r="N588">
        <v>2054</v>
      </c>
      <c r="O588">
        <v>11</v>
      </c>
      <c r="P588" s="4">
        <v>5.9951086505127273</v>
      </c>
      <c r="Q588" s="4">
        <f t="shared" si="194"/>
        <v>7.8012909375721726</v>
      </c>
      <c r="R588" s="3">
        <v>8.73663045410159</v>
      </c>
      <c r="S588" s="3">
        <f>0.9014*R588+2.3973</f>
        <v>10.272498691327174</v>
      </c>
      <c r="T588" s="25">
        <v>5.3548890942383034</v>
      </c>
      <c r="U588" s="25">
        <f>0.9014*T588+2.3973</f>
        <v>7.2241970295464064</v>
      </c>
    </row>
    <row r="589" spans="14:21">
      <c r="N589">
        <v>2054</v>
      </c>
      <c r="O589">
        <v>12</v>
      </c>
      <c r="P589" s="4">
        <v>-2.6086687847900061</v>
      </c>
      <c r="Q589" s="4">
        <f t="shared" ref="Q589:Q591" si="195">0.7817*P589+0.2163</f>
        <v>-1.8228963890703476</v>
      </c>
      <c r="R589" s="3">
        <v>-6.1911311059570036</v>
      </c>
      <c r="S589" s="3">
        <f>0.7817*R589+0.2163</f>
        <v>-4.6233071855265893</v>
      </c>
      <c r="T589" s="25">
        <v>-2.0917783007812285</v>
      </c>
      <c r="U589" s="25">
        <f>0.7817*T589+0.2163</f>
        <v>-1.4188430977206863</v>
      </c>
    </row>
    <row r="590" spans="14:21">
      <c r="N590">
        <v>2055</v>
      </c>
      <c r="O590">
        <v>1</v>
      </c>
      <c r="P590" s="4">
        <v>-3.6804854504394262</v>
      </c>
      <c r="Q590" s="4">
        <f t="shared" si="195"/>
        <v>-2.6607354766084992</v>
      </c>
      <c r="R590" s="3">
        <v>-1.041384060058562</v>
      </c>
      <c r="S590" s="3">
        <f>0.7817*R590+0.2163</f>
        <v>-0.5977499197477778</v>
      </c>
      <c r="T590" s="25">
        <v>-5.9858056933593531</v>
      </c>
      <c r="U590" s="25">
        <f>0.7817*T590+0.2163</f>
        <v>-4.4628043104990054</v>
      </c>
    </row>
    <row r="591" spans="14:21">
      <c r="N591">
        <v>2055</v>
      </c>
      <c r="O591">
        <v>2</v>
      </c>
      <c r="P591" s="4">
        <v>3.2668735400390885</v>
      </c>
      <c r="Q591" s="4">
        <f t="shared" si="195"/>
        <v>2.7700150462485551</v>
      </c>
      <c r="R591" s="3">
        <v>1.9573959448242464</v>
      </c>
      <c r="S591" s="3">
        <f>0.7817*R591+0.2163</f>
        <v>1.7463964100691132</v>
      </c>
      <c r="T591" s="25">
        <v>1.0280803173828341</v>
      </c>
      <c r="U591" s="25">
        <f>0.7817*T591+0.2163</f>
        <v>1.0199503840981614</v>
      </c>
    </row>
    <row r="592" spans="14:21">
      <c r="N592">
        <v>2055</v>
      </c>
      <c r="O592">
        <v>3</v>
      </c>
      <c r="P592" s="4">
        <v>14.025461165161165</v>
      </c>
      <c r="Q592" s="4">
        <f t="shared" ref="Q592:Q594" si="196">0.9534*P592-0.7929</f>
        <v>12.578974674864655</v>
      </c>
      <c r="R592" s="3">
        <v>12.827910593261786</v>
      </c>
      <c r="S592" s="3">
        <f>0.9534*R592-0.7929</f>
        <v>11.437229959615788</v>
      </c>
      <c r="T592" s="25">
        <v>5.0638890087890847</v>
      </c>
      <c r="U592" s="25">
        <f>0.9534*T592-0.7929</f>
        <v>4.035011780979513</v>
      </c>
    </row>
    <row r="593" spans="14:21">
      <c r="N593">
        <v>2055</v>
      </c>
      <c r="O593">
        <v>4</v>
      </c>
      <c r="P593" s="4">
        <v>23.518219487304687</v>
      </c>
      <c r="Q593" s="4">
        <f t="shared" si="196"/>
        <v>21.629370459196291</v>
      </c>
      <c r="R593" s="3">
        <v>19.802458945312502</v>
      </c>
      <c r="S593" s="3">
        <f>0.9534*R593-0.7929</f>
        <v>18.08676435846094</v>
      </c>
      <c r="T593" s="25">
        <v>22.4438238842774</v>
      </c>
      <c r="U593" s="25">
        <f>0.9534*T593-0.7929</f>
        <v>20.605041691270074</v>
      </c>
    </row>
    <row r="594" spans="14:21">
      <c r="N594">
        <v>2055</v>
      </c>
      <c r="O594">
        <v>5</v>
      </c>
      <c r="P594" s="4">
        <v>30.548062892456024</v>
      </c>
      <c r="Q594" s="4">
        <f t="shared" si="196"/>
        <v>28.331623161667576</v>
      </c>
      <c r="R594" s="3">
        <v>26.37409914916989</v>
      </c>
      <c r="S594" s="3">
        <f>0.9534*R594-0.7929</f>
        <v>24.352166128818574</v>
      </c>
      <c r="T594" s="25">
        <v>32.163012324218755</v>
      </c>
      <c r="U594" s="25">
        <f>0.9534*T594-0.7929</f>
        <v>29.871315949910162</v>
      </c>
    </row>
    <row r="595" spans="14:21">
      <c r="N595">
        <v>2055</v>
      </c>
      <c r="O595">
        <v>6</v>
      </c>
      <c r="P595" s="4">
        <v>38.918768776245209</v>
      </c>
      <c r="Q595" s="4">
        <f t="shared" ref="Q595:Q597" si="197">0.814*P595+4.4613</f>
        <v>36.141177783863597</v>
      </c>
      <c r="R595" s="3">
        <v>36.926034287109374</v>
      </c>
      <c r="S595" s="3">
        <f>0.814*R595+4.4613</f>
        <v>34.519091909707029</v>
      </c>
      <c r="T595" s="25">
        <v>37.648829615478597</v>
      </c>
      <c r="U595" s="25">
        <f>0.814*T595+4.4613</f>
        <v>35.107447306999575</v>
      </c>
    </row>
    <row r="596" spans="14:21">
      <c r="N596">
        <v>2055</v>
      </c>
      <c r="O596">
        <v>7</v>
      </c>
      <c r="P596" s="4">
        <v>42.578408763427802</v>
      </c>
      <c r="Q596" s="4">
        <f t="shared" si="197"/>
        <v>39.120124733430231</v>
      </c>
      <c r="R596" s="3">
        <v>39.7350748571777</v>
      </c>
      <c r="S596" s="3">
        <f>0.814*R596+4.4613</f>
        <v>36.805650933742648</v>
      </c>
      <c r="T596" s="25">
        <v>41.244385932617192</v>
      </c>
      <c r="U596" s="25">
        <f>0.814*T596+4.4613</f>
        <v>38.034230149150396</v>
      </c>
    </row>
    <row r="597" spans="14:21">
      <c r="N597">
        <v>2055</v>
      </c>
      <c r="O597">
        <v>8</v>
      </c>
      <c r="P597" s="4">
        <v>36.69221036560068</v>
      </c>
      <c r="Q597" s="4">
        <f t="shared" si="197"/>
        <v>34.328759237598952</v>
      </c>
      <c r="R597" s="3">
        <v>39.14008015502926</v>
      </c>
      <c r="S597" s="3">
        <f>0.814*R597+4.4613</f>
        <v>36.321325246193815</v>
      </c>
      <c r="T597" s="25">
        <v>37.06964362915037</v>
      </c>
      <c r="U597" s="25">
        <f>0.814*T597+4.4613</f>
        <v>34.635989914128402</v>
      </c>
    </row>
    <row r="598" spans="14:21">
      <c r="N598">
        <v>2055</v>
      </c>
      <c r="O598">
        <v>9</v>
      </c>
      <c r="P598" s="4">
        <v>28.192910518188512</v>
      </c>
      <c r="Q598" s="4">
        <f t="shared" ref="Q598:Q600" si="198">0.9014*P598+2.3973</f>
        <v>27.810389541095127</v>
      </c>
      <c r="R598" s="3">
        <v>29.798923190918039</v>
      </c>
      <c r="S598" s="3">
        <f>0.9014*R598+2.3973</f>
        <v>29.25804936429352</v>
      </c>
      <c r="T598" s="25">
        <v>28.211528663330053</v>
      </c>
      <c r="U598" s="25">
        <f>0.9014*T598+2.3973</f>
        <v>27.827171937125712</v>
      </c>
    </row>
    <row r="599" spans="14:21">
      <c r="N599">
        <v>2055</v>
      </c>
      <c r="O599">
        <v>10</v>
      </c>
      <c r="P599" s="4">
        <v>16.212279634399447</v>
      </c>
      <c r="Q599" s="4">
        <f t="shared" si="198"/>
        <v>17.011048862447662</v>
      </c>
      <c r="R599" s="3">
        <v>20.722906864013641</v>
      </c>
      <c r="S599" s="3">
        <f>0.9014*R599+2.3973</f>
        <v>21.076928247221897</v>
      </c>
      <c r="T599" s="25">
        <v>15.695241773681614</v>
      </c>
      <c r="U599" s="25">
        <f>0.9014*T599+2.3973</f>
        <v>16.544990934796608</v>
      </c>
    </row>
    <row r="600" spans="14:21">
      <c r="N600">
        <v>2055</v>
      </c>
      <c r="O600">
        <v>11</v>
      </c>
      <c r="P600" s="4">
        <v>12.602234453125</v>
      </c>
      <c r="Q600" s="4">
        <f t="shared" si="198"/>
        <v>13.756954136046874</v>
      </c>
      <c r="R600" s="3">
        <v>6.9425093481445579</v>
      </c>
      <c r="S600" s="3">
        <f>0.9014*R600+2.3973</f>
        <v>8.6552779264175044</v>
      </c>
      <c r="T600" s="25">
        <v>3.7847416149902617</v>
      </c>
      <c r="U600" s="25">
        <f>0.9014*T600+2.3973</f>
        <v>5.8088660917522219</v>
      </c>
    </row>
    <row r="601" spans="14:21">
      <c r="N601">
        <v>2055</v>
      </c>
      <c r="O601">
        <v>12</v>
      </c>
      <c r="P601" s="4">
        <v>-5.5657972412082479E-2</v>
      </c>
      <c r="Q601" s="4">
        <f t="shared" ref="Q601:Q603" si="199">0.7817*P601+0.2163</f>
        <v>0.17279216296547512</v>
      </c>
      <c r="R601" s="3">
        <v>0.63349501098636241</v>
      </c>
      <c r="S601" s="3">
        <f>0.7817*R601+0.2163</f>
        <v>0.71150305008803949</v>
      </c>
      <c r="T601" s="25">
        <v>-1.6526650012206763</v>
      </c>
      <c r="U601" s="25">
        <f>0.7817*T601+0.2163</f>
        <v>-1.0755882314542027</v>
      </c>
    </row>
    <row r="602" spans="14:21">
      <c r="N602">
        <v>2056</v>
      </c>
      <c r="O602">
        <v>1</v>
      </c>
      <c r="P602" s="4">
        <v>-0.51010343139645808</v>
      </c>
      <c r="Q602" s="4">
        <f t="shared" si="199"/>
        <v>-0.18244785232261129</v>
      </c>
      <c r="R602" s="3">
        <v>0.52741360839846507</v>
      </c>
      <c r="S602" s="3">
        <f>0.7817*R602+0.2163</f>
        <v>0.62857921768508018</v>
      </c>
      <c r="T602" s="25">
        <v>-6.1047384936523219</v>
      </c>
      <c r="U602" s="25">
        <f>0.7817*T602+0.2163</f>
        <v>-4.5557740804880194</v>
      </c>
    </row>
    <row r="603" spans="14:21">
      <c r="N603">
        <v>2056</v>
      </c>
      <c r="O603">
        <v>2</v>
      </c>
      <c r="P603" s="4">
        <v>8.9739217181396143</v>
      </c>
      <c r="Q603" s="4">
        <f t="shared" si="199"/>
        <v>7.2312146070697363</v>
      </c>
      <c r="R603" s="3">
        <v>6.8149685705566743</v>
      </c>
      <c r="S603" s="3">
        <f>0.7817*R603+0.2163</f>
        <v>5.5435609316041523</v>
      </c>
      <c r="T603" s="25">
        <v>2.2587500317383058</v>
      </c>
      <c r="U603" s="25">
        <f>0.7817*T603+0.2163</f>
        <v>1.9819648998098334</v>
      </c>
    </row>
    <row r="604" spans="14:21">
      <c r="N604">
        <v>2056</v>
      </c>
      <c r="O604">
        <v>3</v>
      </c>
      <c r="P604" s="4">
        <v>15.231640495605468</v>
      </c>
      <c r="Q604" s="4">
        <f t="shared" ref="Q604:Q606" si="200">0.9534*P604-0.7929</f>
        <v>13.728946048510254</v>
      </c>
      <c r="R604" s="3">
        <v>11.106214877929713</v>
      </c>
      <c r="S604" s="3">
        <f>0.9534*R604-0.7929</f>
        <v>9.7957652646181881</v>
      </c>
      <c r="T604" s="25">
        <v>12.842261658935575</v>
      </c>
      <c r="U604" s="25">
        <f>0.9534*T604-0.7929</f>
        <v>11.450912265629178</v>
      </c>
    </row>
    <row r="605" spans="14:21">
      <c r="N605">
        <v>2056</v>
      </c>
      <c r="O605">
        <v>4</v>
      </c>
      <c r="P605" s="4">
        <v>26.560408146972655</v>
      </c>
      <c r="Q605" s="4">
        <f t="shared" si="200"/>
        <v>24.529793127323732</v>
      </c>
      <c r="R605" s="3">
        <v>21.679651303710941</v>
      </c>
      <c r="S605" s="3">
        <f>0.9534*R605-0.7929</f>
        <v>19.876479552958013</v>
      </c>
      <c r="T605" s="25">
        <v>22.044176173095678</v>
      </c>
      <c r="U605" s="25">
        <f>0.9534*T605-0.7929</f>
        <v>20.22401756342942</v>
      </c>
    </row>
    <row r="606" spans="14:21">
      <c r="N606">
        <v>2056</v>
      </c>
      <c r="O606">
        <v>5</v>
      </c>
      <c r="P606" s="4">
        <v>34.676730333252017</v>
      </c>
      <c r="Q606" s="4">
        <f t="shared" si="200"/>
        <v>32.267894699722468</v>
      </c>
      <c r="R606" s="3">
        <v>32.973359915771447</v>
      </c>
      <c r="S606" s="3">
        <f>0.9534*R606-0.7929</f>
        <v>30.643901343696498</v>
      </c>
      <c r="T606" s="25">
        <v>34.740403364257816</v>
      </c>
      <c r="U606" s="25">
        <f>0.9534*T606-0.7929</f>
        <v>32.328600567483399</v>
      </c>
    </row>
    <row r="607" spans="14:21">
      <c r="N607">
        <v>2056</v>
      </c>
      <c r="O607">
        <v>6</v>
      </c>
      <c r="P607" s="4">
        <v>35.91551884948727</v>
      </c>
      <c r="Q607" s="4">
        <f t="shared" ref="Q607:Q609" si="201">0.814*P607+4.4613</f>
        <v>33.696532343482637</v>
      </c>
      <c r="R607" s="3">
        <v>39.251023447265624</v>
      </c>
      <c r="S607" s="3">
        <f>0.814*R607+4.4613</f>
        <v>36.411633086074218</v>
      </c>
      <c r="T607" s="25">
        <v>36.23376380737308</v>
      </c>
      <c r="U607" s="25">
        <f>0.814*T607+4.4613</f>
        <v>33.955583739201685</v>
      </c>
    </row>
    <row r="608" spans="14:21">
      <c r="N608">
        <v>2056</v>
      </c>
      <c r="O608">
        <v>7</v>
      </c>
      <c r="P608" s="4">
        <v>41.184866826171877</v>
      </c>
      <c r="Q608" s="4">
        <f t="shared" si="201"/>
        <v>37.985781596503905</v>
      </c>
      <c r="R608" s="3">
        <v>42.661974338378975</v>
      </c>
      <c r="S608" s="3">
        <f>0.814*R608+4.4613</f>
        <v>39.188147111440486</v>
      </c>
      <c r="T608" s="25">
        <v>43.492483875732447</v>
      </c>
      <c r="U608" s="25">
        <f>0.814*T608+4.4613</f>
        <v>39.86418187484621</v>
      </c>
    </row>
    <row r="609" spans="14:21">
      <c r="N609">
        <v>2056</v>
      </c>
      <c r="O609">
        <v>8</v>
      </c>
      <c r="P609" s="4">
        <v>39.612134608764741</v>
      </c>
      <c r="Q609" s="4">
        <f t="shared" si="201"/>
        <v>36.705577571534498</v>
      </c>
      <c r="R609" s="3">
        <v>40.976952359619176</v>
      </c>
      <c r="S609" s="3">
        <f>0.814*R609+4.4613</f>
        <v>37.816539220730007</v>
      </c>
      <c r="T609" s="25">
        <v>36.904243281250004</v>
      </c>
      <c r="U609" s="25">
        <f>0.814*T609+4.4613</f>
        <v>34.501354030937499</v>
      </c>
    </row>
    <row r="610" spans="14:21">
      <c r="N610">
        <v>2056</v>
      </c>
      <c r="O610">
        <v>9</v>
      </c>
      <c r="P610" s="4">
        <v>29.41791824829108</v>
      </c>
      <c r="Q610" s="4">
        <f t="shared" ref="Q610:Q612" si="202">0.9014*P610+2.3973</f>
        <v>28.914611509009582</v>
      </c>
      <c r="R610" s="3">
        <v>28.961923740234376</v>
      </c>
      <c r="S610" s="3">
        <f>0.9014*R610+2.3973</f>
        <v>28.503578059447268</v>
      </c>
      <c r="T610" s="25">
        <v>29.093373499755888</v>
      </c>
      <c r="U610" s="25">
        <f>0.9014*T610+2.3973</f>
        <v>28.622066872679959</v>
      </c>
    </row>
    <row r="611" spans="14:21">
      <c r="N611">
        <v>2056</v>
      </c>
      <c r="O611">
        <v>10</v>
      </c>
      <c r="P611" s="4">
        <v>15.920599681396549</v>
      </c>
      <c r="Q611" s="4">
        <f t="shared" si="202"/>
        <v>16.748128552810851</v>
      </c>
      <c r="R611" s="3">
        <v>17.78372692016605</v>
      </c>
      <c r="S611" s="3">
        <f>0.9014*R611+2.3973</f>
        <v>18.427551445837679</v>
      </c>
      <c r="T611" s="25">
        <v>16.597723963623075</v>
      </c>
      <c r="U611" s="25">
        <f>0.9014*T611+2.3973</f>
        <v>17.358488380809838</v>
      </c>
    </row>
    <row r="612" spans="14:21">
      <c r="N612">
        <v>2056</v>
      </c>
      <c r="O612">
        <v>11</v>
      </c>
      <c r="P612" s="4">
        <v>3.4054024890136985</v>
      </c>
      <c r="Q612" s="4">
        <f t="shared" si="202"/>
        <v>5.4669298035969476</v>
      </c>
      <c r="R612" s="3">
        <v>9.1177020117187766</v>
      </c>
      <c r="S612" s="3">
        <f>0.9014*R612+2.3973</f>
        <v>10.615996593363304</v>
      </c>
      <c r="T612" s="25">
        <v>6.6413734692383031</v>
      </c>
      <c r="U612" s="25">
        <f>0.9014*T612+2.3973</f>
        <v>8.3838340451714064</v>
      </c>
    </row>
    <row r="613" spans="14:21">
      <c r="N613">
        <v>2056</v>
      </c>
      <c r="O613">
        <v>12</v>
      </c>
      <c r="P613" s="4">
        <v>-1.3666353741454751</v>
      </c>
      <c r="Q613" s="4">
        <f t="shared" ref="Q613:Q615" si="203">0.7817*P613+0.2163</f>
        <v>-0.85199887196951796</v>
      </c>
      <c r="R613" s="3">
        <v>0.47682480834964358</v>
      </c>
      <c r="S613" s="3">
        <f>0.7817*R613+0.2163</f>
        <v>0.58903395268691638</v>
      </c>
      <c r="T613" s="25">
        <v>-3.8972117114257601</v>
      </c>
      <c r="U613" s="25">
        <f>0.7817*T613+0.2163</f>
        <v>-2.8301503948215165</v>
      </c>
    </row>
    <row r="614" spans="14:21">
      <c r="N614">
        <v>2057</v>
      </c>
      <c r="O614">
        <v>1</v>
      </c>
      <c r="P614" s="4">
        <v>-2.0044373974609107</v>
      </c>
      <c r="Q614" s="4">
        <f t="shared" si="203"/>
        <v>-1.3505687135951938</v>
      </c>
      <c r="R614" s="3">
        <v>-1.9507250756835619</v>
      </c>
      <c r="S614" s="3">
        <f>0.7817*R614+0.2163</f>
        <v>-1.3085817916618403</v>
      </c>
      <c r="T614" s="25">
        <v>-7.6309980944823952</v>
      </c>
      <c r="U614" s="25">
        <f>0.7817*T614+0.2163</f>
        <v>-5.7488512104568876</v>
      </c>
    </row>
    <row r="615" spans="14:21">
      <c r="N615">
        <v>2057</v>
      </c>
      <c r="O615">
        <v>2</v>
      </c>
      <c r="P615" s="4">
        <v>2.9459494769287451</v>
      </c>
      <c r="Q615" s="4">
        <f t="shared" si="203"/>
        <v>2.5191487061152</v>
      </c>
      <c r="R615" s="3">
        <v>5.7546574987793324</v>
      </c>
      <c r="S615" s="3">
        <f>0.7817*R615+0.2163</f>
        <v>4.7147157667958046</v>
      </c>
      <c r="T615" s="25">
        <v>0.18804622314455299</v>
      </c>
      <c r="U615" s="25">
        <f>0.7817*T615+0.2163</f>
        <v>0.36329573263209702</v>
      </c>
    </row>
    <row r="616" spans="14:21">
      <c r="N616">
        <v>2057</v>
      </c>
      <c r="O616">
        <v>3</v>
      </c>
      <c r="P616" s="4">
        <v>10.701687779541079</v>
      </c>
      <c r="Q616" s="4">
        <f t="shared" ref="Q616:Q618" si="204">0.9534*P616-0.7929</f>
        <v>9.4100891290144659</v>
      </c>
      <c r="R616" s="3">
        <v>11.257855539550807</v>
      </c>
      <c r="S616" s="3">
        <f>0.9534*R616-0.7929</f>
        <v>9.9403394714077393</v>
      </c>
      <c r="T616" s="25">
        <v>14.205399061279325</v>
      </c>
      <c r="U616" s="25">
        <f>0.9534*T616-0.7929</f>
        <v>12.750527465023708</v>
      </c>
    </row>
    <row r="617" spans="14:21">
      <c r="N617">
        <v>2057</v>
      </c>
      <c r="O617">
        <v>4</v>
      </c>
      <c r="P617" s="4">
        <v>23.957361864013738</v>
      </c>
      <c r="Q617" s="4">
        <f t="shared" si="204"/>
        <v>22.048048801150699</v>
      </c>
      <c r="R617" s="3">
        <v>25.911171811523438</v>
      </c>
      <c r="S617" s="3">
        <f>0.9534*R617-0.7929</f>
        <v>23.910811205106448</v>
      </c>
      <c r="T617" s="25">
        <v>24.78897769287115</v>
      </c>
      <c r="U617" s="25">
        <f>0.9534*T617-0.7929</f>
        <v>22.840911332383357</v>
      </c>
    </row>
    <row r="618" spans="14:21">
      <c r="N618">
        <v>2057</v>
      </c>
      <c r="O618">
        <v>5</v>
      </c>
      <c r="P618" s="4">
        <v>33.191089479370085</v>
      </c>
      <c r="Q618" s="4">
        <f t="shared" si="204"/>
        <v>30.851484709631439</v>
      </c>
      <c r="R618" s="3">
        <v>36.175459116210938</v>
      </c>
      <c r="S618" s="3">
        <f>0.9534*R618-0.7929</f>
        <v>33.696782721395508</v>
      </c>
      <c r="T618" s="25">
        <v>31.706109357910215</v>
      </c>
      <c r="U618" s="25">
        <f>0.9534*T618-0.7929</f>
        <v>29.435704661831601</v>
      </c>
    </row>
    <row r="619" spans="14:21">
      <c r="N619">
        <v>2057</v>
      </c>
      <c r="O619">
        <v>6</v>
      </c>
      <c r="P619" s="4">
        <v>36.69713779785156</v>
      </c>
      <c r="Q619" s="4">
        <f t="shared" ref="Q619:Q621" si="205">0.814*P619+4.4613</f>
        <v>34.332770167451166</v>
      </c>
      <c r="R619" s="3">
        <v>38.654394144287075</v>
      </c>
      <c r="S619" s="3">
        <f>0.814*R619+4.4613</f>
        <v>35.925976833449674</v>
      </c>
      <c r="T619" s="25">
        <v>37.661895472412134</v>
      </c>
      <c r="U619" s="25">
        <f>0.814*T619+4.4613</f>
        <v>35.118082914543471</v>
      </c>
    </row>
    <row r="620" spans="14:21">
      <c r="N620">
        <v>2057</v>
      </c>
      <c r="O620">
        <v>7</v>
      </c>
      <c r="P620" s="4">
        <v>43.283672542114289</v>
      </c>
      <c r="Q620" s="4">
        <f t="shared" si="205"/>
        <v>39.694209449281033</v>
      </c>
      <c r="R620" s="3">
        <v>43.724800180664062</v>
      </c>
      <c r="S620" s="3">
        <f>0.814*R620+4.4613</f>
        <v>40.053287347060547</v>
      </c>
      <c r="T620" s="25">
        <v>41.623496796875003</v>
      </c>
      <c r="U620" s="25">
        <f>0.814*T620+4.4613</f>
        <v>38.342826392656249</v>
      </c>
    </row>
    <row r="621" spans="14:21">
      <c r="N621">
        <v>2057</v>
      </c>
      <c r="O621">
        <v>8</v>
      </c>
      <c r="P621" s="4">
        <v>37.324484050292966</v>
      </c>
      <c r="Q621" s="4">
        <f t="shared" si="205"/>
        <v>34.84343001693847</v>
      </c>
      <c r="R621" s="3">
        <v>37.11003166259772</v>
      </c>
      <c r="S621" s="3">
        <f>0.814*R621+4.4613</f>
        <v>34.66886577335454</v>
      </c>
      <c r="T621" s="25">
        <v>36.78678457763678</v>
      </c>
      <c r="U621" s="25">
        <f>0.814*T621+4.4613</f>
        <v>34.405742646196337</v>
      </c>
    </row>
    <row r="622" spans="14:21">
      <c r="N622">
        <v>2057</v>
      </c>
      <c r="O622">
        <v>9</v>
      </c>
      <c r="P622" s="4">
        <v>31.239666066284151</v>
      </c>
      <c r="Q622" s="4">
        <f t="shared" ref="Q622:Q624" si="206">0.9014*P622+2.3973</f>
        <v>30.556734992148535</v>
      </c>
      <c r="R622" s="3">
        <v>29.846871481933665</v>
      </c>
      <c r="S622" s="3">
        <f>0.9014*R622+2.3973</f>
        <v>29.301269953815005</v>
      </c>
      <c r="T622" s="25">
        <v>31.140357752685578</v>
      </c>
      <c r="U622" s="25">
        <f>0.9014*T622+2.3973</f>
        <v>30.46721847827078</v>
      </c>
    </row>
    <row r="623" spans="14:21">
      <c r="N623">
        <v>2057</v>
      </c>
      <c r="O623">
        <v>10</v>
      </c>
      <c r="P623" s="4">
        <v>14.5809790759278</v>
      </c>
      <c r="Q623" s="4">
        <f t="shared" si="206"/>
        <v>15.540594539041319</v>
      </c>
      <c r="R623" s="3">
        <v>20.041320230712923</v>
      </c>
      <c r="S623" s="3">
        <f>0.9014*R623+2.3973</f>
        <v>20.46254605596463</v>
      </c>
      <c r="T623" s="25">
        <v>17.461444111328124</v>
      </c>
      <c r="U623" s="25">
        <f>0.9014*T623+2.3973</f>
        <v>18.137045721951171</v>
      </c>
    </row>
    <row r="624" spans="14:21">
      <c r="N624">
        <v>2057</v>
      </c>
      <c r="O624">
        <v>11</v>
      </c>
      <c r="P624" s="4">
        <v>8.3721340167236669</v>
      </c>
      <c r="Q624" s="4">
        <f t="shared" si="206"/>
        <v>9.9439416026747125</v>
      </c>
      <c r="R624" s="3">
        <v>6.478911405029331</v>
      </c>
      <c r="S624" s="3">
        <f>0.9014*R624+2.3973</f>
        <v>8.2373907404934386</v>
      </c>
      <c r="T624" s="25">
        <v>6.7088133923340116</v>
      </c>
      <c r="U624" s="25">
        <f>0.9014*T624+2.3973</f>
        <v>8.444624391849878</v>
      </c>
    </row>
    <row r="625" spans="14:21">
      <c r="N625">
        <v>2057</v>
      </c>
      <c r="O625">
        <v>12</v>
      </c>
      <c r="P625" s="4">
        <v>-4.9738362652587584</v>
      </c>
      <c r="Q625" s="4">
        <f t="shared" ref="Q625:Q627" si="207">0.7817*P625+0.2163</f>
        <v>-3.6717478085527713</v>
      </c>
      <c r="R625" s="3">
        <v>2.4385972814941748</v>
      </c>
      <c r="S625" s="3">
        <f>0.7817*R625+0.2163</f>
        <v>2.1225514949439965</v>
      </c>
      <c r="T625" s="25">
        <v>2.2129860302734627</v>
      </c>
      <c r="U625" s="25">
        <f>0.7817*T625+0.2163</f>
        <v>1.9461911798647658</v>
      </c>
    </row>
    <row r="626" spans="14:21">
      <c r="N626">
        <v>2058</v>
      </c>
      <c r="O626">
        <v>1</v>
      </c>
      <c r="P626" s="4">
        <v>-2.9778656597900057</v>
      </c>
      <c r="Q626" s="4">
        <f t="shared" si="207"/>
        <v>-2.1114975862578476</v>
      </c>
      <c r="R626" s="3">
        <v>-2.1686718530273121</v>
      </c>
      <c r="S626" s="3">
        <f>0.7817*R626+0.2163</f>
        <v>-1.4789507875114498</v>
      </c>
      <c r="T626" s="25">
        <v>-1.5448884326171659</v>
      </c>
      <c r="U626" s="25">
        <f>0.7817*T626+0.2163</f>
        <v>-0.99133928777683855</v>
      </c>
    </row>
    <row r="627" spans="14:21">
      <c r="N627">
        <v>2058</v>
      </c>
      <c r="O627">
        <v>2</v>
      </c>
      <c r="P627" s="4">
        <v>3.5524643084717136</v>
      </c>
      <c r="Q627" s="4">
        <f t="shared" si="207"/>
        <v>2.9932613499323382</v>
      </c>
      <c r="R627" s="3">
        <v>0.35724747070315255</v>
      </c>
      <c r="S627" s="3">
        <f>0.7817*R627+0.2163</f>
        <v>0.49556034784865433</v>
      </c>
      <c r="T627" s="25">
        <v>1.9913354931640876</v>
      </c>
      <c r="U627" s="25">
        <f>0.7817*T627+0.2163</f>
        <v>1.7729269550063671</v>
      </c>
    </row>
    <row r="628" spans="14:21">
      <c r="N628">
        <v>2058</v>
      </c>
      <c r="O628">
        <v>3</v>
      </c>
      <c r="P628" s="4">
        <v>12.323413896484375</v>
      </c>
      <c r="Q628" s="4">
        <f t="shared" ref="Q628:Q630" si="208">0.9534*P628-0.7929</f>
        <v>10.956242808908204</v>
      </c>
      <c r="R628" s="3">
        <v>11.962955277099642</v>
      </c>
      <c r="S628" s="3">
        <f>0.9534*R628-0.7929</f>
        <v>10.612581561186799</v>
      </c>
      <c r="T628" s="25">
        <v>15.052535621337864</v>
      </c>
      <c r="U628" s="25">
        <f>0.9534*T628-0.7929</f>
        <v>13.55818746138352</v>
      </c>
    </row>
    <row r="629" spans="14:21">
      <c r="N629">
        <v>2058</v>
      </c>
      <c r="O629">
        <v>4</v>
      </c>
      <c r="P629" s="4">
        <v>28.352551311035157</v>
      </c>
      <c r="Q629" s="4">
        <f t="shared" si="208"/>
        <v>26.238422419940921</v>
      </c>
      <c r="R629" s="3">
        <v>24.339691721191478</v>
      </c>
      <c r="S629" s="3">
        <f>0.9534*R629-0.7929</f>
        <v>22.412562086983957</v>
      </c>
      <c r="T629" s="25">
        <v>21.150773078613337</v>
      </c>
      <c r="U629" s="25">
        <f>0.9534*T629-0.7929</f>
        <v>19.372247053149955</v>
      </c>
    </row>
    <row r="630" spans="14:21">
      <c r="N630">
        <v>2058</v>
      </c>
      <c r="O630">
        <v>5</v>
      </c>
      <c r="P630" s="4">
        <v>32.984497868652348</v>
      </c>
      <c r="Q630" s="4">
        <f t="shared" si="208"/>
        <v>30.654520267973151</v>
      </c>
      <c r="R630" s="3">
        <v>33.480672952880823</v>
      </c>
      <c r="S630" s="3">
        <f>0.9534*R630-0.7929</f>
        <v>31.12757359327658</v>
      </c>
      <c r="T630" s="25">
        <v>28.356291657714902</v>
      </c>
      <c r="U630" s="25">
        <f>0.9534*T630-0.7929</f>
        <v>26.24198846646539</v>
      </c>
    </row>
    <row r="631" spans="14:21">
      <c r="N631">
        <v>2058</v>
      </c>
      <c r="O631">
        <v>6</v>
      </c>
      <c r="P631" s="4">
        <v>38.375589476318424</v>
      </c>
      <c r="Q631" s="4">
        <f t="shared" ref="Q631:Q633" si="209">0.814*P631+4.4613</f>
        <v>35.699029833723195</v>
      </c>
      <c r="R631" s="3">
        <v>39.346500900878972</v>
      </c>
      <c r="S631" s="3">
        <f>0.814*R631+4.4613</f>
        <v>36.48935173331548</v>
      </c>
      <c r="T631" s="25">
        <v>37.715666499023442</v>
      </c>
      <c r="U631" s="25">
        <f>0.814*T631+4.4613</f>
        <v>35.161852530205081</v>
      </c>
    </row>
    <row r="632" spans="14:21">
      <c r="N632">
        <v>2058</v>
      </c>
      <c r="O632">
        <v>7</v>
      </c>
      <c r="P632" s="4">
        <v>42.428502653808593</v>
      </c>
      <c r="Q632" s="4">
        <f t="shared" si="209"/>
        <v>38.998101160200193</v>
      </c>
      <c r="R632" s="3">
        <v>39.002647946777408</v>
      </c>
      <c r="S632" s="3">
        <f>0.814*R632+4.4613</f>
        <v>36.209455428676804</v>
      </c>
      <c r="T632" s="25">
        <v>39.147784925537138</v>
      </c>
      <c r="U632" s="25">
        <f>0.814*T632+4.4613</f>
        <v>36.327596929387227</v>
      </c>
    </row>
    <row r="633" spans="14:21">
      <c r="N633">
        <v>2058</v>
      </c>
      <c r="O633">
        <v>8</v>
      </c>
      <c r="P633" s="4">
        <v>39.654839021606477</v>
      </c>
      <c r="Q633" s="4">
        <f t="shared" si="209"/>
        <v>36.740338963587675</v>
      </c>
      <c r="R633" s="3">
        <v>37.987518918457098</v>
      </c>
      <c r="S633" s="3">
        <f>0.814*R633+4.4613</f>
        <v>35.383140399624075</v>
      </c>
      <c r="T633" s="25">
        <v>38.341454041748072</v>
      </c>
      <c r="U633" s="25">
        <f>0.814*T633+4.4613</f>
        <v>35.671243589982929</v>
      </c>
    </row>
    <row r="634" spans="14:21">
      <c r="N634">
        <v>2058</v>
      </c>
      <c r="O634">
        <v>9</v>
      </c>
      <c r="P634" s="4">
        <v>31.218273799438514</v>
      </c>
      <c r="Q634" s="4">
        <f t="shared" ref="Q634:Q636" si="210">0.9014*P634+2.3973</f>
        <v>30.537452002813875</v>
      </c>
      <c r="R634" s="3">
        <v>33.850511868896447</v>
      </c>
      <c r="S634" s="3">
        <f>0.9014*R634+2.3973</f>
        <v>32.910151398623256</v>
      </c>
      <c r="T634" s="25">
        <v>31.034758826904326</v>
      </c>
      <c r="U634" s="25">
        <f>0.9014*T634+2.3973</f>
        <v>30.372031606571561</v>
      </c>
    </row>
    <row r="635" spans="14:21">
      <c r="N635">
        <v>2058</v>
      </c>
      <c r="O635">
        <v>10</v>
      </c>
      <c r="P635" s="4">
        <v>18.885992506713837</v>
      </c>
      <c r="Q635" s="4">
        <f t="shared" si="210"/>
        <v>19.421133645551855</v>
      </c>
      <c r="R635" s="3">
        <v>14.183455722656248</v>
      </c>
      <c r="S635" s="3">
        <f>0.9014*R635+2.3973</f>
        <v>15.182266988402342</v>
      </c>
      <c r="T635" s="25">
        <v>14.878391199951201</v>
      </c>
      <c r="U635" s="25">
        <f>0.9014*T635+2.3973</f>
        <v>15.808681827636011</v>
      </c>
    </row>
    <row r="636" spans="14:21">
      <c r="N636">
        <v>2058</v>
      </c>
      <c r="O636">
        <v>11</v>
      </c>
      <c r="P636" s="4">
        <v>11.346580498046873</v>
      </c>
      <c r="Q636" s="4">
        <f t="shared" si="210"/>
        <v>12.625107660939451</v>
      </c>
      <c r="R636" s="3">
        <v>7.1485528784179948</v>
      </c>
      <c r="S636" s="3">
        <f>0.9014*R636+2.3973</f>
        <v>8.8410055646059806</v>
      </c>
      <c r="T636" s="25">
        <v>2.8086885998535407</v>
      </c>
      <c r="U636" s="25">
        <f>0.9014*T636+2.3973</f>
        <v>4.9290519039079816</v>
      </c>
    </row>
    <row r="637" spans="14:21">
      <c r="N637">
        <v>2058</v>
      </c>
      <c r="O637">
        <v>12</v>
      </c>
      <c r="P637" s="4">
        <v>-2.0076822918700841</v>
      </c>
      <c r="Q637" s="4">
        <f t="shared" ref="Q637:Q639" si="211">0.7817*P637+0.2163</f>
        <v>-1.3531052475548446</v>
      </c>
      <c r="R637" s="3">
        <v>-3.5237978540038783</v>
      </c>
      <c r="S637" s="3">
        <f>0.7817*R637+0.2163</f>
        <v>-2.5382527824748315</v>
      </c>
      <c r="T637" s="25">
        <v>-4.5570374865722378</v>
      </c>
      <c r="U637" s="25">
        <f>0.7817*T637+0.2163</f>
        <v>-3.345936203253518</v>
      </c>
    </row>
    <row r="638" spans="14:21">
      <c r="N638">
        <v>2059</v>
      </c>
      <c r="O638">
        <v>1</v>
      </c>
      <c r="P638" s="4">
        <v>-5.4635749584960633</v>
      </c>
      <c r="Q638" s="4">
        <f t="shared" si="211"/>
        <v>-4.0545765450563724</v>
      </c>
      <c r="R638" s="3">
        <v>-5.7007508569335652</v>
      </c>
      <c r="S638" s="3">
        <f>0.7817*R638+0.2163</f>
        <v>-4.2399769448649671</v>
      </c>
      <c r="T638" s="25">
        <v>-4.4904016162109155</v>
      </c>
      <c r="U638" s="25">
        <f>0.7817*T638+0.2163</f>
        <v>-3.2938469433920723</v>
      </c>
    </row>
    <row r="639" spans="14:21">
      <c r="N639">
        <v>2059</v>
      </c>
      <c r="O639">
        <v>2</v>
      </c>
      <c r="P639" s="4">
        <v>1.3805082568359639</v>
      </c>
      <c r="Q639" s="4">
        <f t="shared" si="211"/>
        <v>1.2954433043686728</v>
      </c>
      <c r="R639" s="3">
        <v>-1.1198448999023121</v>
      </c>
      <c r="S639" s="3">
        <f>0.7817*R639+0.2163</f>
        <v>-0.65908275825363738</v>
      </c>
      <c r="T639" s="25">
        <v>3.726280280761741</v>
      </c>
      <c r="U639" s="25">
        <f>0.7817*T639+0.2163</f>
        <v>3.1291332954714526</v>
      </c>
    </row>
    <row r="640" spans="14:21">
      <c r="N640">
        <v>2059</v>
      </c>
      <c r="O640">
        <v>3</v>
      </c>
      <c r="P640" s="4">
        <v>12.205996791381803</v>
      </c>
      <c r="Q640" s="4">
        <f t="shared" ref="Q640:Q642" si="212">0.9534*P640-0.7929</f>
        <v>10.844297340903413</v>
      </c>
      <c r="R640" s="3">
        <v>4.4248887670898718</v>
      </c>
      <c r="S640" s="3">
        <f>0.9534*R640-0.7929</f>
        <v>3.4257889505434842</v>
      </c>
      <c r="T640" s="25">
        <v>10.571214710693388</v>
      </c>
      <c r="U640" s="25">
        <f>0.9534*T640-0.7929</f>
        <v>9.2856961051750773</v>
      </c>
    </row>
    <row r="641" spans="14:21">
      <c r="N641">
        <v>2059</v>
      </c>
      <c r="O641">
        <v>4</v>
      </c>
      <c r="P641" s="4">
        <v>23.632792302246095</v>
      </c>
      <c r="Q641" s="4">
        <f t="shared" si="212"/>
        <v>21.738604180961428</v>
      </c>
      <c r="R641" s="3">
        <v>14.322522531738349</v>
      </c>
      <c r="S641" s="3">
        <f>0.9534*R641-0.7929</f>
        <v>12.862192981759343</v>
      </c>
      <c r="T641" s="25">
        <v>19.838793531494112</v>
      </c>
      <c r="U641" s="25">
        <f>0.9534*T641-0.7929</f>
        <v>18.121405752926488</v>
      </c>
    </row>
    <row r="642" spans="14:21">
      <c r="N642">
        <v>2059</v>
      </c>
      <c r="O642">
        <v>5</v>
      </c>
      <c r="P642" s="4">
        <v>35.457347770996094</v>
      </c>
      <c r="Q642" s="4">
        <f t="shared" si="212"/>
        <v>33.012135364867675</v>
      </c>
      <c r="R642" s="3">
        <v>26.015367136230541</v>
      </c>
      <c r="S642" s="3">
        <f>0.9534*R642-0.7929</f>
        <v>24.010151027682198</v>
      </c>
      <c r="T642" s="25">
        <v>32.395484071044955</v>
      </c>
      <c r="U642" s="25">
        <f>0.9534*T642-0.7929</f>
        <v>30.092954513334259</v>
      </c>
    </row>
    <row r="643" spans="14:21">
      <c r="N643">
        <v>2059</v>
      </c>
      <c r="O643">
        <v>6</v>
      </c>
      <c r="P643" s="4">
        <v>38.96307560607913</v>
      </c>
      <c r="Q643" s="4">
        <f t="shared" ref="Q643:Q645" si="213">0.814*P643+4.4613</f>
        <v>36.177243543348411</v>
      </c>
      <c r="R643" s="3">
        <v>39.496716525878973</v>
      </c>
      <c r="S643" s="3">
        <f>0.814*R643+4.4613</f>
        <v>36.611627252065482</v>
      </c>
      <c r="T643" s="25">
        <v>38.43167545898438</v>
      </c>
      <c r="U643" s="25">
        <f>0.814*T643+4.4613</f>
        <v>35.744683823613279</v>
      </c>
    </row>
    <row r="644" spans="14:21">
      <c r="N644">
        <v>2059</v>
      </c>
      <c r="O644">
        <v>7</v>
      </c>
      <c r="P644" s="4">
        <v>43.028006911010834</v>
      </c>
      <c r="Q644" s="4">
        <f t="shared" si="213"/>
        <v>39.48609762556282</v>
      </c>
      <c r="R644" s="3">
        <v>38.126082773437496</v>
      </c>
      <c r="S644" s="3">
        <f>0.814*R644+4.4613</f>
        <v>35.495931377578117</v>
      </c>
      <c r="T644" s="25">
        <v>44.367527766113341</v>
      </c>
      <c r="U644" s="25">
        <f>0.814*T644+4.4613</f>
        <v>40.576467601616258</v>
      </c>
    </row>
    <row r="645" spans="14:21">
      <c r="N645">
        <v>2059</v>
      </c>
      <c r="O645">
        <v>8</v>
      </c>
      <c r="P645" s="4">
        <v>37.72416690856943</v>
      </c>
      <c r="Q645" s="4">
        <f t="shared" si="213"/>
        <v>35.168771863575515</v>
      </c>
      <c r="R645" s="3">
        <v>38.2128423559571</v>
      </c>
      <c r="S645" s="3">
        <f>0.814*R645+4.4613</f>
        <v>35.566553677749077</v>
      </c>
      <c r="T645" s="25">
        <v>36.783266846923802</v>
      </c>
      <c r="U645" s="25">
        <f>0.814*T645+4.4613</f>
        <v>34.40287921339597</v>
      </c>
    </row>
    <row r="646" spans="14:21">
      <c r="N646">
        <v>2059</v>
      </c>
      <c r="O646">
        <v>9</v>
      </c>
      <c r="P646" s="4">
        <v>26.546467119140623</v>
      </c>
      <c r="Q646" s="4">
        <f t="shared" ref="Q646:Q648" si="214">0.9014*P646+2.3973</f>
        <v>26.326285461193358</v>
      </c>
      <c r="R646" s="3">
        <v>32.597443637695314</v>
      </c>
      <c r="S646" s="3">
        <f>0.9014*R646+2.3973</f>
        <v>31.780635695018557</v>
      </c>
      <c r="T646" s="25">
        <v>30.618829047851566</v>
      </c>
      <c r="U646" s="25">
        <f>0.9014*T646+2.3973</f>
        <v>29.997112503733401</v>
      </c>
    </row>
    <row r="647" spans="14:21">
      <c r="N647">
        <v>2059</v>
      </c>
      <c r="O647">
        <v>10</v>
      </c>
      <c r="P647" s="4">
        <v>20.141726582641635</v>
      </c>
      <c r="Q647" s="4">
        <f t="shared" si="214"/>
        <v>20.553052341593169</v>
      </c>
      <c r="R647" s="3">
        <v>17.317949509277412</v>
      </c>
      <c r="S647" s="3">
        <f>0.9014*R647+2.3973</f>
        <v>18.007699687662658</v>
      </c>
      <c r="T647" s="25">
        <v>16.319521717529323</v>
      </c>
      <c r="U647" s="25">
        <f>0.9014*T647+2.3973</f>
        <v>17.10771687618093</v>
      </c>
    </row>
    <row r="648" spans="14:21">
      <c r="N648">
        <v>2059</v>
      </c>
      <c r="O648">
        <v>11</v>
      </c>
      <c r="P648" s="4">
        <v>7.14981033508304</v>
      </c>
      <c r="Q648" s="4">
        <f t="shared" si="214"/>
        <v>8.8421390360438519</v>
      </c>
      <c r="R648" s="3">
        <v>5.7780029516601843</v>
      </c>
      <c r="S648" s="3">
        <f>0.9014*R648+2.3973</f>
        <v>7.6055918606264896</v>
      </c>
      <c r="T648" s="25">
        <v>6.4323867626953355</v>
      </c>
      <c r="U648" s="25">
        <f>0.9014*T648+2.3973</f>
        <v>8.1954534278935753</v>
      </c>
    </row>
    <row r="649" spans="14:21">
      <c r="N649">
        <v>2059</v>
      </c>
      <c r="O649">
        <v>12</v>
      </c>
      <c r="P649" s="4">
        <v>-0.98501976745602171</v>
      </c>
      <c r="Q649" s="4">
        <f t="shared" ref="Q649:Q651" si="215">0.7817*P649+0.2163</f>
        <v>-0.55368995222037221</v>
      </c>
      <c r="R649" s="3">
        <v>-2.5386784204101245</v>
      </c>
      <c r="S649" s="3">
        <f>0.7817*R649+0.2163</f>
        <v>-1.7681849212345941</v>
      </c>
      <c r="T649" s="25">
        <v>-6.8472811938476354</v>
      </c>
      <c r="U649" s="25">
        <f>0.7817*T649+0.2163</f>
        <v>-5.136219709230696</v>
      </c>
    </row>
    <row r="650" spans="14:21">
      <c r="N650">
        <v>2060</v>
      </c>
      <c r="O650">
        <v>1</v>
      </c>
      <c r="P650" s="4">
        <v>-3.6617371716308327</v>
      </c>
      <c r="Q650" s="4">
        <f t="shared" si="215"/>
        <v>-2.6460799470638219</v>
      </c>
      <c r="R650" s="3">
        <v>-5.7227131860351292</v>
      </c>
      <c r="S650" s="3">
        <f>0.7817*R650+0.2163</f>
        <v>-4.2571448975236601</v>
      </c>
      <c r="T650" s="25">
        <v>-9.9224478808593766</v>
      </c>
      <c r="U650" s="25">
        <f>0.7817*T650+0.2163</f>
        <v>-7.5400775084677738</v>
      </c>
    </row>
    <row r="651" spans="14:21">
      <c r="N651">
        <v>2060</v>
      </c>
      <c r="O651">
        <v>2</v>
      </c>
      <c r="P651" s="4">
        <v>0.74659209472658894</v>
      </c>
      <c r="Q651" s="4">
        <f t="shared" si="215"/>
        <v>0.7999110404477745</v>
      </c>
      <c r="R651" s="3">
        <v>2.183809116210965</v>
      </c>
      <c r="S651" s="3">
        <f>0.7817*R651+0.2163</f>
        <v>1.9233835861421111</v>
      </c>
      <c r="T651" s="25">
        <v>4.2959516430664282</v>
      </c>
      <c r="U651" s="25">
        <f>0.7817*T651+0.2163</f>
        <v>3.5744453993850267</v>
      </c>
    </row>
    <row r="652" spans="14:21">
      <c r="N652">
        <v>2060</v>
      </c>
      <c r="O652">
        <v>3</v>
      </c>
      <c r="P652" s="4">
        <v>13.732298976440397</v>
      </c>
      <c r="Q652" s="4">
        <f t="shared" ref="Q652:Q654" si="216">0.9534*P652-0.7929</f>
        <v>12.299473844138275</v>
      </c>
      <c r="R652" s="3">
        <v>12.915717996826137</v>
      </c>
      <c r="S652" s="3">
        <f>0.9534*R652-0.7929</f>
        <v>11.52094553817404</v>
      </c>
      <c r="T652" s="25">
        <v>16.715316676025363</v>
      </c>
      <c r="U652" s="25">
        <f>0.9534*T652-0.7929</f>
        <v>15.143482918922583</v>
      </c>
    </row>
    <row r="653" spans="14:21">
      <c r="N653">
        <v>2060</v>
      </c>
      <c r="O653">
        <v>4</v>
      </c>
      <c r="P653" s="4">
        <v>27.268876759643526</v>
      </c>
      <c r="Q653" s="4">
        <f t="shared" si="216"/>
        <v>25.205247102644137</v>
      </c>
      <c r="R653" s="3">
        <v>21.87144446777344</v>
      </c>
      <c r="S653" s="3">
        <f>0.9534*R653-0.7929</f>
        <v>20.059335155575198</v>
      </c>
      <c r="T653" s="25">
        <v>24.271603260498075</v>
      </c>
      <c r="U653" s="25">
        <f>0.9534*T653-0.7929</f>
        <v>22.347646548558867</v>
      </c>
    </row>
    <row r="654" spans="14:21">
      <c r="N654">
        <v>2060</v>
      </c>
      <c r="O654">
        <v>5</v>
      </c>
      <c r="P654" s="4">
        <v>32.081535893554687</v>
      </c>
      <c r="Q654" s="4">
        <f t="shared" si="216"/>
        <v>29.793636320915041</v>
      </c>
      <c r="R654" s="3">
        <v>29.480888547363353</v>
      </c>
      <c r="S654" s="3">
        <f>0.9534*R654-0.7929</f>
        <v>27.314179141056222</v>
      </c>
      <c r="T654" s="25">
        <v>30.763290522460942</v>
      </c>
      <c r="U654" s="25">
        <f>0.9534*T654-0.7929</f>
        <v>28.536821184114263</v>
      </c>
    </row>
    <row r="655" spans="14:21">
      <c r="N655">
        <v>2060</v>
      </c>
      <c r="O655">
        <v>6</v>
      </c>
      <c r="P655" s="4">
        <v>37.575743034667973</v>
      </c>
      <c r="Q655" s="4">
        <f t="shared" ref="Q655:Q657" si="217">0.814*P655+4.4613</f>
        <v>35.04795483021973</v>
      </c>
      <c r="R655" s="3">
        <v>39.225037485351564</v>
      </c>
      <c r="S655" s="3">
        <f>0.814*R655+4.4613</f>
        <v>36.39048051307617</v>
      </c>
      <c r="T655" s="25">
        <v>39.865938026123075</v>
      </c>
      <c r="U655" s="25">
        <f>0.814*T655+4.4613</f>
        <v>36.912173553264182</v>
      </c>
    </row>
    <row r="656" spans="14:21">
      <c r="N656">
        <v>2060</v>
      </c>
      <c r="O656">
        <v>7</v>
      </c>
      <c r="P656" s="4">
        <v>41.035641743774441</v>
      </c>
      <c r="Q656" s="4">
        <f t="shared" si="217"/>
        <v>37.864312379432391</v>
      </c>
      <c r="R656" s="3">
        <v>43.590511435546873</v>
      </c>
      <c r="S656" s="3">
        <f>0.814*R656+4.4613</f>
        <v>39.943976308535156</v>
      </c>
      <c r="T656" s="25">
        <v>41.136341346435572</v>
      </c>
      <c r="U656" s="25">
        <f>0.814*T656+4.4613</f>
        <v>37.946281855998556</v>
      </c>
    </row>
    <row r="657" spans="14:21">
      <c r="N657">
        <v>2060</v>
      </c>
      <c r="O657">
        <v>8</v>
      </c>
      <c r="P657" s="4">
        <v>36.765801365966865</v>
      </c>
      <c r="Q657" s="4">
        <f t="shared" si="217"/>
        <v>34.388662311897029</v>
      </c>
      <c r="R657" s="3">
        <v>40.674718857421873</v>
      </c>
      <c r="S657" s="3">
        <f>0.814*R657+4.4613</f>
        <v>37.570521149941406</v>
      </c>
      <c r="T657" s="25">
        <v>38.159972639160216</v>
      </c>
      <c r="U657" s="25">
        <f>0.814*T657+4.4613</f>
        <v>35.523517728276417</v>
      </c>
    </row>
    <row r="658" spans="14:21">
      <c r="N658">
        <v>2060</v>
      </c>
      <c r="O658">
        <v>9</v>
      </c>
      <c r="P658" s="4">
        <v>31.105022978515628</v>
      </c>
      <c r="Q658" s="4">
        <f t="shared" ref="Q658:Q660" si="218">0.9014*P658+2.3973</f>
        <v>30.435367712833987</v>
      </c>
      <c r="R658" s="3">
        <v>31.296301376953128</v>
      </c>
      <c r="S658" s="3">
        <f>0.9014*R658+2.3973</f>
        <v>30.60778606118555</v>
      </c>
      <c r="T658" s="25">
        <v>28.990823273925837</v>
      </c>
      <c r="U658" s="25">
        <f>0.9014*T658+2.3973</f>
        <v>28.529628099116749</v>
      </c>
    </row>
    <row r="659" spans="14:21">
      <c r="N659">
        <v>2060</v>
      </c>
      <c r="O659">
        <v>10</v>
      </c>
      <c r="P659" s="4">
        <v>18.357275020141635</v>
      </c>
      <c r="Q659" s="4">
        <f t="shared" si="218"/>
        <v>18.944547703155671</v>
      </c>
      <c r="R659" s="3">
        <v>15.230941464843747</v>
      </c>
      <c r="S659" s="3">
        <f>0.9014*R659+2.3973</f>
        <v>16.126470636410154</v>
      </c>
      <c r="T659" s="25">
        <v>14.7325896374512</v>
      </c>
      <c r="U659" s="25">
        <f>0.9014*T659+2.3973</f>
        <v>15.677256299198511</v>
      </c>
    </row>
    <row r="660" spans="14:21">
      <c r="N660">
        <v>2060</v>
      </c>
      <c r="O660">
        <v>11</v>
      </c>
      <c r="P660" s="4">
        <v>10.633745299072331</v>
      </c>
      <c r="Q660" s="4">
        <f t="shared" si="218"/>
        <v>11.982558012583798</v>
      </c>
      <c r="R660" s="3">
        <v>6.2123876440429964</v>
      </c>
      <c r="S660" s="3">
        <f>0.9014*R660+2.3973</f>
        <v>7.9971462223403567</v>
      </c>
      <c r="T660" s="25">
        <v>5.3659448193359598</v>
      </c>
      <c r="U660" s="25">
        <f>0.9014*T660+2.3973</f>
        <v>7.2341626601494333</v>
      </c>
    </row>
    <row r="661" spans="14:21">
      <c r="N661">
        <v>2060</v>
      </c>
      <c r="O661">
        <v>12</v>
      </c>
      <c r="P661" s="4">
        <v>-1.8765645214843483</v>
      </c>
      <c r="Q661" s="4">
        <f t="shared" ref="Q661:Q663" si="219">0.7817*P661+0.2163</f>
        <v>-1.2506104864443151</v>
      </c>
      <c r="R661" s="3">
        <v>-1.2908912072753589</v>
      </c>
      <c r="S661" s="3">
        <f>0.7817*R661+0.2163</f>
        <v>-0.79278965672714796</v>
      </c>
      <c r="T661" s="25">
        <v>-0.23495251953122853</v>
      </c>
      <c r="U661" s="25">
        <f>0.7817*T661+0.2163</f>
        <v>3.2637615482438653E-2</v>
      </c>
    </row>
    <row r="662" spans="14:21">
      <c r="N662">
        <v>2061</v>
      </c>
      <c r="O662">
        <v>1</v>
      </c>
      <c r="P662" s="4">
        <v>-0.4991669354247712</v>
      </c>
      <c r="Q662" s="4">
        <f t="shared" si="219"/>
        <v>-0.17389879342154363</v>
      </c>
      <c r="R662" s="3">
        <v>-4.4602983911132537</v>
      </c>
      <c r="S662" s="3">
        <f>0.7817*R662+0.2163</f>
        <v>-3.2703152523332304</v>
      </c>
      <c r="T662" s="25">
        <v>-3.06850135986326</v>
      </c>
      <c r="U662" s="25">
        <f>0.7817*T662+0.2163</f>
        <v>-2.1823475130051104</v>
      </c>
    </row>
    <row r="663" spans="14:21">
      <c r="N663">
        <v>2061</v>
      </c>
      <c r="O663">
        <v>2</v>
      </c>
      <c r="P663" s="4">
        <v>1.441480223388699</v>
      </c>
      <c r="Q663" s="4">
        <f t="shared" si="219"/>
        <v>1.3431050906229458</v>
      </c>
      <c r="R663" s="3">
        <v>2.1173353491211211</v>
      </c>
      <c r="S663" s="3">
        <f>0.7817*R663+0.2163</f>
        <v>1.8714210424079802</v>
      </c>
      <c r="T663" s="25">
        <v>0.66598856933595907</v>
      </c>
      <c r="U663" s="25">
        <f>0.7817*T663+0.2163</f>
        <v>0.73690326464991918</v>
      </c>
    </row>
    <row r="664" spans="14:21">
      <c r="N664">
        <v>2061</v>
      </c>
      <c r="O664">
        <v>3</v>
      </c>
      <c r="P664" s="4">
        <v>15.235606477661165</v>
      </c>
      <c r="Q664" s="4">
        <f t="shared" ref="Q664:Q666" si="220">0.9534*P664-0.7929</f>
        <v>13.732727215802155</v>
      </c>
      <c r="R664" s="3">
        <v>10.782270523681673</v>
      </c>
      <c r="S664" s="3">
        <f>0.9534*R664-0.7929</f>
        <v>9.4869167172781079</v>
      </c>
      <c r="T664" s="25">
        <v>15.609275135498075</v>
      </c>
      <c r="U664" s="25">
        <f>0.9534*T664-0.7929</f>
        <v>14.088982914183866</v>
      </c>
    </row>
    <row r="665" spans="14:21">
      <c r="N665">
        <v>2061</v>
      </c>
      <c r="O665">
        <v>4</v>
      </c>
      <c r="P665" s="4">
        <v>23.335263527221649</v>
      </c>
      <c r="Q665" s="4">
        <f t="shared" si="220"/>
        <v>21.45494024685312</v>
      </c>
      <c r="R665" s="3">
        <v>19.966673459472723</v>
      </c>
      <c r="S665" s="3">
        <f>0.9534*R665-0.7929</f>
        <v>18.243326476261295</v>
      </c>
      <c r="T665" s="25">
        <v>22.493206123046878</v>
      </c>
      <c r="U665" s="25">
        <f>0.9534*T665-0.7929</f>
        <v>20.652122717712896</v>
      </c>
    </row>
    <row r="666" spans="14:21">
      <c r="N666">
        <v>2061</v>
      </c>
      <c r="O666">
        <v>5</v>
      </c>
      <c r="P666" s="4">
        <v>33.943464317627019</v>
      </c>
      <c r="Q666" s="4">
        <f t="shared" si="220"/>
        <v>31.5687988804256</v>
      </c>
      <c r="R666" s="3">
        <v>29.71417542480469</v>
      </c>
      <c r="S666" s="3">
        <f>0.9534*R666-0.7929</f>
        <v>27.536594850008793</v>
      </c>
      <c r="T666" s="25">
        <v>28.741064393310577</v>
      </c>
      <c r="U666" s="25">
        <f>0.9534*T666-0.7929</f>
        <v>26.608830792582307</v>
      </c>
    </row>
    <row r="667" spans="14:21">
      <c r="N667">
        <v>2061</v>
      </c>
      <c r="O667">
        <v>6</v>
      </c>
      <c r="P667" s="4">
        <v>38.658335954589845</v>
      </c>
      <c r="Q667" s="4">
        <f t="shared" ref="Q667:Q669" si="221">0.814*P667+4.4613</f>
        <v>35.929185467036127</v>
      </c>
      <c r="R667" s="3">
        <v>40.883696286621159</v>
      </c>
      <c r="S667" s="3">
        <f>0.814*R667+4.4613</f>
        <v>37.740628777309624</v>
      </c>
      <c r="T667" s="25">
        <v>38.241952515869222</v>
      </c>
      <c r="U667" s="25">
        <f>0.814*T667+4.4613</f>
        <v>35.590249347917542</v>
      </c>
    </row>
    <row r="668" spans="14:21">
      <c r="N668">
        <v>2061</v>
      </c>
      <c r="O668">
        <v>7</v>
      </c>
      <c r="P668" s="4">
        <v>42.579049730224675</v>
      </c>
      <c r="Q668" s="4">
        <f t="shared" si="221"/>
        <v>39.120646480402883</v>
      </c>
      <c r="R668" s="3">
        <v>40.611514291992187</v>
      </c>
      <c r="S668" s="3">
        <f>0.814*R668+4.4613</f>
        <v>37.519072633681638</v>
      </c>
      <c r="T668" s="25">
        <v>42.691278828125007</v>
      </c>
      <c r="U668" s="25">
        <f>0.814*T668+4.4613</f>
        <v>39.212000966093754</v>
      </c>
    </row>
    <row r="669" spans="14:21">
      <c r="N669">
        <v>2061</v>
      </c>
      <c r="O669">
        <v>8</v>
      </c>
      <c r="P669" s="4">
        <v>40.295805818481476</v>
      </c>
      <c r="Q669" s="4">
        <f t="shared" si="221"/>
        <v>37.262085936243921</v>
      </c>
      <c r="R669" s="3">
        <v>40.421355728759799</v>
      </c>
      <c r="S669" s="3">
        <f>0.814*R669+4.4613</f>
        <v>37.364283563210478</v>
      </c>
      <c r="T669" s="25">
        <v>40.056733039550842</v>
      </c>
      <c r="U669" s="25">
        <f>0.814*T669+4.4613</f>
        <v>37.067480694194387</v>
      </c>
    </row>
    <row r="670" spans="14:21">
      <c r="N670">
        <v>2061</v>
      </c>
      <c r="O670">
        <v>9</v>
      </c>
      <c r="P670" s="4">
        <v>28.28068290893561</v>
      </c>
      <c r="Q670" s="4">
        <f t="shared" ref="Q670:Q672" si="222">0.9014*P670+2.3973</f>
        <v>27.88950757411456</v>
      </c>
      <c r="R670" s="3">
        <v>29.936690701904265</v>
      </c>
      <c r="S670" s="3">
        <f>0.9014*R670+2.3973</f>
        <v>29.382232998696505</v>
      </c>
      <c r="T670" s="25">
        <v>29.763685462646514</v>
      </c>
      <c r="U670" s="25">
        <f>0.9014*T670+2.3973</f>
        <v>29.226286076029567</v>
      </c>
    </row>
    <row r="671" spans="14:21">
      <c r="N671">
        <v>2061</v>
      </c>
      <c r="O671">
        <v>10</v>
      </c>
      <c r="P671" s="4">
        <v>16.037055336303681</v>
      </c>
      <c r="Q671" s="4">
        <f t="shared" si="222"/>
        <v>16.853101680144139</v>
      </c>
      <c r="R671" s="3">
        <v>19.322892209472723</v>
      </c>
      <c r="S671" s="3">
        <f>0.9014*R671+2.3973</f>
        <v>19.814955037618713</v>
      </c>
      <c r="T671" s="25">
        <v>14.447820960693388</v>
      </c>
      <c r="U671" s="25">
        <f>0.9014*T671+2.3973</f>
        <v>15.42056581396902</v>
      </c>
    </row>
    <row r="672" spans="14:21">
      <c r="N672">
        <v>2061</v>
      </c>
      <c r="O672">
        <v>11</v>
      </c>
      <c r="P672" s="4">
        <v>3.2180398822021816</v>
      </c>
      <c r="Q672" s="4">
        <f t="shared" si="222"/>
        <v>5.2980411498170463</v>
      </c>
      <c r="R672" s="3">
        <v>7.8190745214844011</v>
      </c>
      <c r="S672" s="3">
        <f>0.9014*R672+2.3973</f>
        <v>9.4454137736660382</v>
      </c>
      <c r="T672" s="25">
        <v>4.4714026501465121</v>
      </c>
      <c r="U672" s="25">
        <f>0.9014*T672+2.3973</f>
        <v>6.4278223488420654</v>
      </c>
    </row>
    <row r="673" spans="14:21">
      <c r="N673">
        <v>2061</v>
      </c>
      <c r="O673">
        <v>12</v>
      </c>
      <c r="P673" s="4">
        <v>-0.74978495300289616</v>
      </c>
      <c r="Q673" s="4">
        <f t="shared" ref="Q673:Q675" si="223">0.7817*P673+0.2163</f>
        <v>-0.36980689776236392</v>
      </c>
      <c r="R673" s="3">
        <v>0.63366266235354995</v>
      </c>
      <c r="S673" s="3">
        <f>0.7817*R673+0.2163</f>
        <v>0.71163410316176989</v>
      </c>
      <c r="T673" s="25">
        <v>-4.9335351794433322</v>
      </c>
      <c r="U673" s="25">
        <f>0.7817*T673+0.2163</f>
        <v>-3.6402444497708526</v>
      </c>
    </row>
    <row r="674" spans="14:21">
      <c r="N674">
        <v>2062</v>
      </c>
      <c r="O674">
        <v>1</v>
      </c>
      <c r="P674" s="4">
        <v>-6.8878833020019261</v>
      </c>
      <c r="Q674" s="4">
        <f t="shared" si="223"/>
        <v>-5.1679583771749051</v>
      </c>
      <c r="R674" s="3">
        <v>-0.48285353027340594</v>
      </c>
      <c r="S674" s="3">
        <f>0.7817*R674+0.2163</f>
        <v>-0.16114660461472141</v>
      </c>
      <c r="T674" s="25">
        <v>-3.8154998522948946</v>
      </c>
      <c r="U674" s="25">
        <f>0.7817*T674+0.2163</f>
        <v>-2.7662762345389189</v>
      </c>
    </row>
    <row r="675" spans="14:21">
      <c r="N675">
        <v>2062</v>
      </c>
      <c r="O675">
        <v>2</v>
      </c>
      <c r="P675" s="4">
        <v>3.1059908740234645</v>
      </c>
      <c r="Q675" s="4">
        <f t="shared" si="223"/>
        <v>2.6442530662241421</v>
      </c>
      <c r="R675" s="3">
        <v>4.2262638098144887</v>
      </c>
      <c r="S675" s="3">
        <f>0.7817*R675+0.2163</f>
        <v>3.5199704201319855</v>
      </c>
      <c r="T675" s="25">
        <v>6.0868786022949495</v>
      </c>
      <c r="U675" s="25">
        <f>0.7817*T675+0.2163</f>
        <v>4.9744130034139618</v>
      </c>
    </row>
    <row r="676" spans="14:21">
      <c r="N676">
        <v>2062</v>
      </c>
      <c r="O676">
        <v>3</v>
      </c>
      <c r="P676" s="4">
        <v>10.814017210693425</v>
      </c>
      <c r="Q676" s="4">
        <f t="shared" ref="Q676:Q678" si="224">0.9534*P676-0.7929</f>
        <v>9.5171840086751125</v>
      </c>
      <c r="R676" s="3">
        <v>13.677903024902411</v>
      </c>
      <c r="S676" s="3">
        <f>0.9534*R676-0.7929</f>
        <v>12.247612743941961</v>
      </c>
      <c r="T676" s="25">
        <v>9.5570361950683882</v>
      </c>
      <c r="U676" s="25">
        <f>0.9534*T676-0.7929</f>
        <v>8.3187783083782012</v>
      </c>
    </row>
    <row r="677" spans="14:21">
      <c r="N677">
        <v>2062</v>
      </c>
      <c r="O677">
        <v>4</v>
      </c>
      <c r="P677" s="4">
        <v>25.220827601928679</v>
      </c>
      <c r="Q677" s="4">
        <f t="shared" si="224"/>
        <v>23.252637035678806</v>
      </c>
      <c r="R677" s="3">
        <v>24.396357883300851</v>
      </c>
      <c r="S677" s="3">
        <f>0.9534*R677-0.7929</f>
        <v>22.466587605939033</v>
      </c>
      <c r="T677" s="25">
        <v>25.669750458984378</v>
      </c>
      <c r="U677" s="25">
        <f>0.9534*T677-0.7929</f>
        <v>23.680640087595709</v>
      </c>
    </row>
    <row r="678" spans="14:21">
      <c r="N678">
        <v>2062</v>
      </c>
      <c r="O678">
        <v>5</v>
      </c>
      <c r="P678" s="4">
        <v>32.464753917236393</v>
      </c>
      <c r="Q678" s="4">
        <f t="shared" si="224"/>
        <v>30.158996384693179</v>
      </c>
      <c r="R678" s="3">
        <v>31.741834885253976</v>
      </c>
      <c r="S678" s="3">
        <f>0.9534*R678-0.7929</f>
        <v>29.469765379601142</v>
      </c>
      <c r="T678" s="25">
        <v>30.020848328857451</v>
      </c>
      <c r="U678" s="25">
        <f>0.9534*T678-0.7929</f>
        <v>27.828976796732693</v>
      </c>
    </row>
    <row r="679" spans="14:21">
      <c r="N679">
        <v>2062</v>
      </c>
      <c r="O679">
        <v>6</v>
      </c>
      <c r="P679" s="4">
        <v>39.754829841918976</v>
      </c>
      <c r="Q679" s="4">
        <f t="shared" ref="Q679:Q681" si="225">0.814*P679+4.4613</f>
        <v>36.821731491322048</v>
      </c>
      <c r="R679" s="3">
        <v>40.897359873046874</v>
      </c>
      <c r="S679" s="3">
        <f>0.814*R679+4.4613</f>
        <v>37.751750936660152</v>
      </c>
      <c r="T679" s="25">
        <v>39.76027209594735</v>
      </c>
      <c r="U679" s="25">
        <f>0.814*T679+4.4613</f>
        <v>36.826161486101142</v>
      </c>
    </row>
    <row r="680" spans="14:21">
      <c r="N680">
        <v>2062</v>
      </c>
      <c r="O680">
        <v>7</v>
      </c>
      <c r="P680" s="4">
        <v>43.132724861450221</v>
      </c>
      <c r="Q680" s="4">
        <f t="shared" si="225"/>
        <v>39.571338037220478</v>
      </c>
      <c r="R680" s="3">
        <v>42.237145773925846</v>
      </c>
      <c r="S680" s="3">
        <f>0.814*R680+4.4613</f>
        <v>38.842336659975636</v>
      </c>
      <c r="T680" s="25">
        <v>42.893665601806724</v>
      </c>
      <c r="U680" s="25">
        <f>0.814*T680+4.4613</f>
        <v>39.376743799870674</v>
      </c>
    </row>
    <row r="681" spans="14:21">
      <c r="N681">
        <v>2062</v>
      </c>
      <c r="O681">
        <v>8</v>
      </c>
      <c r="P681" s="4">
        <v>41.10630833312991</v>
      </c>
      <c r="Q681" s="4">
        <f t="shared" si="225"/>
        <v>37.921834983167749</v>
      </c>
      <c r="R681" s="3">
        <v>39.960188730468751</v>
      </c>
      <c r="S681" s="3">
        <f>0.814*R681+4.4613</f>
        <v>36.988893626601559</v>
      </c>
      <c r="T681" s="25">
        <v>37.267206086425837</v>
      </c>
      <c r="U681" s="25">
        <f>0.814*T681+4.4613</f>
        <v>34.796805754350629</v>
      </c>
    </row>
    <row r="682" spans="14:21">
      <c r="N682">
        <v>2062</v>
      </c>
      <c r="O682">
        <v>9</v>
      </c>
      <c r="P682" s="4">
        <v>29.50665208923337</v>
      </c>
      <c r="Q682" s="4">
        <f t="shared" ref="Q682:Q684" si="226">0.9014*P682+2.3973</f>
        <v>28.994596193234962</v>
      </c>
      <c r="R682" s="3">
        <v>30.602392368164065</v>
      </c>
      <c r="S682" s="3">
        <f>0.9014*R682+2.3973</f>
        <v>29.982296480663088</v>
      </c>
      <c r="T682" s="25">
        <v>30.114352961425837</v>
      </c>
      <c r="U682" s="25">
        <f>0.9014*T682+2.3973</f>
        <v>29.54237775942925</v>
      </c>
    </row>
    <row r="683" spans="14:21">
      <c r="N683">
        <v>2062</v>
      </c>
      <c r="O683">
        <v>10</v>
      </c>
      <c r="P683" s="4">
        <v>15.456139116210935</v>
      </c>
      <c r="Q683" s="4">
        <f t="shared" si="226"/>
        <v>16.329463799352535</v>
      </c>
      <c r="R683" s="3">
        <v>17.886874423828125</v>
      </c>
      <c r="S683" s="3">
        <f>0.9014*R683+2.3973</f>
        <v>18.520528605638674</v>
      </c>
      <c r="T683" s="25">
        <v>16.378720100097713</v>
      </c>
      <c r="U683" s="25">
        <f>0.9014*T683+2.3973</f>
        <v>17.161078298228077</v>
      </c>
    </row>
    <row r="684" spans="14:21">
      <c r="N684">
        <v>2062</v>
      </c>
      <c r="O684">
        <v>11</v>
      </c>
      <c r="P684" s="4">
        <v>4.0790986529541344</v>
      </c>
      <c r="Q684" s="4">
        <f t="shared" si="226"/>
        <v>6.0741995257728565</v>
      </c>
      <c r="R684" s="3">
        <v>11.021550937500026</v>
      </c>
      <c r="S684" s="3">
        <f>0.9014*R684+2.3973</f>
        <v>12.332126015062522</v>
      </c>
      <c r="T684" s="25">
        <v>2.6366883190918218</v>
      </c>
      <c r="U684" s="25">
        <f>0.9014*T684+2.3973</f>
        <v>4.7740108508293684</v>
      </c>
    </row>
    <row r="685" spans="14:21">
      <c r="N685">
        <v>2062</v>
      </c>
      <c r="O685">
        <v>12</v>
      </c>
      <c r="P685" s="4">
        <v>-3.3671728680419588</v>
      </c>
      <c r="Q685" s="4">
        <f t="shared" ref="Q685:Q687" si="227">0.7817*P685+0.2163</f>
        <v>-2.4158190309483989</v>
      </c>
      <c r="R685" s="3">
        <v>1.6920876562500275</v>
      </c>
      <c r="S685" s="3">
        <f>0.7817*R685+0.2163</f>
        <v>1.5390049208906464</v>
      </c>
      <c r="T685" s="25">
        <v>-0.77467291748044742</v>
      </c>
      <c r="U685" s="25">
        <f>0.7817*T685+0.2163</f>
        <v>-0.38926181959446576</v>
      </c>
    </row>
    <row r="686" spans="14:21">
      <c r="N686">
        <v>2063</v>
      </c>
      <c r="O686">
        <v>1</v>
      </c>
      <c r="P686" s="4">
        <v>-2.9555920635985995</v>
      </c>
      <c r="Q686" s="4">
        <f t="shared" si="227"/>
        <v>-2.0940863161150252</v>
      </c>
      <c r="R686" s="3">
        <v>-2.1454521386718435</v>
      </c>
      <c r="S686" s="3">
        <f>0.7817*R686+0.2163</f>
        <v>-1.4607999367997799</v>
      </c>
      <c r="T686" s="25">
        <v>-1.3025335375976348</v>
      </c>
      <c r="U686" s="25">
        <f>0.7817*T686+0.2163</f>
        <v>-0.80189046634007122</v>
      </c>
    </row>
    <row r="687" spans="14:21">
      <c r="N687">
        <v>2063</v>
      </c>
      <c r="O687">
        <v>2</v>
      </c>
      <c r="P687" s="4">
        <v>3.0644482135010103</v>
      </c>
      <c r="Q687" s="4">
        <f t="shared" si="227"/>
        <v>2.6117791684937397</v>
      </c>
      <c r="R687" s="3">
        <v>0.78425550292971513</v>
      </c>
      <c r="S687" s="3">
        <f>0.7817*R687+0.2163</f>
        <v>0.82935252664015824</v>
      </c>
      <c r="T687" s="25">
        <v>2.9670199841308844</v>
      </c>
      <c r="U687" s="25">
        <f>0.7817*T687+0.2163</f>
        <v>2.5356195215951121</v>
      </c>
    </row>
    <row r="688" spans="14:21">
      <c r="N688">
        <v>2063</v>
      </c>
      <c r="O688">
        <v>3</v>
      </c>
      <c r="P688" s="4">
        <v>11.462355125732486</v>
      </c>
      <c r="Q688" s="4">
        <f t="shared" ref="Q688:Q690" si="228">0.9534*P688-0.7929</f>
        <v>10.135309376873353</v>
      </c>
      <c r="R688" s="3">
        <v>11.935837668457056</v>
      </c>
      <c r="S688" s="3">
        <f>0.9534*R688-0.7929</f>
        <v>10.586727633106959</v>
      </c>
      <c r="T688" s="25">
        <v>9.4380028881836164</v>
      </c>
      <c r="U688" s="25">
        <f>0.9534*T688-0.7929</f>
        <v>8.2052919535942603</v>
      </c>
    </row>
    <row r="689" spans="14:21">
      <c r="N689">
        <v>2063</v>
      </c>
      <c r="O689">
        <v>4</v>
      </c>
      <c r="P689" s="4">
        <v>28.602568422241177</v>
      </c>
      <c r="Q689" s="4">
        <f t="shared" si="228"/>
        <v>26.476788733764739</v>
      </c>
      <c r="R689" s="3">
        <v>25.804755106201139</v>
      </c>
      <c r="S689" s="3">
        <f>0.9534*R689-0.7929</f>
        <v>23.809353518252166</v>
      </c>
      <c r="T689" s="25">
        <v>20.250837055664064</v>
      </c>
      <c r="U689" s="25">
        <f>0.9534*T689-0.7929</f>
        <v>18.514248048870119</v>
      </c>
    </row>
    <row r="690" spans="14:21">
      <c r="N690">
        <v>2063</v>
      </c>
      <c r="O690">
        <v>5</v>
      </c>
      <c r="P690" s="4">
        <v>33.575789738769529</v>
      </c>
      <c r="Q690" s="4">
        <f t="shared" si="228"/>
        <v>31.218257936942873</v>
      </c>
      <c r="R690" s="3">
        <v>30.480258347168039</v>
      </c>
      <c r="S690" s="3">
        <f>0.9534*R690-0.7929</f>
        <v>28.266978308190009</v>
      </c>
      <c r="T690" s="25">
        <v>33.091894245605531</v>
      </c>
      <c r="U690" s="25">
        <f>0.9534*T690-0.7929</f>
        <v>30.756911973760314</v>
      </c>
    </row>
    <row r="691" spans="14:21">
      <c r="N691">
        <v>2063</v>
      </c>
      <c r="O691">
        <v>6</v>
      </c>
      <c r="P691" s="4">
        <v>37.647210832519534</v>
      </c>
      <c r="Q691" s="4">
        <f t="shared" ref="Q691:Q693" si="229">0.814*P691+4.4613</f>
        <v>35.106129617670895</v>
      </c>
      <c r="R691" s="3">
        <v>40.020459396972726</v>
      </c>
      <c r="S691" s="3">
        <f>0.814*R691+4.4613</f>
        <v>37.037953949135797</v>
      </c>
      <c r="T691" s="25">
        <v>40.683726661377037</v>
      </c>
      <c r="U691" s="25">
        <f>0.814*T691+4.4613</f>
        <v>37.577853502360909</v>
      </c>
    </row>
    <row r="692" spans="14:21">
      <c r="N692">
        <v>2063</v>
      </c>
      <c r="O692">
        <v>7</v>
      </c>
      <c r="P692" s="4">
        <v>43.300497920532258</v>
      </c>
      <c r="Q692" s="4">
        <f t="shared" si="229"/>
        <v>39.707905307313254</v>
      </c>
      <c r="R692" s="3">
        <v>43.586487802734375</v>
      </c>
      <c r="S692" s="3">
        <f>0.814*R692+4.4613</f>
        <v>39.940701071425778</v>
      </c>
      <c r="T692" s="25">
        <v>42.895307209472712</v>
      </c>
      <c r="U692" s="25">
        <f>0.814*T692+4.4613</f>
        <v>39.378080068510783</v>
      </c>
    </row>
    <row r="693" spans="14:21">
      <c r="N693">
        <v>2063</v>
      </c>
      <c r="O693">
        <v>8</v>
      </c>
      <c r="P693" s="4">
        <v>42.546400484008821</v>
      </c>
      <c r="Q693" s="4">
        <f t="shared" si="229"/>
        <v>39.094069993983176</v>
      </c>
      <c r="R693" s="3">
        <v>37.317332578124997</v>
      </c>
      <c r="S693" s="3">
        <f>0.814*R693+4.4613</f>
        <v>34.837608718593742</v>
      </c>
      <c r="T693" s="25">
        <v>37.994136762695319</v>
      </c>
      <c r="U693" s="25">
        <f>0.814*T693+4.4613</f>
        <v>35.388527324833987</v>
      </c>
    </row>
    <row r="694" spans="14:21">
      <c r="N694">
        <v>2063</v>
      </c>
      <c r="O694">
        <v>9</v>
      </c>
      <c r="P694" s="4">
        <v>32.332193971557587</v>
      </c>
      <c r="Q694" s="4">
        <f t="shared" ref="Q694:Q696" si="230">0.9014*P694+2.3973</f>
        <v>31.541539645962008</v>
      </c>
      <c r="R694" s="3">
        <v>32.256105454101558</v>
      </c>
      <c r="S694" s="3">
        <f>0.9014*R694+2.3973</f>
        <v>31.472953456327144</v>
      </c>
      <c r="T694" s="25">
        <v>27.905921619873077</v>
      </c>
      <c r="U694" s="25">
        <f>0.9014*T694+2.3973</f>
        <v>27.551697748153593</v>
      </c>
    </row>
    <row r="695" spans="14:21">
      <c r="N695">
        <v>2063</v>
      </c>
      <c r="O695">
        <v>10</v>
      </c>
      <c r="P695" s="4">
        <v>19.229310347290074</v>
      </c>
      <c r="Q695" s="4">
        <f t="shared" si="230"/>
        <v>19.730600347047275</v>
      </c>
      <c r="R695" s="3">
        <v>19.0053605200196</v>
      </c>
      <c r="S695" s="3">
        <f>0.9014*R695+2.3973</f>
        <v>19.528731972745668</v>
      </c>
      <c r="T695" s="25">
        <v>18.618442493896513</v>
      </c>
      <c r="U695" s="25">
        <f>0.9014*T695+2.3973</f>
        <v>19.179964063998316</v>
      </c>
    </row>
    <row r="696" spans="14:21">
      <c r="N696">
        <v>2063</v>
      </c>
      <c r="O696">
        <v>11</v>
      </c>
      <c r="P696" s="4">
        <v>6.7799324328613535</v>
      </c>
      <c r="Q696" s="4">
        <f t="shared" si="230"/>
        <v>8.5087310949812238</v>
      </c>
      <c r="R696" s="3">
        <v>9.3073576208496434</v>
      </c>
      <c r="S696" s="3">
        <f>0.9014*R696+2.3973</f>
        <v>10.786952159433868</v>
      </c>
      <c r="T696" s="25">
        <v>2.8439999157715095</v>
      </c>
      <c r="U696" s="25">
        <f>0.9014*T696+2.3973</f>
        <v>4.9608815240764379</v>
      </c>
    </row>
    <row r="697" spans="14:21">
      <c r="N697">
        <v>2063</v>
      </c>
      <c r="O697">
        <v>12</v>
      </c>
      <c r="P697" s="4">
        <v>-1.1332032788085673</v>
      </c>
      <c r="Q697" s="4">
        <f t="shared" ref="Q697:Q699" si="231">0.7817*P697+0.2163</f>
        <v>-0.66952500304465712</v>
      </c>
      <c r="R697" s="3">
        <v>-4.0735685998534814</v>
      </c>
      <c r="S697" s="3">
        <f>0.7817*R697+0.2163</f>
        <v>-2.9680085745054661</v>
      </c>
      <c r="T697" s="25">
        <v>-0.81564610473630106</v>
      </c>
      <c r="U697" s="25">
        <f>0.7817*T697+0.2163</f>
        <v>-0.42129056007236648</v>
      </c>
    </row>
    <row r="698" spans="14:21">
      <c r="N698">
        <v>2064</v>
      </c>
      <c r="O698">
        <v>1</v>
      </c>
      <c r="P698" s="4">
        <v>-0.88663136413570864</v>
      </c>
      <c r="Q698" s="4">
        <f t="shared" si="231"/>
        <v>-0.47677973734488338</v>
      </c>
      <c r="R698" s="3">
        <v>-0.71899048095699969</v>
      </c>
      <c r="S698" s="3">
        <f>0.7817*R698+0.2163</f>
        <v>-0.34573485896408668</v>
      </c>
      <c r="T698" s="25">
        <v>-1.0393737780761452</v>
      </c>
      <c r="U698" s="25">
        <f>0.7817*T698+0.2163</f>
        <v>-0.59617848232212256</v>
      </c>
    </row>
    <row r="699" spans="14:21">
      <c r="N699">
        <v>2064</v>
      </c>
      <c r="O699">
        <v>2</v>
      </c>
      <c r="P699" s="4">
        <v>5.628675944824244</v>
      </c>
      <c r="Q699" s="4">
        <f t="shared" si="231"/>
        <v>4.6162359860691113</v>
      </c>
      <c r="R699" s="3">
        <v>2.4831087194824559</v>
      </c>
      <c r="S699" s="3">
        <f>0.7817*R699+0.2163</f>
        <v>2.1573460860194356</v>
      </c>
      <c r="T699" s="25">
        <v>6.1106316601562725</v>
      </c>
      <c r="U699" s="25">
        <f>0.7817*T699+0.2163</f>
        <v>4.9929807687441583</v>
      </c>
    </row>
    <row r="700" spans="14:21">
      <c r="N700">
        <v>2064</v>
      </c>
      <c r="O700">
        <v>3</v>
      </c>
      <c r="P700" s="4">
        <v>16.713315367431708</v>
      </c>
      <c r="Q700" s="4">
        <f t="shared" ref="Q700:Q702" si="232">0.9534*P700-0.7929</f>
        <v>15.141574871309391</v>
      </c>
      <c r="R700" s="3">
        <v>11.026915781250025</v>
      </c>
      <c r="S700" s="3">
        <f>0.9534*R700-0.7929</f>
        <v>9.7201615058437749</v>
      </c>
      <c r="T700" s="25">
        <v>16.776290675048802</v>
      </c>
      <c r="U700" s="25">
        <f>0.9534*T700-0.7929</f>
        <v>15.201615529591528</v>
      </c>
    </row>
    <row r="701" spans="14:21">
      <c r="N701">
        <v>2064</v>
      </c>
      <c r="O701">
        <v>4</v>
      </c>
      <c r="P701" s="4">
        <v>26.427768080444306</v>
      </c>
      <c r="Q701" s="4">
        <f t="shared" si="232"/>
        <v>24.403334087895601</v>
      </c>
      <c r="R701" s="3">
        <v>25.190354758300852</v>
      </c>
      <c r="S701" s="3">
        <f>0.9534*R701-0.7929</f>
        <v>23.223584226564032</v>
      </c>
      <c r="T701" s="25">
        <v>22.383151405029327</v>
      </c>
      <c r="U701" s="25">
        <f>0.9534*T701-0.7929</f>
        <v>20.547196549554961</v>
      </c>
    </row>
    <row r="702" spans="14:21">
      <c r="N702">
        <v>2064</v>
      </c>
      <c r="O702">
        <v>5</v>
      </c>
      <c r="P702" s="4">
        <v>33.298771901245082</v>
      </c>
      <c r="Q702" s="4">
        <f t="shared" si="232"/>
        <v>30.954149130647064</v>
      </c>
      <c r="R702" s="3">
        <v>33.478577310791046</v>
      </c>
      <c r="S702" s="3">
        <f>0.9534*R702-0.7929</f>
        <v>31.125575608108186</v>
      </c>
      <c r="T702" s="25">
        <v>30.076227460937503</v>
      </c>
      <c r="U702" s="25">
        <f>0.9534*T702-0.7929</f>
        <v>27.881775261257815</v>
      </c>
    </row>
    <row r="703" spans="14:21">
      <c r="N703">
        <v>2064</v>
      </c>
      <c r="O703">
        <v>6</v>
      </c>
      <c r="P703" s="4">
        <v>36.892392308349677</v>
      </c>
      <c r="Q703" s="4">
        <f t="shared" ref="Q703:Q705" si="233">0.814*P703+4.4613</f>
        <v>34.491707338996633</v>
      </c>
      <c r="R703" s="3">
        <v>41.426719064941473</v>
      </c>
      <c r="S703" s="3">
        <f>0.814*R703+4.4613</f>
        <v>38.18264931886236</v>
      </c>
      <c r="T703" s="25">
        <v>38.0628162670899</v>
      </c>
      <c r="U703" s="25">
        <f>0.814*T703+4.4613</f>
        <v>35.444432441411173</v>
      </c>
    </row>
    <row r="704" spans="14:21">
      <c r="N704">
        <v>2064</v>
      </c>
      <c r="O704">
        <v>7</v>
      </c>
      <c r="P704" s="4">
        <v>44.010168345947335</v>
      </c>
      <c r="Q704" s="4">
        <f t="shared" si="233"/>
        <v>40.285577033601129</v>
      </c>
      <c r="R704" s="3">
        <v>43.336435788574285</v>
      </c>
      <c r="S704" s="3">
        <f>0.814*R704+4.4613</f>
        <v>39.73715873189947</v>
      </c>
      <c r="T704" s="25">
        <v>44.253318775634845</v>
      </c>
      <c r="U704" s="25">
        <f>0.814*T704+4.4613</f>
        <v>40.483501483366766</v>
      </c>
    </row>
    <row r="705" spans="14:21">
      <c r="N705">
        <v>2064</v>
      </c>
      <c r="O705">
        <v>8</v>
      </c>
      <c r="P705" s="4">
        <v>41.685461894531251</v>
      </c>
      <c r="Q705" s="4">
        <f t="shared" si="233"/>
        <v>38.393265982148435</v>
      </c>
      <c r="R705" s="3">
        <v>40.673629123535221</v>
      </c>
      <c r="S705" s="3">
        <f>0.814*R705+4.4613</f>
        <v>37.569634106557672</v>
      </c>
      <c r="T705" s="25">
        <v>38.812997468261777</v>
      </c>
      <c r="U705" s="25">
        <f>0.814*T705+4.4613</f>
        <v>36.055079939165083</v>
      </c>
    </row>
    <row r="706" spans="14:21">
      <c r="N706">
        <v>2064</v>
      </c>
      <c r="O706">
        <v>9</v>
      </c>
      <c r="P706" s="4">
        <v>30.9153769274903</v>
      </c>
      <c r="Q706" s="4">
        <f t="shared" ref="Q706:Q708" si="234">0.9014*P706+2.3973</f>
        <v>30.264420762439755</v>
      </c>
      <c r="R706" s="3">
        <v>29.407205771484378</v>
      </c>
      <c r="S706" s="3">
        <f>0.9014*R706+2.3973</f>
        <v>28.904955282416019</v>
      </c>
      <c r="T706" s="25">
        <v>29.011494129638702</v>
      </c>
      <c r="U706" s="25">
        <f>0.9014*T706+2.3973</f>
        <v>28.548260808456327</v>
      </c>
    </row>
    <row r="707" spans="14:21">
      <c r="N707">
        <v>2064</v>
      </c>
      <c r="O707">
        <v>10</v>
      </c>
      <c r="P707" s="4">
        <v>15.108695051879913</v>
      </c>
      <c r="Q707" s="4">
        <f t="shared" si="234"/>
        <v>16.016277719764553</v>
      </c>
      <c r="R707" s="3">
        <v>18.730496103515627</v>
      </c>
      <c r="S707" s="3">
        <f>0.9014*R707+2.3973</f>
        <v>19.280969187708987</v>
      </c>
      <c r="T707" s="25">
        <v>20.84771220214844</v>
      </c>
      <c r="U707" s="25">
        <f>0.9014*T707+2.3973</f>
        <v>21.189427779016604</v>
      </c>
    </row>
    <row r="708" spans="14:21">
      <c r="N708">
        <v>2064</v>
      </c>
      <c r="O708">
        <v>11</v>
      </c>
      <c r="P708" s="4">
        <v>7.8357249285888342</v>
      </c>
      <c r="Q708" s="4">
        <f t="shared" si="234"/>
        <v>9.4604224506299754</v>
      </c>
      <c r="R708" s="3">
        <v>8.3486013647461199</v>
      </c>
      <c r="S708" s="3">
        <f>0.9014*R708+2.3973</f>
        <v>9.9227292701821526</v>
      </c>
      <c r="T708" s="25">
        <v>4.2276071606445536</v>
      </c>
      <c r="U708" s="25">
        <f>0.9014*T708+2.3973</f>
        <v>6.2080650946050007</v>
      </c>
    </row>
    <row r="709" spans="14:21">
      <c r="N709">
        <v>2064</v>
      </c>
      <c r="O709">
        <v>12</v>
      </c>
      <c r="P709" s="4">
        <v>-0.77189830749508381</v>
      </c>
      <c r="Q709" s="4">
        <f t="shared" ref="Q709:Q711" si="235">0.7817*P709+0.2163</f>
        <v>-0.38709290696890702</v>
      </c>
      <c r="R709" s="3">
        <v>2.2441216955566747</v>
      </c>
      <c r="S709" s="3">
        <f>0.7817*R709+0.2163</f>
        <v>1.9705299294166525</v>
      </c>
      <c r="T709" s="25">
        <v>-1.2676242480468534</v>
      </c>
      <c r="U709" s="25">
        <f>0.7817*T709+0.2163</f>
        <v>-0.77460187469822528</v>
      </c>
    </row>
    <row r="710" spans="14:21">
      <c r="N710">
        <v>2065</v>
      </c>
      <c r="O710">
        <v>1</v>
      </c>
      <c r="P710" s="4">
        <v>0.73401312133791752</v>
      </c>
      <c r="Q710" s="4">
        <f t="shared" si="235"/>
        <v>0.79007805694985</v>
      </c>
      <c r="R710" s="3">
        <v>-1.4363706811523125</v>
      </c>
      <c r="S710" s="3">
        <f>0.7817*R710+0.2163</f>
        <v>-0.90651096145676258</v>
      </c>
      <c r="T710" s="25">
        <v>-0.69081691772458242</v>
      </c>
      <c r="U710" s="25">
        <f>0.7817*T710+0.2163</f>
        <v>-0.32371158458530608</v>
      </c>
    </row>
    <row r="711" spans="14:21">
      <c r="N711">
        <v>2065</v>
      </c>
      <c r="O711">
        <v>2</v>
      </c>
      <c r="P711" s="4">
        <v>6.2792171832275718</v>
      </c>
      <c r="Q711" s="4">
        <f t="shared" si="235"/>
        <v>5.1247640721289933</v>
      </c>
      <c r="R711" s="3">
        <v>5.406487521972684</v>
      </c>
      <c r="S711" s="3">
        <f>0.7817*R711+0.2163</f>
        <v>4.4425512959260471</v>
      </c>
      <c r="T711" s="25">
        <v>2.2926207531738529</v>
      </c>
      <c r="U711" s="25">
        <f>0.7817*T711+0.2163</f>
        <v>2.0084416427560008</v>
      </c>
    </row>
    <row r="712" spans="14:21">
      <c r="N712">
        <v>2065</v>
      </c>
      <c r="O712">
        <v>3</v>
      </c>
      <c r="P712" s="4">
        <v>16.8556901171875</v>
      </c>
      <c r="Q712" s="4">
        <f t="shared" ref="Q712:Q714" si="236">0.9534*P712-0.7929</f>
        <v>15.277314957726563</v>
      </c>
      <c r="R712" s="3">
        <v>12.416200748291049</v>
      </c>
      <c r="S712" s="3">
        <f>0.9534*R712-0.7929</f>
        <v>11.044705793420686</v>
      </c>
      <c r="T712" s="25">
        <v>13.539408881835939</v>
      </c>
      <c r="U712" s="25">
        <f>0.9534*T712-0.7929</f>
        <v>12.115572427942386</v>
      </c>
    </row>
    <row r="713" spans="14:21">
      <c r="N713">
        <v>2065</v>
      </c>
      <c r="O713">
        <v>4</v>
      </c>
      <c r="P713" s="4">
        <v>26.581239567871094</v>
      </c>
      <c r="Q713" s="4">
        <f t="shared" si="236"/>
        <v>24.549653804008301</v>
      </c>
      <c r="R713" s="3">
        <v>26.228619675293039</v>
      </c>
      <c r="S713" s="3">
        <f>0.9534*R713-0.7929</f>
        <v>24.213465998424386</v>
      </c>
      <c r="T713" s="25">
        <v>20.794309699707089</v>
      </c>
      <c r="U713" s="25">
        <f>0.9534*T713-0.7929</f>
        <v>19.032394867700738</v>
      </c>
    </row>
    <row r="714" spans="14:21">
      <c r="N714">
        <v>2065</v>
      </c>
      <c r="O714">
        <v>5</v>
      </c>
      <c r="P714" s="4">
        <v>32.092111845703123</v>
      </c>
      <c r="Q714" s="4">
        <f t="shared" si="236"/>
        <v>29.80371943369336</v>
      </c>
      <c r="R714" s="3">
        <v>32.078101614990196</v>
      </c>
      <c r="S714" s="3">
        <f>0.9534*R714-0.7929</f>
        <v>29.790362079731654</v>
      </c>
      <c r="T714" s="25">
        <v>33.588095289306615</v>
      </c>
      <c r="U714" s="25">
        <f>0.9534*T714-0.7929</f>
        <v>31.229990048824927</v>
      </c>
    </row>
    <row r="715" spans="14:21">
      <c r="N715">
        <v>2065</v>
      </c>
      <c r="O715">
        <v>6</v>
      </c>
      <c r="P715" s="4">
        <v>40.349046123046875</v>
      </c>
      <c r="Q715" s="4">
        <f t="shared" ref="Q715:Q717" si="237">0.814*P715+4.4613</f>
        <v>37.305423544160156</v>
      </c>
      <c r="R715" s="3">
        <v>35.219678671875002</v>
      </c>
      <c r="S715" s="3">
        <f>0.814*R715+4.4613</f>
        <v>33.130118438906251</v>
      </c>
      <c r="T715" s="25">
        <v>40.290611878662133</v>
      </c>
      <c r="U715" s="25">
        <f>0.814*T715+4.4613</f>
        <v>37.257858069230977</v>
      </c>
    </row>
    <row r="716" spans="14:21">
      <c r="N716">
        <v>2065</v>
      </c>
      <c r="O716">
        <v>7</v>
      </c>
      <c r="P716" s="4">
        <v>43.037340989990298</v>
      </c>
      <c r="Q716" s="4">
        <f t="shared" si="237"/>
        <v>39.4936955658521</v>
      </c>
      <c r="R716" s="3">
        <v>38.728873264160221</v>
      </c>
      <c r="S716" s="3">
        <f>0.814*R716+4.4613</f>
        <v>35.986602837026417</v>
      </c>
      <c r="T716" s="25">
        <v>42.486714411621151</v>
      </c>
      <c r="U716" s="25">
        <f>0.814*T716+4.4613</f>
        <v>39.045485531059619</v>
      </c>
    </row>
    <row r="717" spans="14:21">
      <c r="N717">
        <v>2065</v>
      </c>
      <c r="O717">
        <v>8</v>
      </c>
      <c r="P717" s="4">
        <v>40.772284511108495</v>
      </c>
      <c r="Q717" s="4">
        <f t="shared" si="237"/>
        <v>37.649939592042315</v>
      </c>
      <c r="R717" s="3">
        <v>38.847570432128975</v>
      </c>
      <c r="S717" s="3">
        <f>0.814*R717+4.4613</f>
        <v>36.083222331752985</v>
      </c>
      <c r="T717" s="25">
        <v>38.080203907470782</v>
      </c>
      <c r="U717" s="25">
        <f>0.814*T717+4.4613</f>
        <v>35.458585980681214</v>
      </c>
    </row>
    <row r="718" spans="14:21">
      <c r="N718">
        <v>2065</v>
      </c>
      <c r="O718">
        <v>9</v>
      </c>
      <c r="P718" s="4">
        <v>32.680559425659148</v>
      </c>
      <c r="Q718" s="4">
        <f t="shared" ref="Q718:Q720" si="238">0.9014*P718+2.3973</f>
        <v>31.855556266289156</v>
      </c>
      <c r="R718" s="3">
        <v>33.42077950195312</v>
      </c>
      <c r="S718" s="3">
        <f>0.9014*R718+2.3973</f>
        <v>32.522790643060539</v>
      </c>
      <c r="T718" s="25">
        <v>27.132456391601565</v>
      </c>
      <c r="U718" s="25">
        <f>0.9014*T718+2.3973</f>
        <v>26.85449619138965</v>
      </c>
    </row>
    <row r="719" spans="14:21">
      <c r="N719">
        <v>2065</v>
      </c>
      <c r="O719">
        <v>10</v>
      </c>
      <c r="P719" s="4">
        <v>16.839065040893523</v>
      </c>
      <c r="Q719" s="4">
        <f t="shared" si="238"/>
        <v>17.576033227861423</v>
      </c>
      <c r="R719" s="3">
        <v>19.511919125976561</v>
      </c>
      <c r="S719" s="3">
        <f>0.9014*R719+2.3973</f>
        <v>19.985343900155275</v>
      </c>
      <c r="T719" s="25">
        <v>18.351228968505886</v>
      </c>
      <c r="U719" s="25">
        <f>0.9014*T719+2.3973</f>
        <v>18.939097792211207</v>
      </c>
    </row>
    <row r="720" spans="14:21">
      <c r="N720">
        <v>2065</v>
      </c>
      <c r="O720">
        <v>11</v>
      </c>
      <c r="P720" s="4">
        <v>8.7607601977539069</v>
      </c>
      <c r="Q720" s="4">
        <f t="shared" si="238"/>
        <v>10.294249242255372</v>
      </c>
      <c r="R720" s="3">
        <v>10.237948447265651</v>
      </c>
      <c r="S720" s="3">
        <f>0.9014*R720+2.3973</f>
        <v>11.625786730365258</v>
      </c>
      <c r="T720" s="25">
        <v>6.2725812817383035</v>
      </c>
      <c r="U720" s="25">
        <f>0.9014*T720+2.3973</f>
        <v>8.0514047673589069</v>
      </c>
    </row>
    <row r="721" spans="14:21">
      <c r="N721">
        <v>2065</v>
      </c>
      <c r="O721">
        <v>12</v>
      </c>
      <c r="P721" s="4">
        <v>-2.0168561291503639</v>
      </c>
      <c r="Q721" s="4">
        <f t="shared" ref="Q721:Q723" si="239">0.7817*P721+0.2163</f>
        <v>-1.3602764361568394</v>
      </c>
      <c r="R721" s="3">
        <v>2.3940439306640902</v>
      </c>
      <c r="S721" s="3">
        <f>0.7817*R721+0.2163</f>
        <v>2.0877241406001192</v>
      </c>
      <c r="T721" s="25">
        <v>-1.5428783007812288</v>
      </c>
      <c r="U721" s="25">
        <f>0.7817*T721+0.2163</f>
        <v>-0.98976796772068654</v>
      </c>
    </row>
    <row r="722" spans="14:21">
      <c r="N722">
        <v>2066</v>
      </c>
      <c r="O722">
        <v>1</v>
      </c>
      <c r="P722" s="4">
        <v>-2.2750856274413795</v>
      </c>
      <c r="Q722" s="4">
        <f t="shared" si="239"/>
        <v>-1.5621344349709263</v>
      </c>
      <c r="R722" s="3">
        <v>-1.2346022607421558</v>
      </c>
      <c r="S722" s="3">
        <f>0.7817*R722+0.2163</f>
        <v>-0.74878858722214314</v>
      </c>
      <c r="T722" s="25">
        <v>-5.6518892932128644</v>
      </c>
      <c r="U722" s="25">
        <f>0.7817*T722+0.2163</f>
        <v>-4.2017818605044956</v>
      </c>
    </row>
    <row r="723" spans="14:21">
      <c r="N723">
        <v>2066</v>
      </c>
      <c r="O723">
        <v>2</v>
      </c>
      <c r="P723" s="4">
        <v>3.8234730822754175</v>
      </c>
      <c r="Q723" s="4">
        <f t="shared" si="239"/>
        <v>3.2051089084146938</v>
      </c>
      <c r="R723" s="3">
        <v>2.9959123388672153</v>
      </c>
      <c r="S723" s="3">
        <f>0.7817*R723+0.2163</f>
        <v>2.5582046752925018</v>
      </c>
      <c r="T723" s="25">
        <v>5.9985333081054915</v>
      </c>
      <c r="U723" s="25">
        <f>0.7817*T723+0.2163</f>
        <v>4.9053534869460629</v>
      </c>
    </row>
    <row r="724" spans="14:21">
      <c r="N724">
        <v>2066</v>
      </c>
      <c r="O724">
        <v>3</v>
      </c>
      <c r="P724" s="4">
        <v>20.249008400268522</v>
      </c>
      <c r="Q724" s="4">
        <f t="shared" ref="Q724:Q726" si="240">0.9534*P724-0.7929</f>
        <v>18.512504608816009</v>
      </c>
      <c r="R724" s="3">
        <v>8.1466652929687768</v>
      </c>
      <c r="S724" s="3">
        <f>0.9534*R724-0.7929</f>
        <v>6.9741306903164313</v>
      </c>
      <c r="T724" s="25">
        <v>14.338302277832087</v>
      </c>
      <c r="U724" s="25">
        <f>0.9534*T724-0.7929</f>
        <v>12.877237391685112</v>
      </c>
    </row>
    <row r="725" spans="14:21">
      <c r="N725">
        <v>2066</v>
      </c>
      <c r="O725">
        <v>4</v>
      </c>
      <c r="P725" s="4">
        <v>26.285193028564521</v>
      </c>
      <c r="Q725" s="4">
        <f t="shared" si="240"/>
        <v>24.267403033433414</v>
      </c>
      <c r="R725" s="3">
        <v>20.685311044921878</v>
      </c>
      <c r="S725" s="3">
        <f>0.9534*R725-0.7929</f>
        <v>18.928475550228519</v>
      </c>
      <c r="T725" s="25">
        <v>24.592487305908179</v>
      </c>
      <c r="U725" s="25">
        <f>0.9534*T725-0.7929</f>
        <v>22.65357739745286</v>
      </c>
    </row>
    <row r="726" spans="14:21">
      <c r="N726">
        <v>2066</v>
      </c>
      <c r="O726">
        <v>5</v>
      </c>
      <c r="P726" s="4">
        <v>32.038350755615298</v>
      </c>
      <c r="Q726" s="4">
        <f t="shared" si="240"/>
        <v>29.752463610403627</v>
      </c>
      <c r="R726" s="3">
        <v>26.790628970947303</v>
      </c>
      <c r="S726" s="3">
        <f>0.9534*R726-0.7929</f>
        <v>24.749285660901158</v>
      </c>
      <c r="T726" s="25">
        <v>31.940792249755891</v>
      </c>
      <c r="U726" s="25">
        <f>0.9534*T726-0.7929</f>
        <v>29.659451330917268</v>
      </c>
    </row>
    <row r="727" spans="14:21">
      <c r="N727">
        <v>2066</v>
      </c>
      <c r="O727">
        <v>6</v>
      </c>
      <c r="P727" s="4">
        <v>41.70641349670413</v>
      </c>
      <c r="Q727" s="4">
        <f t="shared" ref="Q727:Q729" si="241">0.814*P727+4.4613</f>
        <v>38.410320586317162</v>
      </c>
      <c r="R727" s="3">
        <v>38.322905478515622</v>
      </c>
      <c r="S727" s="3">
        <f>0.814*R727+4.4613</f>
        <v>35.656145059511715</v>
      </c>
      <c r="T727" s="25">
        <v>38.058896510009845</v>
      </c>
      <c r="U727" s="25">
        <f>0.814*T727+4.4613</f>
        <v>35.441241759148014</v>
      </c>
    </row>
    <row r="728" spans="14:21">
      <c r="N728">
        <v>2066</v>
      </c>
      <c r="O728">
        <v>7</v>
      </c>
      <c r="P728" s="4">
        <v>43.880532811279366</v>
      </c>
      <c r="Q728" s="4">
        <f t="shared" si="241"/>
        <v>40.180053708381401</v>
      </c>
      <c r="R728" s="3">
        <v>43.110860874023437</v>
      </c>
      <c r="S728" s="3">
        <f>0.814*R728+4.4613</f>
        <v>39.553540751455074</v>
      </c>
      <c r="T728" s="25">
        <v>42.274846516113342</v>
      </c>
      <c r="U728" s="25">
        <f>0.814*T728+4.4613</f>
        <v>38.873025064116263</v>
      </c>
    </row>
    <row r="729" spans="14:21">
      <c r="N729">
        <v>2066</v>
      </c>
      <c r="O729">
        <v>8</v>
      </c>
      <c r="P729" s="4">
        <v>40.622979307861392</v>
      </c>
      <c r="Q729" s="4">
        <f t="shared" si="241"/>
        <v>37.52840515659917</v>
      </c>
      <c r="R729" s="3">
        <v>39.826235288085932</v>
      </c>
      <c r="S729" s="3">
        <f>0.814*R729+4.4613</f>
        <v>36.879855524501949</v>
      </c>
      <c r="T729" s="25">
        <v>37.25524580200193</v>
      </c>
      <c r="U729" s="25">
        <f>0.814*T729+4.4613</f>
        <v>34.787070082829565</v>
      </c>
    </row>
    <row r="730" spans="14:21">
      <c r="N730">
        <v>2066</v>
      </c>
      <c r="O730">
        <v>9</v>
      </c>
      <c r="P730" s="4">
        <v>29.108090922851567</v>
      </c>
      <c r="Q730" s="4">
        <f t="shared" ref="Q730:Q732" si="242">0.9014*P730+2.3973</f>
        <v>28.635333157858401</v>
      </c>
      <c r="R730" s="3">
        <v>30.690241684570314</v>
      </c>
      <c r="S730" s="3">
        <f>0.9014*R730+2.3973</f>
        <v>30.061483854471682</v>
      </c>
      <c r="T730" s="25">
        <v>28.939598414306616</v>
      </c>
      <c r="U730" s="25">
        <f>0.9014*T730+2.3973</f>
        <v>28.483454010655983</v>
      </c>
    </row>
    <row r="731" spans="14:21">
      <c r="N731">
        <v>2066</v>
      </c>
      <c r="O731">
        <v>10</v>
      </c>
      <c r="P731" s="4">
        <v>15.871365419311491</v>
      </c>
      <c r="Q731" s="4">
        <f t="shared" si="242"/>
        <v>16.703748788967378</v>
      </c>
      <c r="R731" s="3">
        <v>20.351517172851562</v>
      </c>
      <c r="S731" s="3">
        <f>0.9014*R731+2.3973</f>
        <v>20.742157579608399</v>
      </c>
      <c r="T731" s="25">
        <v>20.102522828369114</v>
      </c>
      <c r="U731" s="25">
        <f>0.9014*T731+2.3973</f>
        <v>20.51771407749192</v>
      </c>
    </row>
    <row r="732" spans="14:21">
      <c r="N732">
        <v>2066</v>
      </c>
      <c r="O732">
        <v>11</v>
      </c>
      <c r="P732" s="4">
        <v>4.2955451281738553</v>
      </c>
      <c r="Q732" s="4">
        <f t="shared" si="242"/>
        <v>6.2693043785359128</v>
      </c>
      <c r="R732" s="3">
        <v>5.0821659521484648</v>
      </c>
      <c r="S732" s="3">
        <f>0.9014*R732+2.3973</f>
        <v>6.9783643892666252</v>
      </c>
      <c r="T732" s="25">
        <v>4.2634880139160432</v>
      </c>
      <c r="U732" s="25">
        <f>0.9014*T732+2.3973</f>
        <v>6.2404080957439216</v>
      </c>
    </row>
    <row r="733" spans="14:21">
      <c r="N733">
        <v>2066</v>
      </c>
      <c r="O733">
        <v>12</v>
      </c>
      <c r="P733" s="4">
        <v>1.6760340106201506</v>
      </c>
      <c r="Q733" s="4">
        <f t="shared" ref="Q733:Q735" si="243">0.7817*P733+0.2163</f>
        <v>1.5264557861017716</v>
      </c>
      <c r="R733" s="3">
        <v>-2.3134388085937183</v>
      </c>
      <c r="S733" s="3">
        <f>0.7817*R733+0.2163</f>
        <v>-1.5921151166777094</v>
      </c>
      <c r="T733" s="25">
        <v>-0.51315476562497864</v>
      </c>
      <c r="U733" s="25">
        <f>0.7817*T733+0.2163</f>
        <v>-0.18483308028904577</v>
      </c>
    </row>
    <row r="734" spans="14:21">
      <c r="N734">
        <v>2067</v>
      </c>
      <c r="O734">
        <v>1</v>
      </c>
      <c r="P734" s="4">
        <v>-1.6823115216064122</v>
      </c>
      <c r="Q734" s="4">
        <f t="shared" si="243"/>
        <v>-1.0987629164397323</v>
      </c>
      <c r="R734" s="3">
        <v>-1.6982421166991872</v>
      </c>
      <c r="S734" s="3">
        <f>0.7817*R734+0.2163</f>
        <v>-1.1112158626237547</v>
      </c>
      <c r="T734" s="25">
        <v>-2.6092867419433321</v>
      </c>
      <c r="U734" s="25">
        <f>0.7817*T734+0.2163</f>
        <v>-1.8233794461771025</v>
      </c>
    </row>
    <row r="735" spans="14:21">
      <c r="N735">
        <v>2067</v>
      </c>
      <c r="O735">
        <v>2</v>
      </c>
      <c r="P735" s="4">
        <v>4.2008823443603847</v>
      </c>
      <c r="Q735" s="4">
        <f t="shared" si="243"/>
        <v>3.5001297285865123</v>
      </c>
      <c r="R735" s="3">
        <v>2.9043327795410501</v>
      </c>
      <c r="S735" s="3">
        <f>0.7817*R735+0.2163</f>
        <v>2.4866169337672388</v>
      </c>
      <c r="T735" s="25">
        <v>3.3397989331054938</v>
      </c>
      <c r="U735" s="25">
        <f>0.7817*T735+0.2163</f>
        <v>2.8270208260085643</v>
      </c>
    </row>
    <row r="736" spans="14:21">
      <c r="N736">
        <v>2067</v>
      </c>
      <c r="O736">
        <v>3</v>
      </c>
      <c r="P736" s="4">
        <v>17.995409202880925</v>
      </c>
      <c r="Q736" s="4">
        <f t="shared" ref="Q736:Q738" si="244">0.9534*P736-0.7929</f>
        <v>16.363923134026674</v>
      </c>
      <c r="R736" s="3">
        <v>11.739517917480494</v>
      </c>
      <c r="S736" s="3">
        <f>0.9534*R736-0.7929</f>
        <v>10.399556382525905</v>
      </c>
      <c r="T736" s="25">
        <v>16.019476038818386</v>
      </c>
      <c r="U736" s="25">
        <f>0.9534*T736-0.7929</f>
        <v>14.48006845540945</v>
      </c>
    </row>
    <row r="737" spans="14:21">
      <c r="N737">
        <v>2067</v>
      </c>
      <c r="O737">
        <v>4</v>
      </c>
      <c r="P737" s="4">
        <v>26.213765291137729</v>
      </c>
      <c r="Q737" s="4">
        <f t="shared" si="244"/>
        <v>24.199303828570713</v>
      </c>
      <c r="R737" s="3">
        <v>22.189814414062504</v>
      </c>
      <c r="S737" s="3">
        <f>0.9534*R737-0.7929</f>
        <v>20.362869062367192</v>
      </c>
      <c r="T737" s="25">
        <v>26.674648865966827</v>
      </c>
      <c r="U737" s="25">
        <f>0.9534*T737-0.7929</f>
        <v>24.638710228812773</v>
      </c>
    </row>
    <row r="738" spans="14:21">
      <c r="N738">
        <v>2067</v>
      </c>
      <c r="O738">
        <v>5</v>
      </c>
      <c r="P738" s="4">
        <v>29.820645698852573</v>
      </c>
      <c r="Q738" s="4">
        <f t="shared" si="244"/>
        <v>27.638103609286045</v>
      </c>
      <c r="R738" s="3">
        <v>37.445334396972726</v>
      </c>
      <c r="S738" s="3">
        <f>0.9534*R738-0.7929</f>
        <v>34.907481814073797</v>
      </c>
      <c r="T738" s="25">
        <v>32.280370521240265</v>
      </c>
      <c r="U738" s="25">
        <f>0.9534*T738-0.7929</f>
        <v>29.98320525495047</v>
      </c>
    </row>
    <row r="739" spans="14:21">
      <c r="N739">
        <v>2067</v>
      </c>
      <c r="O739">
        <v>6</v>
      </c>
      <c r="P739" s="4">
        <v>41.658180745239285</v>
      </c>
      <c r="Q739" s="4">
        <f t="shared" ref="Q739:Q741" si="245">0.814*P739+4.4613</f>
        <v>38.371059126624779</v>
      </c>
      <c r="R739" s="3">
        <v>37.877497708740201</v>
      </c>
      <c r="S739" s="3">
        <f>0.814*R739+4.4613</f>
        <v>35.29358313491452</v>
      </c>
      <c r="T739" s="25">
        <v>38.592553010253965</v>
      </c>
      <c r="U739" s="25">
        <f>0.814*T739+4.4613</f>
        <v>35.875638150346724</v>
      </c>
    </row>
    <row r="740" spans="14:21">
      <c r="N740">
        <v>2067</v>
      </c>
      <c r="O740">
        <v>7</v>
      </c>
      <c r="P740" s="4">
        <v>43.570264821167086</v>
      </c>
      <c r="Q740" s="4">
        <f t="shared" si="245"/>
        <v>39.927495564430011</v>
      </c>
      <c r="R740" s="3">
        <v>42.479150522460934</v>
      </c>
      <c r="S740" s="3">
        <f>0.814*R740+4.4613</f>
        <v>39.039328525283196</v>
      </c>
      <c r="T740" s="25">
        <v>42.682099226074278</v>
      </c>
      <c r="U740" s="25">
        <f>0.814*T740+4.4613</f>
        <v>39.20452877002446</v>
      </c>
    </row>
    <row r="741" spans="14:21">
      <c r="N741">
        <v>2067</v>
      </c>
      <c r="O741">
        <v>8</v>
      </c>
      <c r="P741" s="4">
        <v>38.098211094970772</v>
      </c>
      <c r="Q741" s="4">
        <f t="shared" si="245"/>
        <v>35.473243831306206</v>
      </c>
      <c r="R741" s="3">
        <v>39.356392331543034</v>
      </c>
      <c r="S741" s="3">
        <f>0.814*R741+4.4613</f>
        <v>36.497403357876031</v>
      </c>
      <c r="T741" s="25">
        <v>37.874902442627032</v>
      </c>
      <c r="U741" s="25">
        <f>0.814*T741+4.4613</f>
        <v>35.291470588298402</v>
      </c>
    </row>
    <row r="742" spans="14:21">
      <c r="N742">
        <v>2067</v>
      </c>
      <c r="O742">
        <v>9</v>
      </c>
      <c r="P742" s="4">
        <v>30.293639134521548</v>
      </c>
      <c r="Q742" s="4">
        <f t="shared" ref="Q742:Q744" si="246">0.9014*P742+2.3973</f>
        <v>29.703986315857723</v>
      </c>
      <c r="R742" s="3">
        <v>30.408168259277414</v>
      </c>
      <c r="S742" s="3">
        <f>0.9014*R742+2.3973</f>
        <v>29.80722286891266</v>
      </c>
      <c r="T742" s="25">
        <v>28.485911658935578</v>
      </c>
      <c r="U742" s="25">
        <f>0.9014*T742+2.3973</f>
        <v>28.07450076936453</v>
      </c>
    </row>
    <row r="743" spans="14:21">
      <c r="N743">
        <v>2067</v>
      </c>
      <c r="O743">
        <v>10</v>
      </c>
      <c r="P743" s="4">
        <v>16.452642183227574</v>
      </c>
      <c r="Q743" s="4">
        <f t="shared" si="246"/>
        <v>17.227711663961337</v>
      </c>
      <c r="R743" s="3">
        <v>21.998817593994179</v>
      </c>
      <c r="S743" s="3">
        <f>0.9014*R743+2.3973</f>
        <v>22.227034179226354</v>
      </c>
      <c r="T743" s="25">
        <v>17.959420771484375</v>
      </c>
      <c r="U743" s="25">
        <f>0.9014*T743+2.3973</f>
        <v>18.585921883416017</v>
      </c>
    </row>
    <row r="744" spans="14:21">
      <c r="N744">
        <v>2067</v>
      </c>
      <c r="O744">
        <v>11</v>
      </c>
      <c r="P744" s="4">
        <v>7.3553203143310872</v>
      </c>
      <c r="Q744" s="4">
        <f t="shared" si="246"/>
        <v>9.0273857313380415</v>
      </c>
      <c r="R744" s="3">
        <v>6.0506879003906526</v>
      </c>
      <c r="S744" s="3">
        <f>0.9014*R744+2.3973</f>
        <v>7.8513900734121336</v>
      </c>
      <c r="T744" s="25">
        <v>6.8009779370117407</v>
      </c>
      <c r="U744" s="25">
        <f>0.9014*T744+2.3973</f>
        <v>8.5277015124223823</v>
      </c>
    </row>
    <row r="745" spans="14:21">
      <c r="N745">
        <v>2067</v>
      </c>
      <c r="O745">
        <v>12</v>
      </c>
      <c r="P745" s="4">
        <v>0.21731376220705823</v>
      </c>
      <c r="Q745" s="4">
        <f t="shared" ref="Q745:Q747" si="247">0.7817*P745+0.2163</f>
        <v>0.38617416791725739</v>
      </c>
      <c r="R745" s="3">
        <v>-1.4477709741210625</v>
      </c>
      <c r="S745" s="3">
        <f>0.7817*R745+0.2163</f>
        <v>-0.91542257047043463</v>
      </c>
      <c r="T745" s="25">
        <v>-0.90245029785154118</v>
      </c>
      <c r="U745" s="25">
        <f>0.7817*T745+0.2163</f>
        <v>-0.48914539783054972</v>
      </c>
    </row>
    <row r="746" spans="14:21">
      <c r="N746">
        <v>2068</v>
      </c>
      <c r="O746">
        <v>1</v>
      </c>
      <c r="P746" s="4">
        <v>-3.3657306927489903</v>
      </c>
      <c r="Q746" s="4">
        <f t="shared" si="247"/>
        <v>-2.4146916825218856</v>
      </c>
      <c r="R746" s="3">
        <v>-1.4190187646484063</v>
      </c>
      <c r="S746" s="3">
        <f>0.7817*R746+0.2163</f>
        <v>-0.89294696832565923</v>
      </c>
      <c r="T746" s="25">
        <v>1.0887862988281467</v>
      </c>
      <c r="U746" s="25">
        <f>0.7817*T746+0.2163</f>
        <v>1.0674042497939622</v>
      </c>
    </row>
    <row r="747" spans="14:21">
      <c r="N747">
        <v>2068</v>
      </c>
      <c r="O747">
        <v>2</v>
      </c>
      <c r="P747" s="4">
        <v>3.4632898028564787</v>
      </c>
      <c r="Q747" s="4">
        <f t="shared" si="247"/>
        <v>2.9235536388929093</v>
      </c>
      <c r="R747" s="3">
        <v>4.446851096191434</v>
      </c>
      <c r="S747" s="3">
        <f>0.7817*R747+0.2163</f>
        <v>3.6924035018928438</v>
      </c>
      <c r="T747" s="25">
        <v>1.0726717419433864</v>
      </c>
      <c r="U747" s="25">
        <f>0.7817*T747+0.2163</f>
        <v>1.0548075006771451</v>
      </c>
    </row>
    <row r="748" spans="14:21">
      <c r="N748">
        <v>2068</v>
      </c>
      <c r="O748">
        <v>3</v>
      </c>
      <c r="P748" s="4">
        <v>13.176220219726563</v>
      </c>
      <c r="Q748" s="4">
        <f t="shared" ref="Q748:Q750" si="248">0.9534*P748-0.7929</f>
        <v>11.769308357487306</v>
      </c>
      <c r="R748" s="3">
        <v>13.551913022460937</v>
      </c>
      <c r="S748" s="3">
        <f>0.9534*R748-0.7929</f>
        <v>12.127493875614258</v>
      </c>
      <c r="T748" s="25">
        <v>12.374336469726584</v>
      </c>
      <c r="U748" s="25">
        <f>0.9534*T748-0.7929</f>
        <v>11.004792390237327</v>
      </c>
    </row>
    <row r="749" spans="14:21">
      <c r="N749">
        <v>2068</v>
      </c>
      <c r="O749">
        <v>4</v>
      </c>
      <c r="P749" s="4">
        <v>27.203578267211945</v>
      </c>
      <c r="Q749" s="4">
        <f t="shared" si="248"/>
        <v>25.142991519959871</v>
      </c>
      <c r="R749" s="3">
        <v>16.816378531494173</v>
      </c>
      <c r="S749" s="3">
        <f>0.9534*R749-0.7929</f>
        <v>15.239835291926546</v>
      </c>
      <c r="T749" s="25">
        <v>22.712444501953126</v>
      </c>
      <c r="U749" s="25">
        <f>0.9534*T749-0.7929</f>
        <v>20.861144588162112</v>
      </c>
    </row>
    <row r="750" spans="14:21">
      <c r="N750">
        <v>2068</v>
      </c>
      <c r="O750">
        <v>5</v>
      </c>
      <c r="P750" s="4">
        <v>32.939710313720767</v>
      </c>
      <c r="Q750" s="4">
        <f t="shared" si="248"/>
        <v>30.611819813101381</v>
      </c>
      <c r="R750" s="3">
        <v>27.005683762207102</v>
      </c>
      <c r="S750" s="3">
        <f>0.9534*R750-0.7929</f>
        <v>24.954318898888253</v>
      </c>
      <c r="T750" s="25">
        <v>32.658811341552763</v>
      </c>
      <c r="U750" s="25">
        <f>0.9534*T750-0.7929</f>
        <v>30.344010733036406</v>
      </c>
    </row>
    <row r="751" spans="14:21">
      <c r="N751">
        <v>2068</v>
      </c>
      <c r="O751">
        <v>6</v>
      </c>
      <c r="P751" s="4">
        <v>38.21867279235849</v>
      </c>
      <c r="Q751" s="4">
        <f t="shared" ref="Q751:Q753" si="249">0.814*P751+4.4613</f>
        <v>35.57129965297981</v>
      </c>
      <c r="R751" s="3">
        <v>41.86529504150397</v>
      </c>
      <c r="S751" s="3">
        <f>0.814*R751+4.4613</f>
        <v>38.539650163784231</v>
      </c>
      <c r="T751" s="25">
        <v>39.283033295898441</v>
      </c>
      <c r="U751" s="25">
        <f>0.814*T751+4.4613</f>
        <v>36.437689102861327</v>
      </c>
    </row>
    <row r="752" spans="14:21">
      <c r="N752">
        <v>2068</v>
      </c>
      <c r="O752">
        <v>7</v>
      </c>
      <c r="P752" s="4">
        <v>42.764890040893647</v>
      </c>
      <c r="Q752" s="4">
        <f t="shared" si="249"/>
        <v>39.271920493287425</v>
      </c>
      <c r="R752" s="3">
        <v>45.313967490234376</v>
      </c>
      <c r="S752" s="3">
        <f>0.814*R752+4.4613</f>
        <v>41.346869537050779</v>
      </c>
      <c r="T752" s="25">
        <v>41.865282154541099</v>
      </c>
      <c r="U752" s="25">
        <f>0.814*T752+4.4613</f>
        <v>38.539639673796451</v>
      </c>
    </row>
    <row r="753" spans="14:21">
      <c r="N753">
        <v>2068</v>
      </c>
      <c r="O753">
        <v>8</v>
      </c>
      <c r="P753" s="4">
        <v>40.999226817627019</v>
      </c>
      <c r="Q753" s="4">
        <f t="shared" si="249"/>
        <v>37.834670629548391</v>
      </c>
      <c r="R753" s="3">
        <v>39.447762326660225</v>
      </c>
      <c r="S753" s="3">
        <f>0.814*R753+4.4613</f>
        <v>36.571778533901423</v>
      </c>
      <c r="T753" s="25">
        <v>39.329299830322348</v>
      </c>
      <c r="U753" s="25">
        <f>0.814*T753+4.4613</f>
        <v>36.475350061882388</v>
      </c>
    </row>
    <row r="754" spans="14:21">
      <c r="N754">
        <v>2068</v>
      </c>
      <c r="O754">
        <v>9</v>
      </c>
      <c r="P754" s="4">
        <v>32.756634172363285</v>
      </c>
      <c r="Q754" s="4">
        <f t="shared" ref="Q754:Q756" si="250">0.9014*P754+2.3973</f>
        <v>31.924130042968265</v>
      </c>
      <c r="R754" s="3">
        <v>31.783747727050855</v>
      </c>
      <c r="S754" s="3">
        <f>0.9014*R754+2.3973</f>
        <v>31.047170201163642</v>
      </c>
      <c r="T754" s="25">
        <v>29.587061878662141</v>
      </c>
      <c r="U754" s="25">
        <f>0.9014*T754+2.3973</f>
        <v>29.067077577426055</v>
      </c>
    </row>
    <row r="755" spans="14:21">
      <c r="N755">
        <v>2068</v>
      </c>
      <c r="O755">
        <v>10</v>
      </c>
      <c r="P755" s="4">
        <v>14.973250755615297</v>
      </c>
      <c r="Q755" s="4">
        <f t="shared" si="250"/>
        <v>15.894188231111627</v>
      </c>
      <c r="R755" s="3">
        <v>19.550604678955114</v>
      </c>
      <c r="S755" s="3">
        <f>0.9014*R755+2.3973</f>
        <v>20.020215057610141</v>
      </c>
      <c r="T755" s="25">
        <v>18.444700098876925</v>
      </c>
      <c r="U755" s="25">
        <f>0.9014*T755+2.3973</f>
        <v>19.023352669127661</v>
      </c>
    </row>
    <row r="756" spans="14:21">
      <c r="N756">
        <v>2068</v>
      </c>
      <c r="O756">
        <v>11</v>
      </c>
      <c r="P756" s="4">
        <v>6.6149235430908524</v>
      </c>
      <c r="Q756" s="4">
        <f t="shared" si="250"/>
        <v>8.3599920817420941</v>
      </c>
      <c r="R756" s="3">
        <v>6.1615892797851828</v>
      </c>
      <c r="S756" s="3">
        <f>0.9014*R756+2.3973</f>
        <v>7.9513565767983643</v>
      </c>
      <c r="T756" s="25">
        <v>8.2818085583496384</v>
      </c>
      <c r="U756" s="25">
        <f>0.9014*T756+2.3973</f>
        <v>9.8625222344963639</v>
      </c>
    </row>
    <row r="757" spans="14:21">
      <c r="N757">
        <v>2068</v>
      </c>
      <c r="O757">
        <v>12</v>
      </c>
      <c r="P757" s="4">
        <v>-0.15276444213864515</v>
      </c>
      <c r="Q757" s="4">
        <f t="shared" ref="Q757:Q759" si="251">0.7817*P757+0.2163</f>
        <v>9.6884035580221087E-2</v>
      </c>
      <c r="R757" s="3">
        <v>2.2808792578125274</v>
      </c>
      <c r="S757" s="3">
        <f>0.7817*R757+0.2163</f>
        <v>1.9992633158320525</v>
      </c>
      <c r="T757" s="25">
        <v>1.8759204235840095</v>
      </c>
      <c r="U757" s="25">
        <f>0.7817*T757+0.2163</f>
        <v>1.6827069951156199</v>
      </c>
    </row>
    <row r="758" spans="14:21">
      <c r="N758">
        <v>2069</v>
      </c>
      <c r="O758">
        <v>1</v>
      </c>
      <c r="P758" s="4">
        <v>-0.16971000183102092</v>
      </c>
      <c r="Q758" s="4">
        <f t="shared" si="251"/>
        <v>8.3637691568690942E-2</v>
      </c>
      <c r="R758" s="3">
        <v>-2.0550880517577808</v>
      </c>
      <c r="S758" s="3">
        <f>0.7817*R758+0.2163</f>
        <v>-1.3901623300590571</v>
      </c>
      <c r="T758" s="25">
        <v>-1.233452006835916</v>
      </c>
      <c r="U758" s="25">
        <f>0.7817*T758+0.2163</f>
        <v>-0.74788943374363548</v>
      </c>
    </row>
    <row r="759" spans="14:21">
      <c r="N759">
        <v>2069</v>
      </c>
      <c r="O759">
        <v>2</v>
      </c>
      <c r="P759" s="4">
        <v>2.6133678302002297</v>
      </c>
      <c r="Q759" s="4">
        <f t="shared" si="251"/>
        <v>2.2591696328675193</v>
      </c>
      <c r="R759" s="3">
        <v>6.3754285986328405</v>
      </c>
      <c r="S759" s="3">
        <f>0.7817*R759+0.2163</f>
        <v>5.1999725355512911</v>
      </c>
      <c r="T759" s="25">
        <v>2.1185433361816655</v>
      </c>
      <c r="U759" s="25">
        <f>0.7817*T759+0.2163</f>
        <v>1.8723653258932078</v>
      </c>
    </row>
    <row r="760" spans="14:21">
      <c r="N760">
        <v>2069</v>
      </c>
      <c r="O760">
        <v>3</v>
      </c>
      <c r="P760" s="4">
        <v>12.191775340576235</v>
      </c>
      <c r="Q760" s="4">
        <f t="shared" ref="Q760:Q762" si="252">0.9534*P760-0.7929</f>
        <v>10.830738609705383</v>
      </c>
      <c r="R760" s="3">
        <v>15.471353525390624</v>
      </c>
      <c r="S760" s="3">
        <f>0.9534*R760-0.7929</f>
        <v>13.957488451107421</v>
      </c>
      <c r="T760" s="25">
        <v>15.3683273327637</v>
      </c>
      <c r="U760" s="25">
        <f>0.9534*T760-0.7929</f>
        <v>13.859263279056913</v>
      </c>
    </row>
    <row r="761" spans="14:21">
      <c r="N761">
        <v>2069</v>
      </c>
      <c r="O761">
        <v>4</v>
      </c>
      <c r="P761" s="4">
        <v>23.942259083862272</v>
      </c>
      <c r="Q761" s="4">
        <f t="shared" si="252"/>
        <v>22.033649810554291</v>
      </c>
      <c r="R761" s="3">
        <v>26.340191660156254</v>
      </c>
      <c r="S761" s="3">
        <f>0.9534*R761-0.7929</f>
        <v>24.319838728792973</v>
      </c>
      <c r="T761" s="25">
        <v>21.97911490600589</v>
      </c>
      <c r="U761" s="25">
        <f>0.9534*T761-0.7929</f>
        <v>20.161988151386016</v>
      </c>
    </row>
    <row r="762" spans="14:21">
      <c r="N762">
        <v>2069</v>
      </c>
      <c r="O762">
        <v>5</v>
      </c>
      <c r="P762" s="4">
        <v>34.730611604614289</v>
      </c>
      <c r="Q762" s="4">
        <f t="shared" si="252"/>
        <v>32.319265103839264</v>
      </c>
      <c r="R762" s="3">
        <v>30.323839621582103</v>
      </c>
      <c r="S762" s="3">
        <f>0.9534*R762-0.7929</f>
        <v>28.117848695216377</v>
      </c>
      <c r="T762" s="25">
        <v>29.904059669189429</v>
      </c>
      <c r="U762" s="25">
        <f>0.9534*T762-0.7929</f>
        <v>27.717630488605202</v>
      </c>
    </row>
    <row r="763" spans="14:21">
      <c r="N763">
        <v>2069</v>
      </c>
      <c r="O763">
        <v>6</v>
      </c>
      <c r="P763" s="4">
        <v>35.149042741699219</v>
      </c>
      <c r="Q763" s="4">
        <f t="shared" ref="Q763:Q765" si="253">0.814*P763+4.4613</f>
        <v>33.072620791743162</v>
      </c>
      <c r="R763" s="3">
        <v>36.227305301513638</v>
      </c>
      <c r="S763" s="3">
        <f>0.814*R763+4.4613</f>
        <v>33.950326515432103</v>
      </c>
      <c r="T763" s="25">
        <v>38.31173759277344</v>
      </c>
      <c r="U763" s="25">
        <f>0.814*T763+4.4613</f>
        <v>35.647054400517575</v>
      </c>
    </row>
    <row r="764" spans="14:21">
      <c r="N764">
        <v>2069</v>
      </c>
      <c r="O764">
        <v>7</v>
      </c>
      <c r="P764" s="4">
        <v>42.644348222656248</v>
      </c>
      <c r="Q764" s="4">
        <f t="shared" si="253"/>
        <v>39.173799453242182</v>
      </c>
      <c r="R764" s="3">
        <v>43.343225668945308</v>
      </c>
      <c r="S764" s="3">
        <f>0.814*R764+4.4613</f>
        <v>39.742685694521477</v>
      </c>
      <c r="T764" s="25">
        <v>42.97340083129891</v>
      </c>
      <c r="U764" s="25">
        <f>0.814*T764+4.4613</f>
        <v>39.441648276677313</v>
      </c>
    </row>
    <row r="765" spans="14:21">
      <c r="N765">
        <v>2069</v>
      </c>
      <c r="O765">
        <v>8</v>
      </c>
      <c r="P765" s="4">
        <v>39.559895814819427</v>
      </c>
      <c r="Q765" s="4">
        <f t="shared" si="253"/>
        <v>36.663055193263013</v>
      </c>
      <c r="R765" s="3">
        <v>42.465989890136782</v>
      </c>
      <c r="S765" s="3">
        <f>0.814*R765+4.4613</f>
        <v>39.028615770571342</v>
      </c>
      <c r="T765" s="25">
        <v>38.11906645629891</v>
      </c>
      <c r="U765" s="25">
        <f>0.814*T765+4.4613</f>
        <v>35.490220095427311</v>
      </c>
    </row>
    <row r="766" spans="14:21">
      <c r="N766">
        <v>2069</v>
      </c>
      <c r="O766">
        <v>9</v>
      </c>
      <c r="P766" s="4">
        <v>29.132047056884829</v>
      </c>
      <c r="Q766" s="4">
        <f t="shared" ref="Q766:Q768" si="254">0.9014*P766+2.3973</f>
        <v>28.656927217075985</v>
      </c>
      <c r="R766" s="3">
        <v>33.089248923339909</v>
      </c>
      <c r="S766" s="3">
        <f>0.9014*R766+2.3973</f>
        <v>32.223948979498594</v>
      </c>
      <c r="T766" s="25">
        <v>29.895081080322242</v>
      </c>
      <c r="U766" s="25">
        <f>0.9014*T766+2.3973</f>
        <v>29.344726085802471</v>
      </c>
    </row>
    <row r="767" spans="14:21">
      <c r="N767">
        <v>2069</v>
      </c>
      <c r="O767">
        <v>10</v>
      </c>
      <c r="P767" s="4">
        <v>15.482298573608364</v>
      </c>
      <c r="Q767" s="4">
        <f t="shared" si="254"/>
        <v>16.353043934250579</v>
      </c>
      <c r="R767" s="3">
        <v>18.496035666503975</v>
      </c>
      <c r="S767" s="3">
        <f>0.9014*R767+2.3973</f>
        <v>19.069626549786683</v>
      </c>
      <c r="T767" s="25">
        <v>21.180053999023439</v>
      </c>
      <c r="U767" s="25">
        <f>0.9014*T767+2.3973</f>
        <v>21.48900067471973</v>
      </c>
    </row>
    <row r="768" spans="14:21">
      <c r="N768">
        <v>2069</v>
      </c>
      <c r="O768">
        <v>11</v>
      </c>
      <c r="P768" s="4">
        <v>3.7682698168945583</v>
      </c>
      <c r="Q768" s="4">
        <f t="shared" si="254"/>
        <v>5.7940184129487546</v>
      </c>
      <c r="R768" s="3">
        <v>8.9626244970703386</v>
      </c>
      <c r="S768" s="3">
        <f>0.9014*R768+2.3973</f>
        <v>10.476209721659203</v>
      </c>
      <c r="T768" s="25">
        <v>4.4319705639648657</v>
      </c>
      <c r="U768" s="25">
        <f>0.9014*T768+2.3973</f>
        <v>6.3922782663579296</v>
      </c>
    </row>
    <row r="769" spans="14:21">
      <c r="N769">
        <v>2069</v>
      </c>
      <c r="O769">
        <v>12</v>
      </c>
      <c r="P769" s="4">
        <v>-3.2514783612060216</v>
      </c>
      <c r="Q769" s="4">
        <f t="shared" ref="Q769:Q771" si="255">0.7817*P769+0.2163</f>
        <v>-2.325380634954747</v>
      </c>
      <c r="R769" s="3">
        <v>2.771972025146519</v>
      </c>
      <c r="S769" s="3">
        <f>0.7817*R769+0.2163</f>
        <v>2.3831505320570336</v>
      </c>
      <c r="T769" s="25">
        <v>0.28386250732424045</v>
      </c>
      <c r="U769" s="25">
        <f>0.7817*T769+0.2163</f>
        <v>0.43819532197535871</v>
      </c>
    </row>
    <row r="770" spans="14:21">
      <c r="N770">
        <v>2070</v>
      </c>
      <c r="O770">
        <v>1</v>
      </c>
      <c r="P770" s="4">
        <v>-2.6641925335693029</v>
      </c>
      <c r="Q770" s="4">
        <f t="shared" si="255"/>
        <v>-1.8662993034911239</v>
      </c>
      <c r="R770" s="3">
        <v>0.97806048339846496</v>
      </c>
      <c r="S770" s="3">
        <f>0.7817*R770+0.2163</f>
        <v>0.98084987987257999</v>
      </c>
      <c r="T770" s="25">
        <v>-1.2112065478515412</v>
      </c>
      <c r="U770" s="25">
        <f>0.7817*T770+0.2163</f>
        <v>-0.73050015845554972</v>
      </c>
    </row>
    <row r="771" spans="14:21">
      <c r="N771">
        <v>2070</v>
      </c>
      <c r="O771">
        <v>2</v>
      </c>
      <c r="P771" s="4">
        <v>8.2142959429931963</v>
      </c>
      <c r="Q771" s="4">
        <f t="shared" si="255"/>
        <v>6.6374151386377811</v>
      </c>
      <c r="R771" s="3">
        <v>6.3871222814941753</v>
      </c>
      <c r="S771" s="3">
        <f>0.7817*R771+0.2163</f>
        <v>5.2091134874439966</v>
      </c>
      <c r="T771" s="25">
        <v>7.4970195874023666</v>
      </c>
      <c r="U771" s="25">
        <f>0.7817*T771+0.2163</f>
        <v>6.0767202114724297</v>
      </c>
    </row>
    <row r="772" spans="14:21">
      <c r="N772">
        <v>2070</v>
      </c>
      <c r="O772">
        <v>3</v>
      </c>
      <c r="P772" s="4">
        <v>12.846963588256802</v>
      </c>
      <c r="Q772" s="4">
        <f t="shared" ref="Q772:Q774" si="256">0.9534*P772-0.7929</f>
        <v>11.455395085044035</v>
      </c>
      <c r="R772" s="3">
        <v>12.725936649169887</v>
      </c>
      <c r="S772" s="3">
        <f>0.9534*R772-0.7929</f>
        <v>11.340008001318571</v>
      </c>
      <c r="T772" s="25">
        <v>11.884802363281272</v>
      </c>
      <c r="U772" s="25">
        <f>0.9534*T772-0.7929</f>
        <v>10.538070573152366</v>
      </c>
    </row>
    <row r="773" spans="14:21">
      <c r="N773">
        <v>2070</v>
      </c>
      <c r="O773">
        <v>4</v>
      </c>
      <c r="P773" s="4">
        <v>27.597252061767641</v>
      </c>
      <c r="Q773" s="4">
        <f t="shared" si="256"/>
        <v>25.518320115689271</v>
      </c>
      <c r="R773" s="3">
        <v>21.948354532470741</v>
      </c>
      <c r="S773" s="3">
        <f>0.9534*R773-0.7929</f>
        <v>20.132661211257606</v>
      </c>
      <c r="T773" s="25">
        <v>22.587012275390627</v>
      </c>
      <c r="U773" s="25">
        <f>0.9534*T773-0.7929</f>
        <v>20.741557503357424</v>
      </c>
    </row>
    <row r="774" spans="14:21">
      <c r="N774">
        <v>2070</v>
      </c>
      <c r="O774">
        <v>5</v>
      </c>
      <c r="P774" s="4">
        <v>30.788665803833041</v>
      </c>
      <c r="Q774" s="4">
        <f t="shared" si="256"/>
        <v>28.561013977374422</v>
      </c>
      <c r="R774" s="3">
        <v>35.102951407470734</v>
      </c>
      <c r="S774" s="3">
        <f>0.9534*R774-0.7929</f>
        <v>32.674253871882598</v>
      </c>
      <c r="T774" s="25">
        <v>32.421012745361303</v>
      </c>
      <c r="U774" s="25">
        <f>0.9534*T774-0.7929</f>
        <v>30.117293551427466</v>
      </c>
    </row>
    <row r="775" spans="14:21">
      <c r="N775">
        <v>2070</v>
      </c>
      <c r="O775">
        <v>6</v>
      </c>
      <c r="P775" s="4">
        <v>42.334400715942408</v>
      </c>
      <c r="Q775" s="4">
        <f t="shared" ref="Q775:Q777" si="257">0.814*P775+4.4613</f>
        <v>38.921502182777118</v>
      </c>
      <c r="R775" s="3">
        <v>38.987810800781247</v>
      </c>
      <c r="S775" s="3">
        <f>0.814*R775+4.4613</f>
        <v>36.197377991835936</v>
      </c>
      <c r="T775" s="25">
        <v>37.989144935302761</v>
      </c>
      <c r="U775" s="25">
        <f>0.814*T775+4.4613</f>
        <v>35.384463977336445</v>
      </c>
    </row>
    <row r="776" spans="14:21">
      <c r="N776">
        <v>2070</v>
      </c>
      <c r="O776">
        <v>7</v>
      </c>
      <c r="P776" s="4">
        <v>43.508812129516627</v>
      </c>
      <c r="Q776" s="4">
        <f t="shared" si="257"/>
        <v>39.877473073426536</v>
      </c>
      <c r="R776" s="3">
        <v>46.143338803710932</v>
      </c>
      <c r="S776" s="3">
        <f>0.814*R776+4.4613</f>
        <v>42.021977786220695</v>
      </c>
      <c r="T776" s="25">
        <v>42.089545863037138</v>
      </c>
      <c r="U776" s="25">
        <f>0.814*T776+4.4613</f>
        <v>38.722190332512227</v>
      </c>
    </row>
    <row r="777" spans="14:21">
      <c r="N777">
        <v>2070</v>
      </c>
      <c r="O777">
        <v>8</v>
      </c>
      <c r="P777" s="4">
        <v>43.083290297241305</v>
      </c>
      <c r="Q777" s="4">
        <f t="shared" si="257"/>
        <v>39.531098301954422</v>
      </c>
      <c r="R777" s="3">
        <v>42.493652365722724</v>
      </c>
      <c r="S777" s="3">
        <f>0.814*R777+4.4613</f>
        <v>39.051133025698299</v>
      </c>
      <c r="T777" s="25">
        <v>37.819255292968755</v>
      </c>
      <c r="U777" s="25">
        <f>0.814*T777+4.4613</f>
        <v>35.246173808476563</v>
      </c>
    </row>
    <row r="778" spans="14:21">
      <c r="N778">
        <v>2070</v>
      </c>
      <c r="O778">
        <v>9</v>
      </c>
      <c r="P778" s="4">
        <v>29.896119539184603</v>
      </c>
      <c r="Q778" s="4">
        <f t="shared" ref="Q778:Q780" si="258">0.9014*P778+2.3973</f>
        <v>29.345662152621003</v>
      </c>
      <c r="R778" s="3">
        <v>28.323255856933663</v>
      </c>
      <c r="S778" s="3">
        <f>0.9014*R778+2.3973</f>
        <v>27.927882829440005</v>
      </c>
      <c r="T778" s="25">
        <v>28.484236549072239</v>
      </c>
      <c r="U778" s="25">
        <f>0.9014*T778+2.3973</f>
        <v>28.072990825333719</v>
      </c>
    </row>
    <row r="779" spans="14:21">
      <c r="N779">
        <v>2070</v>
      </c>
      <c r="O779">
        <v>10</v>
      </c>
      <c r="P779" s="4">
        <v>20.5522257556153</v>
      </c>
      <c r="Q779" s="4">
        <f t="shared" si="258"/>
        <v>20.923076296111631</v>
      </c>
      <c r="R779" s="3">
        <v>15.988306516113349</v>
      </c>
      <c r="S779" s="3">
        <f>0.9014*R779+2.3973</f>
        <v>16.809159493624573</v>
      </c>
      <c r="T779" s="25">
        <v>18.935540791015626</v>
      </c>
      <c r="U779" s="25">
        <f>0.9014*T779+2.3973</f>
        <v>19.465796469021488</v>
      </c>
    </row>
    <row r="780" spans="14:21">
      <c r="N780">
        <v>2070</v>
      </c>
      <c r="O780">
        <v>11</v>
      </c>
      <c r="P780" s="4">
        <v>6.2011794757080407</v>
      </c>
      <c r="Q780" s="4">
        <f t="shared" si="258"/>
        <v>7.9870431794032282</v>
      </c>
      <c r="R780" s="3">
        <v>9.7625310827637044</v>
      </c>
      <c r="S780" s="3">
        <f>0.9014*R780+2.3973</f>
        <v>11.197245518003202</v>
      </c>
      <c r="T780" s="25">
        <v>7.1910440197754184</v>
      </c>
      <c r="U780" s="25">
        <f>0.9014*T780+2.3973</f>
        <v>8.879307079425562</v>
      </c>
    </row>
    <row r="781" spans="14:21">
      <c r="N781">
        <v>2070</v>
      </c>
      <c r="O781">
        <v>12</v>
      </c>
      <c r="P781" s="4">
        <v>-3.7547975384521153</v>
      </c>
      <c r="Q781" s="4">
        <f t="shared" ref="Q781:Q783" si="259">0.7817*P781+0.2163</f>
        <v>-2.7188252358080183</v>
      </c>
      <c r="R781" s="3">
        <v>-0.60544859252926531</v>
      </c>
      <c r="S781" s="3">
        <f>0.7817*R781+0.2163</f>
        <v>-0.25697916478012667</v>
      </c>
      <c r="T781" s="25">
        <v>-0.55426196166989516</v>
      </c>
      <c r="U781" s="25">
        <f>0.7817*T781+0.2163</f>
        <v>-0.21696657543735703</v>
      </c>
    </row>
    <row r="782" spans="14:21">
      <c r="N782">
        <v>2071</v>
      </c>
      <c r="O782">
        <v>1</v>
      </c>
      <c r="P782" s="4">
        <v>-0.76504797485348863</v>
      </c>
      <c r="Q782" s="4">
        <f t="shared" si="259"/>
        <v>-0.38173800194297208</v>
      </c>
      <c r="R782" s="3">
        <v>-2.2190510888671557</v>
      </c>
      <c r="S782" s="3">
        <f>0.7817*R782+0.2163</f>
        <v>-1.5183322361674556</v>
      </c>
      <c r="T782" s="25">
        <v>-5.7778575549316127</v>
      </c>
      <c r="U782" s="25">
        <f>0.7817*T782+0.2163</f>
        <v>-4.3002512506900405</v>
      </c>
    </row>
    <row r="783" spans="14:21">
      <c r="N783">
        <v>2071</v>
      </c>
      <c r="O783">
        <v>2</v>
      </c>
      <c r="P783" s="4">
        <v>3.406644362182651</v>
      </c>
      <c r="Q783" s="4">
        <f t="shared" si="259"/>
        <v>2.879273897918178</v>
      </c>
      <c r="R783" s="3">
        <v>2.206819266357456</v>
      </c>
      <c r="S783" s="3">
        <f>0.7817*R783+0.2163</f>
        <v>1.9413706205116232</v>
      </c>
      <c r="T783" s="25">
        <v>-0.80432236206052021</v>
      </c>
      <c r="U783" s="25">
        <f>0.7817*T783+0.2163</f>
        <v>-0.41243879042270865</v>
      </c>
    </row>
    <row r="784" spans="14:21">
      <c r="N784">
        <v>2071</v>
      </c>
      <c r="O784">
        <v>3</v>
      </c>
      <c r="P784" s="4">
        <v>12.63488369934085</v>
      </c>
      <c r="Q784" s="4">
        <f t="shared" ref="Q784:Q786" si="260">0.9534*P784-0.7929</f>
        <v>11.253198118951568</v>
      </c>
      <c r="R784" s="3">
        <v>11.255089291992213</v>
      </c>
      <c r="S784" s="3">
        <f>0.9534*R784-0.7929</f>
        <v>9.937702130985377</v>
      </c>
      <c r="T784" s="25">
        <v>8.0683660595703355</v>
      </c>
      <c r="U784" s="25">
        <f>0.9534*T784-0.7929</f>
        <v>6.8994802011943577</v>
      </c>
    </row>
    <row r="785" spans="14:21">
      <c r="N785">
        <v>2071</v>
      </c>
      <c r="O785">
        <v>4</v>
      </c>
      <c r="P785" s="4">
        <v>25.088107414550784</v>
      </c>
      <c r="Q785" s="4">
        <f t="shared" si="260"/>
        <v>23.12610160903272</v>
      </c>
      <c r="R785" s="3">
        <v>16.614819675293038</v>
      </c>
      <c r="S785" s="3">
        <f>0.9534*R785-0.7929</f>
        <v>15.047669078424384</v>
      </c>
      <c r="T785" s="25">
        <v>20.824930708007816</v>
      </c>
      <c r="U785" s="25">
        <f>0.9534*T785-0.7929</f>
        <v>19.061588937014651</v>
      </c>
    </row>
    <row r="786" spans="14:21">
      <c r="N786">
        <v>2071</v>
      </c>
      <c r="O786">
        <v>5</v>
      </c>
      <c r="P786" s="4">
        <v>34.942330949707035</v>
      </c>
      <c r="Q786" s="4">
        <f t="shared" si="260"/>
        <v>32.521118327450687</v>
      </c>
      <c r="R786" s="3">
        <v>32.882702438964913</v>
      </c>
      <c r="S786" s="3">
        <f>0.9534*R786-0.7929</f>
        <v>30.557468505309149</v>
      </c>
      <c r="T786" s="25">
        <v>33.999435267334015</v>
      </c>
      <c r="U786" s="25">
        <f>0.9534*T786-0.7929</f>
        <v>31.622161583876252</v>
      </c>
    </row>
    <row r="787" spans="14:21">
      <c r="N787">
        <v>2071</v>
      </c>
      <c r="O787">
        <v>6</v>
      </c>
      <c r="P787" s="4">
        <v>40.465381596679691</v>
      </c>
      <c r="Q787" s="4">
        <f t="shared" ref="Q787:Q789" si="261">0.814*P787+4.4613</f>
        <v>37.400120619697269</v>
      </c>
      <c r="R787" s="3">
        <v>35.630550260009798</v>
      </c>
      <c r="S787" s="3">
        <f>0.814*R787+4.4613</f>
        <v>33.464567911647976</v>
      </c>
      <c r="T787" s="25">
        <v>37.490297218017659</v>
      </c>
      <c r="U787" s="25">
        <f>0.814*T787+4.4613</f>
        <v>34.978401935466373</v>
      </c>
    </row>
    <row r="788" spans="14:21">
      <c r="N788">
        <v>2071</v>
      </c>
      <c r="O788">
        <v>7</v>
      </c>
      <c r="P788" s="4">
        <v>41.729207878417967</v>
      </c>
      <c r="Q788" s="4">
        <f t="shared" si="261"/>
        <v>38.428875213032221</v>
      </c>
      <c r="R788" s="3">
        <v>42.036047958984376</v>
      </c>
      <c r="S788" s="3">
        <f>0.814*R788+4.4613</f>
        <v>38.678643038613281</v>
      </c>
      <c r="T788" s="25">
        <v>42.319504945068388</v>
      </c>
      <c r="U788" s="25">
        <f>0.814*T788+4.4613</f>
        <v>38.909377025285664</v>
      </c>
    </row>
    <row r="789" spans="14:21">
      <c r="N789">
        <v>2071</v>
      </c>
      <c r="O789">
        <v>8</v>
      </c>
      <c r="P789" s="4">
        <v>41.447823454589845</v>
      </c>
      <c r="Q789" s="4">
        <f t="shared" si="261"/>
        <v>38.199828292036131</v>
      </c>
      <c r="R789" s="3">
        <v>39.869237863769598</v>
      </c>
      <c r="S789" s="3">
        <f>0.814*R789+4.4613</f>
        <v>36.914859621108455</v>
      </c>
      <c r="T789" s="25">
        <v>39.766134980468756</v>
      </c>
      <c r="U789" s="25">
        <f>0.814*T789+4.4613</f>
        <v>36.830933874101568</v>
      </c>
    </row>
    <row r="790" spans="14:21">
      <c r="N790">
        <v>2071</v>
      </c>
      <c r="O790">
        <v>9</v>
      </c>
      <c r="P790" s="4">
        <v>32.265533424682587</v>
      </c>
      <c r="Q790" s="4">
        <f t="shared" ref="Q790:Q792" si="262">0.9014*P790+2.3973</f>
        <v>31.481451829008886</v>
      </c>
      <c r="R790" s="3">
        <v>34.255934787597724</v>
      </c>
      <c r="S790" s="3">
        <f>0.9014*R790+2.3973</f>
        <v>33.275599617540585</v>
      </c>
      <c r="T790" s="25">
        <v>28.720896070556616</v>
      </c>
      <c r="U790" s="25">
        <f>0.9014*T790+2.3973</f>
        <v>28.286315717999734</v>
      </c>
    </row>
    <row r="791" spans="14:21">
      <c r="N791">
        <v>2071</v>
      </c>
      <c r="O791">
        <v>10</v>
      </c>
      <c r="P791" s="4">
        <v>18.505658833618199</v>
      </c>
      <c r="Q791" s="4">
        <f t="shared" si="262"/>
        <v>19.078300872623444</v>
      </c>
      <c r="R791" s="3">
        <v>18.362333701171874</v>
      </c>
      <c r="S791" s="3">
        <f>0.9014*R791+2.3973</f>
        <v>18.949107598236328</v>
      </c>
      <c r="T791" s="25">
        <v>17.277785065918025</v>
      </c>
      <c r="U791" s="25">
        <f>0.9014*T791+2.3973</f>
        <v>17.971495458418506</v>
      </c>
    </row>
    <row r="792" spans="14:21">
      <c r="N792">
        <v>2071</v>
      </c>
      <c r="O792">
        <v>11</v>
      </c>
      <c r="P792" s="4">
        <v>6.2776147662353834</v>
      </c>
      <c r="Q792" s="4">
        <f t="shared" si="262"/>
        <v>8.0559419502845753</v>
      </c>
      <c r="R792" s="3">
        <v>4.5582973425293325</v>
      </c>
      <c r="S792" s="3">
        <f>0.9014*R792+2.3973</f>
        <v>6.5061492245559407</v>
      </c>
      <c r="T792" s="25">
        <v>5.2341806774902615</v>
      </c>
      <c r="U792" s="25">
        <f>0.9014*T792+2.3973</f>
        <v>7.1153904626897209</v>
      </c>
    </row>
    <row r="793" spans="14:21">
      <c r="N793">
        <v>2071</v>
      </c>
      <c r="O793">
        <v>12</v>
      </c>
      <c r="P793" s="4">
        <v>-0.20788758666989526</v>
      </c>
      <c r="Q793" s="4">
        <f t="shared" ref="Q793:Q795" si="263">0.7817*P793+0.2163</f>
        <v>5.3794273500142875E-2</v>
      </c>
      <c r="R793" s="3">
        <v>1.6303081274414337</v>
      </c>
      <c r="S793" s="3">
        <f>0.7817*R793+0.2163</f>
        <v>1.4907118632209686</v>
      </c>
      <c r="T793" s="25">
        <v>2.1344903820801031</v>
      </c>
      <c r="U793" s="25">
        <f>0.7817*T793+0.2163</f>
        <v>1.8848311316720163</v>
      </c>
    </row>
    <row r="794" spans="14:21">
      <c r="N794">
        <v>2072</v>
      </c>
      <c r="O794">
        <v>1</v>
      </c>
      <c r="P794" s="4">
        <v>-0.7990993359374734</v>
      </c>
      <c r="Q794" s="4">
        <f t="shared" si="263"/>
        <v>-0.40835595090232296</v>
      </c>
      <c r="R794" s="3">
        <v>-3.7445760498012515E-2</v>
      </c>
      <c r="S794" s="3">
        <f>0.7817*R794+0.2163</f>
        <v>0.18702864901870361</v>
      </c>
      <c r="T794" s="25">
        <v>-2.5305565783691137</v>
      </c>
      <c r="U794" s="25">
        <f>0.7817*T794+0.2163</f>
        <v>-1.7618360773111361</v>
      </c>
    </row>
    <row r="795" spans="14:21">
      <c r="N795">
        <v>2072</v>
      </c>
      <c r="O795">
        <v>2</v>
      </c>
      <c r="P795" s="4">
        <v>3.8923369525146816</v>
      </c>
      <c r="Q795" s="4">
        <f t="shared" si="263"/>
        <v>3.2589397957807265</v>
      </c>
      <c r="R795" s="3">
        <v>-0.88312116943356211</v>
      </c>
      <c r="S795" s="3">
        <f>0.7817*R795+0.2163</f>
        <v>-0.47403581814621548</v>
      </c>
      <c r="T795" s="25">
        <v>6.6124945751953348</v>
      </c>
      <c r="U795" s="25">
        <f>0.7817*T795+0.2163</f>
        <v>5.3852870094301935</v>
      </c>
    </row>
    <row r="796" spans="14:21">
      <c r="N796">
        <v>2072</v>
      </c>
      <c r="O796">
        <v>3</v>
      </c>
      <c r="P796" s="4">
        <v>15.863032850952116</v>
      </c>
      <c r="Q796" s="4">
        <f t="shared" ref="Q796:Q798" si="264">0.9534*P796-0.7929</f>
        <v>14.330915520097749</v>
      </c>
      <c r="R796" s="3">
        <v>8.6651271459961201</v>
      </c>
      <c r="S796" s="3">
        <f>0.9534*R796-0.7929</f>
        <v>7.4684322209927005</v>
      </c>
      <c r="T796" s="25">
        <v>13.032420130615263</v>
      </c>
      <c r="U796" s="25">
        <f>0.9534*T796-0.7929</f>
        <v>11.632209352528593</v>
      </c>
    </row>
    <row r="797" spans="14:21">
      <c r="N797">
        <v>2072</v>
      </c>
      <c r="O797">
        <v>4</v>
      </c>
      <c r="P797" s="4">
        <v>23.13420025512702</v>
      </c>
      <c r="Q797" s="4">
        <f t="shared" si="264"/>
        <v>21.263246523238102</v>
      </c>
      <c r="R797" s="3">
        <v>26.198274777832101</v>
      </c>
      <c r="S797" s="3">
        <f>0.9534*R797-0.7929</f>
        <v>24.184535173185125</v>
      </c>
      <c r="T797" s="25">
        <v>22.218488105468751</v>
      </c>
      <c r="U797" s="25">
        <f>0.9534*T797-0.7929</f>
        <v>20.390206559753906</v>
      </c>
    </row>
    <row r="798" spans="14:21">
      <c r="N798">
        <v>2072</v>
      </c>
      <c r="O798">
        <v>5</v>
      </c>
      <c r="P798" s="4">
        <v>32.592226188964844</v>
      </c>
      <c r="Q798" s="4">
        <f t="shared" si="264"/>
        <v>30.280528448559082</v>
      </c>
      <c r="R798" s="3">
        <v>31.565130344238352</v>
      </c>
      <c r="S798" s="3">
        <f>0.9534*R798-0.7929</f>
        <v>29.301295270196846</v>
      </c>
      <c r="T798" s="25">
        <v>30.693873969726564</v>
      </c>
      <c r="U798" s="25">
        <f>0.9534*T798-0.7929</f>
        <v>28.470639442737308</v>
      </c>
    </row>
    <row r="799" spans="14:21">
      <c r="N799">
        <v>2072</v>
      </c>
      <c r="O799">
        <v>6</v>
      </c>
      <c r="P799" s="4">
        <v>44.815342824096774</v>
      </c>
      <c r="Q799" s="4">
        <f t="shared" ref="Q799:Q801" si="265">0.814*P799+4.4613</f>
        <v>40.940989058814772</v>
      </c>
      <c r="R799" s="3">
        <v>36.9503018225098</v>
      </c>
      <c r="S799" s="3">
        <f>0.814*R799+4.4613</f>
        <v>34.538845683522972</v>
      </c>
      <c r="T799" s="25">
        <v>41.026822663574279</v>
      </c>
      <c r="U799" s="25">
        <f>0.814*T799+4.4613</f>
        <v>37.857133648149464</v>
      </c>
    </row>
    <row r="800" spans="14:21">
      <c r="N800">
        <v>2072</v>
      </c>
      <c r="O800">
        <v>7</v>
      </c>
      <c r="P800" s="4">
        <v>42.358997816772558</v>
      </c>
      <c r="Q800" s="4">
        <f t="shared" si="265"/>
        <v>38.941524222852863</v>
      </c>
      <c r="R800" s="3">
        <v>44.10059072021491</v>
      </c>
      <c r="S800" s="3">
        <f>0.814*R800+4.4613</f>
        <v>40.359180846254937</v>
      </c>
      <c r="T800" s="25">
        <v>43.157394898681723</v>
      </c>
      <c r="U800" s="25">
        <f>0.814*T800+4.4613</f>
        <v>39.591419447526924</v>
      </c>
    </row>
    <row r="801" spans="14:21">
      <c r="N801">
        <v>2072</v>
      </c>
      <c r="O801">
        <v>8</v>
      </c>
      <c r="P801" s="4">
        <v>38.475420054931703</v>
      </c>
      <c r="Q801" s="4">
        <f t="shared" si="265"/>
        <v>35.780291924714405</v>
      </c>
      <c r="R801" s="3">
        <v>42.062788352050845</v>
      </c>
      <c r="S801" s="3">
        <f>0.814*R801+4.4613</f>
        <v>38.700409718569389</v>
      </c>
      <c r="T801" s="25">
        <v>39.675679047851567</v>
      </c>
      <c r="U801" s="25">
        <f>0.814*T801+4.4613</f>
        <v>36.757302744951176</v>
      </c>
    </row>
    <row r="802" spans="14:21">
      <c r="N802">
        <v>2072</v>
      </c>
      <c r="O802">
        <v>9</v>
      </c>
      <c r="P802" s="4">
        <v>31.231814223022432</v>
      </c>
      <c r="Q802" s="4">
        <f t="shared" ref="Q802:Q804" si="266">0.9014*P802+2.3973</f>
        <v>30.549657340632422</v>
      </c>
      <c r="R802" s="3">
        <v>33.509383249511785</v>
      </c>
      <c r="S802" s="3">
        <f>0.9014*R802+2.3973</f>
        <v>32.602658061109921</v>
      </c>
      <c r="T802" s="25">
        <v>29.780302552490266</v>
      </c>
      <c r="U802" s="25">
        <f>0.9014*T802+2.3973</f>
        <v>29.241264720814726</v>
      </c>
    </row>
    <row r="803" spans="14:21">
      <c r="N803">
        <v>2072</v>
      </c>
      <c r="O803">
        <v>10</v>
      </c>
      <c r="P803" s="4">
        <v>19.764117018432586</v>
      </c>
      <c r="Q803" s="4">
        <f t="shared" si="266"/>
        <v>20.212675080415135</v>
      </c>
      <c r="R803" s="3">
        <v>23.036369992675851</v>
      </c>
      <c r="S803" s="3">
        <f>0.9014*R803+2.3973</f>
        <v>23.162283911398013</v>
      </c>
      <c r="T803" s="25">
        <v>16.942126551513699</v>
      </c>
      <c r="U803" s="25">
        <f>0.9014*T803+2.3973</f>
        <v>17.668932873534448</v>
      </c>
    </row>
    <row r="804" spans="14:21">
      <c r="N804">
        <v>2072</v>
      </c>
      <c r="O804">
        <v>11</v>
      </c>
      <c r="P804" s="4">
        <v>9.7663169207763332</v>
      </c>
      <c r="Q804" s="4">
        <f t="shared" si="266"/>
        <v>11.200658072387785</v>
      </c>
      <c r="R804" s="3">
        <v>6.8016821997070576</v>
      </c>
      <c r="S804" s="3">
        <f>0.9014*R804+2.3973</f>
        <v>8.5283363348159416</v>
      </c>
      <c r="T804" s="25">
        <v>5.9174579907226779</v>
      </c>
      <c r="U804" s="25">
        <f>0.9014*T804+2.3973</f>
        <v>7.731296632837422</v>
      </c>
    </row>
    <row r="805" spans="14:21">
      <c r="N805">
        <v>2072</v>
      </c>
      <c r="O805">
        <v>12</v>
      </c>
      <c r="P805" s="4">
        <v>0.89325330993655694</v>
      </c>
      <c r="Q805" s="4">
        <f t="shared" ref="Q805:Q807" si="267">0.7817*P805+0.2163</f>
        <v>0.91455611237740642</v>
      </c>
      <c r="R805" s="3">
        <v>-2.1512361108398119</v>
      </c>
      <c r="S805" s="3">
        <f>0.7817*R805+0.2163</f>
        <v>-1.465321267843481</v>
      </c>
      <c r="T805" s="25">
        <v>-0.59945642578122849</v>
      </c>
      <c r="U805" s="25">
        <f>0.7817*T805+0.2163</f>
        <v>-0.25229508803318629</v>
      </c>
    </row>
    <row r="806" spans="14:21">
      <c r="N806">
        <v>2073</v>
      </c>
      <c r="O806">
        <v>1</v>
      </c>
      <c r="P806" s="4">
        <v>-3.1936711682128638</v>
      </c>
      <c r="Q806" s="4">
        <f t="shared" si="267"/>
        <v>-2.2801927521919954</v>
      </c>
      <c r="R806" s="3">
        <v>-0.75113763061520278</v>
      </c>
      <c r="S806" s="3">
        <f>0.7817*R806+0.2163</f>
        <v>-0.37086428585190395</v>
      </c>
      <c r="T806" s="25">
        <v>-4.0993304675292705</v>
      </c>
      <c r="U806" s="25">
        <f>0.7817*T806+0.2163</f>
        <v>-2.9881466264676306</v>
      </c>
    </row>
    <row r="807" spans="14:21">
      <c r="N807">
        <v>2073</v>
      </c>
      <c r="O807">
        <v>2</v>
      </c>
      <c r="P807" s="4">
        <v>7.4579551226806968</v>
      </c>
      <c r="Q807" s="4">
        <f t="shared" si="267"/>
        <v>6.0461835193995004</v>
      </c>
      <c r="R807" s="3">
        <v>3.6213776770019872</v>
      </c>
      <c r="S807" s="3">
        <f>0.7817*R807+0.2163</f>
        <v>3.047130930112453</v>
      </c>
      <c r="T807" s="25">
        <v>3.5844654797363553</v>
      </c>
      <c r="U807" s="25">
        <f>0.7817*T807+0.2163</f>
        <v>3.0182766655099087</v>
      </c>
    </row>
    <row r="808" spans="14:21">
      <c r="N808">
        <v>2073</v>
      </c>
      <c r="O808">
        <v>3</v>
      </c>
      <c r="P808" s="4">
        <v>12.428532451171876</v>
      </c>
      <c r="Q808" s="4">
        <f t="shared" ref="Q808:Q810" si="268">0.9534*P808-0.7929</f>
        <v>11.056462838947267</v>
      </c>
      <c r="R808" s="3">
        <v>10.836463828125025</v>
      </c>
      <c r="S808" s="3">
        <f>0.9534*R808-0.7929</f>
        <v>9.5385846137343986</v>
      </c>
      <c r="T808" s="25">
        <v>13.435954096679689</v>
      </c>
      <c r="U808" s="25">
        <f>0.9534*T808-0.7929</f>
        <v>12.016938635774416</v>
      </c>
    </row>
    <row r="809" spans="14:21">
      <c r="N809">
        <v>2073</v>
      </c>
      <c r="O809">
        <v>4</v>
      </c>
      <c r="P809" s="4">
        <v>28.788889458007816</v>
      </c>
      <c r="Q809" s="4">
        <f t="shared" si="268"/>
        <v>26.654427209264654</v>
      </c>
      <c r="R809" s="3">
        <v>20.235753903808661</v>
      </c>
      <c r="S809" s="3">
        <f>0.9534*R809-0.7929</f>
        <v>18.499867771891179</v>
      </c>
      <c r="T809" s="25">
        <v>21.022225147705054</v>
      </c>
      <c r="U809" s="25">
        <f>0.9534*T809-0.7929</f>
        <v>19.249689455822001</v>
      </c>
    </row>
    <row r="810" spans="14:21">
      <c r="N810">
        <v>2073</v>
      </c>
      <c r="O810">
        <v>5</v>
      </c>
      <c r="P810" s="4">
        <v>34.451110020752019</v>
      </c>
      <c r="Q810" s="4">
        <f t="shared" si="268"/>
        <v>32.052788293784971</v>
      </c>
      <c r="R810" s="3">
        <v>28.966198850097726</v>
      </c>
      <c r="S810" s="3">
        <f>0.9534*R810-0.7929</f>
        <v>26.823473983683172</v>
      </c>
      <c r="T810" s="25">
        <v>32.771981763915996</v>
      </c>
      <c r="U810" s="25">
        <f>0.9534*T810-0.7929</f>
        <v>30.45190741371751</v>
      </c>
    </row>
    <row r="811" spans="14:21">
      <c r="N811">
        <v>2073</v>
      </c>
      <c r="O811">
        <v>6</v>
      </c>
      <c r="P811" s="4">
        <v>40.14954520751953</v>
      </c>
      <c r="Q811" s="4">
        <f t="shared" ref="Q811:Q813" si="269">0.814*P811+4.4613</f>
        <v>37.1430297989209</v>
      </c>
      <c r="R811" s="3">
        <v>40.030518479003973</v>
      </c>
      <c r="S811" s="3">
        <f>0.814*R811+4.4613</f>
        <v>37.046142041909235</v>
      </c>
      <c r="T811" s="25">
        <v>38.314216755371149</v>
      </c>
      <c r="U811" s="25">
        <f>0.814*T811+4.4613</f>
        <v>35.649072438872111</v>
      </c>
    </row>
    <row r="812" spans="14:21">
      <c r="N812">
        <v>2073</v>
      </c>
      <c r="O812">
        <v>7</v>
      </c>
      <c r="P812" s="4">
        <v>42.499529786987395</v>
      </c>
      <c r="Q812" s="4">
        <f t="shared" si="269"/>
        <v>39.055917246607741</v>
      </c>
      <c r="R812" s="3">
        <v>45.385470798339909</v>
      </c>
      <c r="S812" s="3">
        <f>0.814*R812+4.4613</f>
        <v>41.405073229848682</v>
      </c>
      <c r="T812" s="25">
        <v>42.401920350341825</v>
      </c>
      <c r="U812" s="25">
        <f>0.814*T812+4.4613</f>
        <v>38.976463165178245</v>
      </c>
    </row>
    <row r="813" spans="14:21">
      <c r="N813">
        <v>2073</v>
      </c>
      <c r="O813">
        <v>8</v>
      </c>
      <c r="P813" s="4">
        <v>40.139570161743194</v>
      </c>
      <c r="Q813" s="4">
        <f t="shared" si="269"/>
        <v>37.134910111658961</v>
      </c>
      <c r="R813" s="3">
        <v>42.730920963134793</v>
      </c>
      <c r="S813" s="3">
        <f>0.814*R813+4.4613</f>
        <v>39.244269663991723</v>
      </c>
      <c r="T813" s="25">
        <v>39.175055714111409</v>
      </c>
      <c r="U813" s="25">
        <f>0.814*T813+4.4613</f>
        <v>36.349795351286687</v>
      </c>
    </row>
    <row r="814" spans="14:21">
      <c r="N814">
        <v>2073</v>
      </c>
      <c r="O814">
        <v>9</v>
      </c>
      <c r="P814" s="4">
        <v>31.717186329956021</v>
      </c>
      <c r="Q814" s="4">
        <f t="shared" ref="Q814:Q816" si="270">0.9014*P814+2.3973</f>
        <v>30.98717175782236</v>
      </c>
      <c r="R814" s="3">
        <v>32.680347238769599</v>
      </c>
      <c r="S814" s="3">
        <f>0.9014*R814+2.3973</f>
        <v>31.855365001026918</v>
      </c>
      <c r="T814" s="25">
        <v>31.084978620605526</v>
      </c>
      <c r="U814" s="25">
        <f>0.9014*T814+2.3973</f>
        <v>30.41729972861382</v>
      </c>
    </row>
    <row r="815" spans="14:21">
      <c r="N815">
        <v>2073</v>
      </c>
      <c r="O815">
        <v>10</v>
      </c>
      <c r="P815" s="4">
        <v>18.866362898559604</v>
      </c>
      <c r="Q815" s="4">
        <f t="shared" si="270"/>
        <v>19.40343951676163</v>
      </c>
      <c r="R815" s="3">
        <v>21.066550253906254</v>
      </c>
      <c r="S815" s="3">
        <f>0.9014*R815+2.3973</f>
        <v>21.386688398871097</v>
      </c>
      <c r="T815" s="25">
        <v>19.687028577880888</v>
      </c>
      <c r="U815" s="25">
        <f>0.9014*T815+2.3973</f>
        <v>20.143187560101833</v>
      </c>
    </row>
    <row r="816" spans="14:21">
      <c r="N816">
        <v>2073</v>
      </c>
      <c r="O816">
        <v>11</v>
      </c>
      <c r="P816" s="4">
        <v>5.4791303790283523</v>
      </c>
      <c r="Q816" s="4">
        <f t="shared" si="270"/>
        <v>7.3361881236561572</v>
      </c>
      <c r="R816" s="3">
        <v>6.1250831945801121</v>
      </c>
      <c r="S816" s="3">
        <f>0.9014*R816+2.3973</f>
        <v>7.9184499915945121</v>
      </c>
      <c r="T816" s="25">
        <v>6.8204092114258028</v>
      </c>
      <c r="U816" s="25">
        <f>0.9014*T816+2.3973</f>
        <v>8.5452168631792187</v>
      </c>
    </row>
    <row r="817" spans="14:21">
      <c r="N817">
        <v>2073</v>
      </c>
      <c r="O817">
        <v>12</v>
      </c>
      <c r="P817" s="4">
        <v>-2.8367728436278967</v>
      </c>
      <c r="Q817" s="4">
        <f t="shared" ref="Q817:Q819" si="271">0.7817*P817+0.2163</f>
        <v>-2.0012053318639267</v>
      </c>
      <c r="R817" s="3">
        <v>3.3438727514648714</v>
      </c>
      <c r="S817" s="3">
        <f>0.7817*R817+0.2163</f>
        <v>2.8302053298200898</v>
      </c>
      <c r="T817" s="25">
        <v>-1.7224835803222391</v>
      </c>
      <c r="U817" s="25">
        <f>0.7817*T817+0.2163</f>
        <v>-1.1301654147378943</v>
      </c>
    </row>
    <row r="818" spans="14:21">
      <c r="N818">
        <v>2074</v>
      </c>
      <c r="O818">
        <v>1</v>
      </c>
      <c r="P818" s="4">
        <v>0.80307729370119851</v>
      </c>
      <c r="Q818" s="4">
        <f t="shared" si="271"/>
        <v>0.84406552048622685</v>
      </c>
      <c r="R818" s="3">
        <v>1.0194284582519875</v>
      </c>
      <c r="S818" s="3">
        <f>0.7817*R818+0.2163</f>
        <v>1.0131872258155785</v>
      </c>
      <c r="T818" s="25">
        <v>-5.0317636218261441</v>
      </c>
      <c r="U818" s="25">
        <f>0.7817*T818+0.2163</f>
        <v>-3.7170296231814968</v>
      </c>
    </row>
    <row r="819" spans="14:21">
      <c r="N819">
        <v>2074</v>
      </c>
      <c r="O819">
        <v>2</v>
      </c>
      <c r="P819" s="4">
        <v>5.1717867999267897</v>
      </c>
      <c r="Q819" s="4">
        <f t="shared" si="271"/>
        <v>4.2590857415027719</v>
      </c>
      <c r="R819" s="3">
        <v>3.6163900488281526</v>
      </c>
      <c r="S819" s="3">
        <f>0.7817*R819+0.2163</f>
        <v>3.0432321011689667</v>
      </c>
      <c r="T819" s="25">
        <v>4.3010774792480744</v>
      </c>
      <c r="U819" s="25">
        <f>0.7817*T819+0.2163</f>
        <v>3.5784522655282194</v>
      </c>
    </row>
    <row r="820" spans="14:21">
      <c r="N820">
        <v>2074</v>
      </c>
      <c r="O820">
        <v>3</v>
      </c>
      <c r="P820" s="4">
        <v>13.29155418273929</v>
      </c>
      <c r="Q820" s="4">
        <f t="shared" ref="Q820:Q822" si="272">0.9534*P820-0.7929</f>
        <v>11.879267757823641</v>
      </c>
      <c r="R820" s="3">
        <v>16.880211789550849</v>
      </c>
      <c r="S820" s="3">
        <f>0.9534*R820-0.7929</f>
        <v>15.30069392015778</v>
      </c>
      <c r="T820" s="25">
        <v>13.464062440185575</v>
      </c>
      <c r="U820" s="25">
        <f>0.9534*T820-0.7929</f>
        <v>12.043737130472929</v>
      </c>
    </row>
    <row r="821" spans="14:21">
      <c r="N821">
        <v>2074</v>
      </c>
      <c r="O821">
        <v>4</v>
      </c>
      <c r="P821" s="4">
        <v>25.004060643310613</v>
      </c>
      <c r="Q821" s="4">
        <f t="shared" si="272"/>
        <v>23.045971417332339</v>
      </c>
      <c r="R821" s="3">
        <v>24.076143771972728</v>
      </c>
      <c r="S821" s="3">
        <f>0.9534*R821-0.7929</f>
        <v>22.161295472198798</v>
      </c>
      <c r="T821" s="25">
        <v>22.979423511962864</v>
      </c>
      <c r="U821" s="25">
        <f>0.9534*T821-0.7929</f>
        <v>21.115682376305397</v>
      </c>
    </row>
    <row r="822" spans="14:21">
      <c r="N822">
        <v>2074</v>
      </c>
      <c r="O822">
        <v>5</v>
      </c>
      <c r="P822" s="4">
        <v>33.166292076416084</v>
      </c>
      <c r="Q822" s="4">
        <f t="shared" si="272"/>
        <v>30.827842865655096</v>
      </c>
      <c r="R822" s="3">
        <v>34.927713815918032</v>
      </c>
      <c r="S822" s="3">
        <f>0.9534*R822-0.7929</f>
        <v>32.507182352096251</v>
      </c>
      <c r="T822" s="25">
        <v>30.427229981689429</v>
      </c>
      <c r="U822" s="25">
        <f>0.9534*T822-0.7929</f>
        <v>28.216421064542704</v>
      </c>
    </row>
    <row r="823" spans="14:21">
      <c r="N823">
        <v>2074</v>
      </c>
      <c r="O823">
        <v>6</v>
      </c>
      <c r="P823" s="4">
        <v>38.513958183593751</v>
      </c>
      <c r="Q823" s="4">
        <f t="shared" ref="Q823:Q825" si="273">0.814*P823+4.4613</f>
        <v>35.81166196144531</v>
      </c>
      <c r="R823" s="3">
        <v>42.819398972168038</v>
      </c>
      <c r="S823" s="3">
        <f>0.814*R823+4.4613</f>
        <v>39.316290763344782</v>
      </c>
      <c r="T823" s="25">
        <v>40.055359449462969</v>
      </c>
      <c r="U823" s="25">
        <f>0.814*T823+4.4613</f>
        <v>37.066362591862855</v>
      </c>
    </row>
    <row r="824" spans="14:21">
      <c r="N824">
        <v>2074</v>
      </c>
      <c r="O824">
        <v>7</v>
      </c>
      <c r="P824" s="4">
        <v>44.755292247314522</v>
      </c>
      <c r="Q824" s="4">
        <f t="shared" si="273"/>
        <v>40.892107889314019</v>
      </c>
      <c r="R824" s="3">
        <v>46.947730063476563</v>
      </c>
      <c r="S824" s="3">
        <f>0.814*R824+4.4613</f>
        <v>42.676752271669919</v>
      </c>
      <c r="T824" s="25">
        <v>42.834634730224636</v>
      </c>
      <c r="U824" s="25">
        <f>0.814*T824+4.4613</f>
        <v>39.328692670402852</v>
      </c>
    </row>
    <row r="825" spans="14:21">
      <c r="N825">
        <v>2074</v>
      </c>
      <c r="O825">
        <v>8</v>
      </c>
      <c r="P825" s="4">
        <v>42.326508812255923</v>
      </c>
      <c r="Q825" s="4">
        <f t="shared" si="273"/>
        <v>38.915078173176319</v>
      </c>
      <c r="R825" s="3">
        <v>44.033111044921874</v>
      </c>
      <c r="S825" s="3">
        <f>0.814*R825+4.4613</f>
        <v>40.304252390566404</v>
      </c>
      <c r="T825" s="25">
        <v>38.455495521240259</v>
      </c>
      <c r="U825" s="25">
        <f>0.814*T825+4.4613</f>
        <v>35.764073354289572</v>
      </c>
    </row>
    <row r="826" spans="14:21">
      <c r="N826">
        <v>2074</v>
      </c>
      <c r="O826">
        <v>9</v>
      </c>
      <c r="P826" s="4">
        <v>34.305209953613279</v>
      </c>
      <c r="Q826" s="4">
        <f t="shared" ref="Q826:Q828" si="274">0.9014*P826+2.3973</f>
        <v>33.32001625218701</v>
      </c>
      <c r="R826" s="3">
        <v>35.230324533691473</v>
      </c>
      <c r="S826" s="3">
        <f>0.9014*R826+2.3973</f>
        <v>34.153914534669489</v>
      </c>
      <c r="T826" s="25">
        <v>31.358122034912139</v>
      </c>
      <c r="U826" s="25">
        <f>0.9014*T826+2.3973</f>
        <v>30.663511202269802</v>
      </c>
    </row>
    <row r="827" spans="14:21">
      <c r="N827">
        <v>2074</v>
      </c>
      <c r="O827">
        <v>10</v>
      </c>
      <c r="P827" s="4">
        <v>19.576874592895543</v>
      </c>
      <c r="Q827" s="4">
        <f t="shared" si="274"/>
        <v>20.043894758036043</v>
      </c>
      <c r="R827" s="3">
        <v>18.626803732910226</v>
      </c>
      <c r="S827" s="3">
        <f>0.9014*R827+2.3973</f>
        <v>19.187500884845278</v>
      </c>
      <c r="T827" s="25">
        <v>20.736384400634741</v>
      </c>
      <c r="U827" s="25">
        <f>0.9014*T827+2.3973</f>
        <v>21.089076898732156</v>
      </c>
    </row>
    <row r="828" spans="14:21">
      <c r="N828">
        <v>2074</v>
      </c>
      <c r="O828">
        <v>11</v>
      </c>
      <c r="P828" s="4">
        <v>6.7387903765869472</v>
      </c>
      <c r="Q828" s="4">
        <f t="shared" si="274"/>
        <v>8.4716456454554745</v>
      </c>
      <c r="R828" s="3">
        <v>11.379863822021518</v>
      </c>
      <c r="S828" s="3">
        <f>0.9014*R828+2.3973</f>
        <v>12.655109249170195</v>
      </c>
      <c r="T828" s="25">
        <v>10.270632996826201</v>
      </c>
      <c r="U828" s="25">
        <f>0.9014*T828+2.3973</f>
        <v>11.655248583339137</v>
      </c>
    </row>
    <row r="829" spans="14:21">
      <c r="N829">
        <v>2074</v>
      </c>
      <c r="O829">
        <v>12</v>
      </c>
      <c r="P829" s="4">
        <v>-3.775628959350553</v>
      </c>
      <c r="Q829" s="4">
        <f t="shared" ref="Q829:Q831" si="275">0.7817*P829+0.2163</f>
        <v>-2.7351091575243269</v>
      </c>
      <c r="R829" s="3">
        <v>2.808226633300809</v>
      </c>
      <c r="S829" s="3">
        <f>0.7817*R829+0.2163</f>
        <v>2.411490759251242</v>
      </c>
      <c r="T829" s="25">
        <v>1.6104825146484623</v>
      </c>
      <c r="U829" s="25">
        <f>0.7817*T829+0.2163</f>
        <v>1.4752141817007027</v>
      </c>
    </row>
    <row r="830" spans="14:21">
      <c r="N830">
        <v>2075</v>
      </c>
      <c r="O830">
        <v>1</v>
      </c>
      <c r="P830" s="4">
        <v>-5.9050809002685245</v>
      </c>
      <c r="Q830" s="4">
        <f t="shared" si="275"/>
        <v>-4.3997017397399052</v>
      </c>
      <c r="R830" s="3">
        <v>1.0251705175781525</v>
      </c>
      <c r="S830" s="3">
        <f>0.7817*R830+0.2163</f>
        <v>1.0176757935908418</v>
      </c>
      <c r="T830" s="25">
        <v>-0.5128867480468533</v>
      </c>
      <c r="U830" s="25">
        <f>0.7817*T830+0.2163</f>
        <v>-0.18462357094822524</v>
      </c>
    </row>
    <row r="831" spans="14:21">
      <c r="N831">
        <v>2075</v>
      </c>
      <c r="O831">
        <v>2</v>
      </c>
      <c r="P831" s="4">
        <v>3.3103391009521816</v>
      </c>
      <c r="Q831" s="4">
        <f t="shared" si="275"/>
        <v>2.8039920752143201</v>
      </c>
      <c r="R831" s="3">
        <v>0.98124585937502751</v>
      </c>
      <c r="S831" s="3">
        <f>0.7817*R831+0.2163</f>
        <v>0.98333988827345897</v>
      </c>
      <c r="T831" s="25">
        <v>7.5225482617187716</v>
      </c>
      <c r="U831" s="25">
        <f>0.7817*T831+0.2163</f>
        <v>6.0966759761855638</v>
      </c>
    </row>
    <row r="832" spans="14:21">
      <c r="N832">
        <v>2075</v>
      </c>
      <c r="O832">
        <v>3</v>
      </c>
      <c r="P832" s="4">
        <v>13.753130397338833</v>
      </c>
      <c r="Q832" s="4">
        <f t="shared" ref="Q832:Q834" si="276">0.9534*P832-0.7929</f>
        <v>12.319334520822844</v>
      </c>
      <c r="R832" s="3">
        <v>12.722583621826136</v>
      </c>
      <c r="S832" s="3">
        <f>0.9534*R832-0.7929</f>
        <v>11.336811225049038</v>
      </c>
      <c r="T832" s="25">
        <v>13.353237171630887</v>
      </c>
      <c r="U832" s="25">
        <f>0.9534*T832-0.7929</f>
        <v>11.93807631943289</v>
      </c>
    </row>
    <row r="833" spans="14:21">
      <c r="N833">
        <v>2075</v>
      </c>
      <c r="O833">
        <v>4</v>
      </c>
      <c r="P833" s="4">
        <v>23.873074730224676</v>
      </c>
      <c r="Q833" s="4">
        <f t="shared" si="276"/>
        <v>21.967689447796207</v>
      </c>
      <c r="R833" s="3">
        <v>24.518408078613351</v>
      </c>
      <c r="S833" s="3">
        <f>0.9534*R833-0.7929</f>
        <v>22.582950262149971</v>
      </c>
      <c r="T833" s="25">
        <v>23.160737403564429</v>
      </c>
      <c r="U833" s="25">
        <f>0.9534*T833-0.7929</f>
        <v>21.288547040558328</v>
      </c>
    </row>
    <row r="834" spans="14:21">
      <c r="N834">
        <v>2075</v>
      </c>
      <c r="O834">
        <v>5</v>
      </c>
      <c r="P834" s="4">
        <v>36.816638045043973</v>
      </c>
      <c r="Q834" s="4">
        <f t="shared" si="276"/>
        <v>34.308082712144923</v>
      </c>
      <c r="R834" s="3">
        <v>30.558677274169892</v>
      </c>
      <c r="S834" s="3">
        <f>0.9534*R834-0.7929</f>
        <v>28.341742913193578</v>
      </c>
      <c r="T834" s="25">
        <v>30.780175629882816</v>
      </c>
      <c r="U834" s="25">
        <f>0.9534*T834-0.7929</f>
        <v>28.552919445530279</v>
      </c>
    </row>
    <row r="835" spans="14:21">
      <c r="N835">
        <v>2075</v>
      </c>
      <c r="O835">
        <v>6</v>
      </c>
      <c r="P835" s="4">
        <v>39.89904737121585</v>
      </c>
      <c r="Q835" s="4">
        <f t="shared" ref="Q835:Q837" si="277">0.814*P835+4.4613</f>
        <v>36.939124560169702</v>
      </c>
      <c r="R835" s="3">
        <v>41.965257169189485</v>
      </c>
      <c r="S835" s="3">
        <f>0.814*R835+4.4613</f>
        <v>38.621019335720241</v>
      </c>
      <c r="T835" s="25">
        <v>38.995852460937506</v>
      </c>
      <c r="U835" s="25">
        <f>0.814*T835+4.4613</f>
        <v>36.203923903203126</v>
      </c>
    </row>
    <row r="836" spans="14:21">
      <c r="N836">
        <v>2075</v>
      </c>
      <c r="O836">
        <v>7</v>
      </c>
      <c r="P836" s="4">
        <v>44.670764750976566</v>
      </c>
      <c r="Q836" s="4">
        <f t="shared" si="277"/>
        <v>40.823302507294926</v>
      </c>
      <c r="R836" s="3">
        <v>46.550647800293035</v>
      </c>
      <c r="S836" s="3">
        <f>0.814*R836+4.4613</f>
        <v>42.353527309438526</v>
      </c>
      <c r="T836" s="25">
        <v>42.655397974853599</v>
      </c>
      <c r="U836" s="25">
        <f>0.814*T836+4.4613</f>
        <v>39.182793951530826</v>
      </c>
    </row>
    <row r="837" spans="14:21">
      <c r="N837">
        <v>2075</v>
      </c>
      <c r="O837">
        <v>8</v>
      </c>
      <c r="P837" s="4">
        <v>40.421916035766628</v>
      </c>
      <c r="Q837" s="4">
        <f t="shared" si="277"/>
        <v>37.364739653114036</v>
      </c>
      <c r="R837" s="3">
        <v>43.689928696289059</v>
      </c>
      <c r="S837" s="3">
        <f>0.814*R837+4.4613</f>
        <v>40.024901958779296</v>
      </c>
      <c r="T837" s="25">
        <v>38.801908240966824</v>
      </c>
      <c r="U837" s="25">
        <f>0.814*T837+4.4613</f>
        <v>36.046053308146995</v>
      </c>
    </row>
    <row r="838" spans="14:21">
      <c r="N838">
        <v>2075</v>
      </c>
      <c r="O838">
        <v>9</v>
      </c>
      <c r="P838" s="4">
        <v>32.393205998535159</v>
      </c>
      <c r="Q838" s="4">
        <f t="shared" ref="Q838:Q840" si="278">0.9014*P838+2.3973</f>
        <v>31.596535887079593</v>
      </c>
      <c r="R838" s="3">
        <v>33.823058957519599</v>
      </c>
      <c r="S838" s="3">
        <f>0.9014*R838+2.3973</f>
        <v>32.885405344308168</v>
      </c>
      <c r="T838" s="25">
        <v>29.846067365722714</v>
      </c>
      <c r="U838" s="25">
        <f>0.9014*T838+2.3973</f>
        <v>29.300545123462456</v>
      </c>
    </row>
    <row r="839" spans="14:21">
      <c r="N839">
        <v>2075</v>
      </c>
      <c r="O839">
        <v>10</v>
      </c>
      <c r="P839" s="4">
        <v>19.073034630127019</v>
      </c>
      <c r="Q839" s="4">
        <f t="shared" si="278"/>
        <v>19.589733415596495</v>
      </c>
      <c r="R839" s="3">
        <v>23.262154471435515</v>
      </c>
      <c r="S839" s="3">
        <f>0.9014*R839+2.3973</f>
        <v>23.365806040551973</v>
      </c>
      <c r="T839" s="25">
        <v>18.424699287109373</v>
      </c>
      <c r="U839" s="25">
        <f>0.9014*T839+2.3973</f>
        <v>19.005323937400391</v>
      </c>
    </row>
    <row r="840" spans="14:21">
      <c r="N840">
        <v>2075</v>
      </c>
      <c r="O840">
        <v>11</v>
      </c>
      <c r="P840" s="4">
        <v>8.5077786151122723</v>
      </c>
      <c r="Q840" s="4">
        <f t="shared" si="278"/>
        <v>10.066211643662202</v>
      </c>
      <c r="R840" s="3">
        <v>10.701839780273463</v>
      </c>
      <c r="S840" s="3">
        <f>0.9014*R840+2.3973</f>
        <v>12.043938377938499</v>
      </c>
      <c r="T840" s="25">
        <v>3.9586850231933868</v>
      </c>
      <c r="U840" s="25">
        <f>0.9014*T840+2.3973</f>
        <v>5.9656586799065181</v>
      </c>
    </row>
    <row r="841" spans="14:21">
      <c r="N841">
        <v>2075</v>
      </c>
      <c r="O841">
        <v>12</v>
      </c>
      <c r="P841" s="4">
        <v>-2.2970387402343482</v>
      </c>
      <c r="Q841" s="4">
        <f t="shared" ref="Q841:Q843" si="279">0.7817*P841+0.2163</f>
        <v>-1.5792951832411899</v>
      </c>
      <c r="R841" s="3">
        <v>3.301708432617215</v>
      </c>
      <c r="S841" s="3">
        <f>0.7817*R841+0.2163</f>
        <v>2.7972454817768768</v>
      </c>
      <c r="T841" s="25">
        <v>-2.5116613391113005</v>
      </c>
      <c r="U841" s="25">
        <f>0.7817*T841+0.2163</f>
        <v>-1.7470656687833035</v>
      </c>
    </row>
    <row r="842" spans="14:21">
      <c r="N842">
        <v>2076</v>
      </c>
      <c r="O842">
        <v>1</v>
      </c>
      <c r="P842" s="4">
        <v>-0.67727558410641198</v>
      </c>
      <c r="Q842" s="4">
        <f t="shared" si="279"/>
        <v>-0.31312632409598223</v>
      </c>
      <c r="R842" s="3">
        <v>2.7434293798828402</v>
      </c>
      <c r="S842" s="3">
        <f>0.7817*R842+0.2163</f>
        <v>2.3608387462544158</v>
      </c>
      <c r="T842" s="25">
        <v>-1.0889824218728528E-2</v>
      </c>
      <c r="U842" s="25">
        <f>0.7817*T842+0.2163</f>
        <v>0.2077874244082199</v>
      </c>
    </row>
    <row r="843" spans="14:21">
      <c r="N843">
        <v>2076</v>
      </c>
      <c r="O843">
        <v>2</v>
      </c>
      <c r="P843" s="4">
        <v>3.723522322387729</v>
      </c>
      <c r="Q843" s="4">
        <f t="shared" si="279"/>
        <v>3.1269773994104875</v>
      </c>
      <c r="R843" s="3">
        <v>-1.8292616601562184</v>
      </c>
      <c r="S843" s="3">
        <f>0.7817*R843+0.2163</f>
        <v>-1.213633839744116</v>
      </c>
      <c r="T843" s="25">
        <v>3.5367918530273657</v>
      </c>
      <c r="U843" s="25">
        <f>0.7817*T843+0.2163</f>
        <v>2.9810101915114915</v>
      </c>
    </row>
    <row r="844" spans="14:21">
      <c r="N844">
        <v>2076</v>
      </c>
      <c r="O844">
        <v>3</v>
      </c>
      <c r="P844" s="4">
        <v>12.551598076171874</v>
      </c>
      <c r="Q844" s="4">
        <f t="shared" ref="Q844:Q846" si="280">0.9534*P844-0.7929</f>
        <v>11.173793605822265</v>
      </c>
      <c r="R844" s="3">
        <v>9.7147923559570568</v>
      </c>
      <c r="S844" s="3">
        <f>0.9534*R844-0.7929</f>
        <v>8.4691830321694592</v>
      </c>
      <c r="T844" s="25">
        <v>15.582774897460938</v>
      </c>
      <c r="U844" s="25">
        <f>0.9534*T844-0.7929</f>
        <v>14.063717587239259</v>
      </c>
    </row>
    <row r="845" spans="14:21">
      <c r="N845">
        <v>2076</v>
      </c>
      <c r="O845">
        <v>4</v>
      </c>
      <c r="P845" s="4">
        <v>25.277272740478583</v>
      </c>
      <c r="Q845" s="4">
        <f t="shared" si="280"/>
        <v>23.306451830772282</v>
      </c>
      <c r="R845" s="3">
        <v>19.008797373046875</v>
      </c>
      <c r="S845" s="3">
        <f>0.9534*R845-0.7929</f>
        <v>17.330087415462891</v>
      </c>
      <c r="T845" s="25">
        <v>22.659410523681615</v>
      </c>
      <c r="U845" s="25">
        <f>0.9534*T845-0.7929</f>
        <v>20.810581993278053</v>
      </c>
    </row>
    <row r="846" spans="14:21">
      <c r="N846">
        <v>2076</v>
      </c>
      <c r="O846">
        <v>5</v>
      </c>
      <c r="P846" s="4">
        <v>35.69867177001953</v>
      </c>
      <c r="Q846" s="4">
        <f t="shared" si="280"/>
        <v>33.242213665536617</v>
      </c>
      <c r="R846" s="3">
        <v>27.224049667968753</v>
      </c>
      <c r="S846" s="3">
        <f>0.9534*R846-0.7929</f>
        <v>25.16250895344141</v>
      </c>
      <c r="T846" s="25">
        <v>34.933610535888704</v>
      </c>
      <c r="U846" s="25">
        <f>0.9534*T846-0.7929</f>
        <v>32.512804284916285</v>
      </c>
    </row>
    <row r="847" spans="14:21">
      <c r="N847">
        <v>2076</v>
      </c>
      <c r="O847">
        <v>6</v>
      </c>
      <c r="P847" s="4">
        <v>38.406876668090852</v>
      </c>
      <c r="Q847" s="4">
        <f t="shared" ref="Q847:Q849" si="281">0.814*P847+4.4613</f>
        <v>35.724497607825953</v>
      </c>
      <c r="R847" s="3">
        <v>39.026035312499999</v>
      </c>
      <c r="S847" s="3">
        <f>0.814*R847+4.4613</f>
        <v>36.228492744374996</v>
      </c>
      <c r="T847" s="25">
        <v>38.71383096435553</v>
      </c>
      <c r="U847" s="25">
        <f>0.814*T847+4.4613</f>
        <v>35.974358404985402</v>
      </c>
    </row>
    <row r="848" spans="14:21">
      <c r="N848">
        <v>2076</v>
      </c>
      <c r="O848">
        <v>7</v>
      </c>
      <c r="P848" s="4">
        <v>40.58900806762702</v>
      </c>
      <c r="Q848" s="4">
        <f t="shared" si="281"/>
        <v>37.500752567048394</v>
      </c>
      <c r="R848" s="3">
        <v>45.450142313232519</v>
      </c>
      <c r="S848" s="3">
        <f>0.814*R848+4.4613</f>
        <v>41.457715842971268</v>
      </c>
      <c r="T848" s="25">
        <v>43.336129121093755</v>
      </c>
      <c r="U848" s="25">
        <f>0.814*T848+4.4613</f>
        <v>39.736909104570316</v>
      </c>
    </row>
    <row r="849" spans="14:21">
      <c r="N849">
        <v>2076</v>
      </c>
      <c r="O849">
        <v>8</v>
      </c>
      <c r="P849" s="4">
        <v>43.188729335327245</v>
      </c>
      <c r="Q849" s="4">
        <f t="shared" si="281"/>
        <v>39.616925678956378</v>
      </c>
      <c r="R849" s="3">
        <v>37.304716812744175</v>
      </c>
      <c r="S849" s="3">
        <f>0.814*R849+4.4613</f>
        <v>34.827339485573759</v>
      </c>
      <c r="T849" s="25">
        <v>40.916432923584011</v>
      </c>
      <c r="U849" s="25">
        <f>0.814*T849+4.4613</f>
        <v>37.767276399797382</v>
      </c>
    </row>
    <row r="850" spans="14:21">
      <c r="N850">
        <v>2076</v>
      </c>
      <c r="O850">
        <v>9</v>
      </c>
      <c r="P850" s="4">
        <v>31.436362752075226</v>
      </c>
      <c r="Q850" s="4">
        <f t="shared" ref="Q850:Q852" si="282">0.9014*P850+2.3973</f>
        <v>30.734037384720608</v>
      </c>
      <c r="R850" s="3">
        <v>29.708475278320314</v>
      </c>
      <c r="S850" s="3">
        <f>0.9014*R850+2.3973</f>
        <v>29.176519615877933</v>
      </c>
      <c r="T850" s="25">
        <v>29.43268375366214</v>
      </c>
      <c r="U850" s="25">
        <f>0.9014*T850+2.3973</f>
        <v>28.927921135551053</v>
      </c>
    </row>
    <row r="851" spans="14:21">
      <c r="N851">
        <v>2076</v>
      </c>
      <c r="O851">
        <v>10</v>
      </c>
      <c r="P851" s="4">
        <v>19.875044334716865</v>
      </c>
      <c r="Q851" s="4">
        <f t="shared" si="282"/>
        <v>20.312664963313782</v>
      </c>
      <c r="R851" s="3">
        <v>18.871323251953125</v>
      </c>
      <c r="S851" s="3">
        <f>0.9014*R851+2.3973</f>
        <v>19.407910779310548</v>
      </c>
      <c r="T851" s="25">
        <v>17.787889521484374</v>
      </c>
      <c r="U851" s="25">
        <f>0.9014*T851+2.3973</f>
        <v>18.431303614666014</v>
      </c>
    </row>
    <row r="852" spans="14:21">
      <c r="N852">
        <v>2076</v>
      </c>
      <c r="O852">
        <v>11</v>
      </c>
      <c r="P852" s="4">
        <v>5.4719595629883075</v>
      </c>
      <c r="Q852" s="4">
        <f t="shared" si="282"/>
        <v>7.3297243500776599</v>
      </c>
      <c r="R852" s="3">
        <v>14.061237875976561</v>
      </c>
      <c r="S852" s="3">
        <f>0.9014*R852+2.3973</f>
        <v>15.072099821405271</v>
      </c>
      <c r="T852" s="25">
        <v>8.4705264355468977</v>
      </c>
      <c r="U852" s="25">
        <f>0.9014*T852+2.3973</f>
        <v>10.032632529001974</v>
      </c>
    </row>
    <row r="853" spans="14:21">
      <c r="N853">
        <v>2076</v>
      </c>
      <c r="O853">
        <v>12</v>
      </c>
      <c r="P853" s="4">
        <v>2.9109886474635971E-2</v>
      </c>
      <c r="Q853" s="4">
        <f t="shared" ref="Q853:Q855" si="283">0.7817*P853+0.2163</f>
        <v>0.23905519825722293</v>
      </c>
      <c r="R853" s="3">
        <v>3.2885897131347996</v>
      </c>
      <c r="S853" s="3">
        <f>0.7817*R853+0.2163</f>
        <v>2.7869905787574725</v>
      </c>
      <c r="T853" s="25">
        <v>-0.91005529663083262</v>
      </c>
      <c r="U853" s="25">
        <f>0.7817*T853+0.2163</f>
        <v>-0.4950902253763218</v>
      </c>
    </row>
    <row r="854" spans="14:21">
      <c r="N854">
        <v>2077</v>
      </c>
      <c r="O854">
        <v>1</v>
      </c>
      <c r="P854" s="4">
        <v>1.4154810076904631</v>
      </c>
      <c r="Q854" s="4">
        <f t="shared" si="283"/>
        <v>1.3227815037116348</v>
      </c>
      <c r="R854" s="3">
        <v>-2.5716638269042651</v>
      </c>
      <c r="S854" s="3">
        <f>0.7817*R854+0.2163</f>
        <v>-1.7939696134910639</v>
      </c>
      <c r="T854" s="25">
        <v>-5.3481583728027076</v>
      </c>
      <c r="U854" s="25">
        <f>0.7817*T854+0.2163</f>
        <v>-3.9643554000198766</v>
      </c>
    </row>
    <row r="855" spans="14:21">
      <c r="N855">
        <v>2077</v>
      </c>
      <c r="O855">
        <v>2</v>
      </c>
      <c r="P855" s="4">
        <v>9.1094861956786772</v>
      </c>
      <c r="Q855" s="4">
        <f t="shared" si="283"/>
        <v>7.3371853591620217</v>
      </c>
      <c r="R855" s="3">
        <v>4.998130704345737</v>
      </c>
      <c r="S855" s="3">
        <f>0.7817*R855+0.2163</f>
        <v>4.1233387715870622</v>
      </c>
      <c r="T855" s="25">
        <v>5.3828969311523664</v>
      </c>
      <c r="U855" s="25">
        <f>0.7817*T855+0.2163</f>
        <v>4.424110531081805</v>
      </c>
    </row>
    <row r="856" spans="14:21">
      <c r="N856">
        <v>2077</v>
      </c>
      <c r="O856">
        <v>3</v>
      </c>
      <c r="P856" s="4">
        <v>14.824626579589843</v>
      </c>
      <c r="Q856" s="4">
        <f t="shared" ref="Q856:Q858" si="284">0.9534*P856-0.7929</f>
        <v>13.340898980980958</v>
      </c>
      <c r="R856" s="3">
        <v>14.710048666992185</v>
      </c>
      <c r="S856" s="3">
        <f>0.9534*R856-0.7929</f>
        <v>13.23166039911035</v>
      </c>
      <c r="T856" s="25">
        <v>17.442682880859376</v>
      </c>
      <c r="U856" s="25">
        <f>0.9534*T856-0.7929</f>
        <v>15.836953858611331</v>
      </c>
    </row>
    <row r="857" spans="14:21">
      <c r="N857">
        <v>2077</v>
      </c>
      <c r="O857">
        <v>4</v>
      </c>
      <c r="P857" s="4">
        <v>28.96659750244141</v>
      </c>
      <c r="Q857" s="4">
        <f t="shared" si="284"/>
        <v>26.823854058827642</v>
      </c>
      <c r="R857" s="3">
        <v>25.917500650634803</v>
      </c>
      <c r="S857" s="3">
        <f>0.9534*R857-0.7929</f>
        <v>23.916845120315223</v>
      </c>
      <c r="T857" s="25">
        <v>22.675089552001928</v>
      </c>
      <c r="U857" s="25">
        <f>0.9534*T857-0.7929</f>
        <v>20.825530378878639</v>
      </c>
    </row>
    <row r="858" spans="14:21">
      <c r="N858">
        <v>2077</v>
      </c>
      <c r="O858">
        <v>5</v>
      </c>
      <c r="P858" s="4">
        <v>33.108925548095769</v>
      </c>
      <c r="Q858" s="4">
        <f t="shared" si="284"/>
        <v>30.773149617554509</v>
      </c>
      <c r="R858" s="3">
        <v>30.967788522949288</v>
      </c>
      <c r="S858" s="3">
        <f>0.9534*R858-0.7929</f>
        <v>28.731789577779853</v>
      </c>
      <c r="T858" s="25">
        <v>32.189177540283183</v>
      </c>
      <c r="U858" s="25">
        <f>0.9534*T858-0.7929</f>
        <v>29.896261866905988</v>
      </c>
    </row>
    <row r="859" spans="14:21">
      <c r="N859">
        <v>2077</v>
      </c>
      <c r="O859">
        <v>6</v>
      </c>
      <c r="P859" s="4">
        <v>39.742851774902341</v>
      </c>
      <c r="Q859" s="4">
        <f t="shared" ref="Q859:Q861" si="285">0.814*P859+4.4613</f>
        <v>36.811981344770508</v>
      </c>
      <c r="R859" s="3">
        <v>41.614362857666045</v>
      </c>
      <c r="S859" s="3">
        <f>0.814*R859+4.4613</f>
        <v>38.335391366140158</v>
      </c>
      <c r="T859" s="25">
        <v>39.835618537597718</v>
      </c>
      <c r="U859" s="25">
        <f>0.814*T859+4.4613</f>
        <v>36.887493489604545</v>
      </c>
    </row>
    <row r="860" spans="14:21">
      <c r="N860">
        <v>2077</v>
      </c>
      <c r="O860">
        <v>7</v>
      </c>
      <c r="P860" s="4">
        <v>43.970067860717869</v>
      </c>
      <c r="Q860" s="4">
        <f t="shared" si="285"/>
        <v>40.252935238624346</v>
      </c>
      <c r="R860" s="3">
        <v>42.478563742675846</v>
      </c>
      <c r="S860" s="3">
        <f>0.814*R860+4.4613</f>
        <v>39.038850886538135</v>
      </c>
      <c r="T860" s="25">
        <v>42.186802741699275</v>
      </c>
      <c r="U860" s="25">
        <f>0.814*T860+4.4613</f>
        <v>38.801357431743206</v>
      </c>
    </row>
    <row r="861" spans="14:21">
      <c r="N861">
        <v>2077</v>
      </c>
      <c r="O861">
        <v>8</v>
      </c>
      <c r="P861" s="4">
        <v>39.220624077148436</v>
      </c>
      <c r="Q861" s="4">
        <f t="shared" si="285"/>
        <v>36.386887998798827</v>
      </c>
      <c r="R861" s="3">
        <v>42.766630704345729</v>
      </c>
      <c r="S861" s="3">
        <f>0.814*R861+4.4613</f>
        <v>39.273337393337421</v>
      </c>
      <c r="T861" s="25">
        <v>39.815617725830158</v>
      </c>
      <c r="U861" s="25">
        <f>0.814*T861+4.4613</f>
        <v>36.871212828825747</v>
      </c>
    </row>
    <row r="862" spans="14:21">
      <c r="N862">
        <v>2077</v>
      </c>
      <c r="O862">
        <v>9</v>
      </c>
      <c r="P862" s="4">
        <v>33.596701280517642</v>
      </c>
      <c r="Q862" s="4">
        <f t="shared" ref="Q862:Q864" si="286">0.9014*P862+2.3973</f>
        <v>32.681366534258601</v>
      </c>
      <c r="R862" s="3">
        <v>31.142355509033241</v>
      </c>
      <c r="S862" s="3">
        <f>0.9014*R862+2.3973</f>
        <v>30.469019255842564</v>
      </c>
      <c r="T862" s="25">
        <v>29.214148920898442</v>
      </c>
      <c r="U862" s="25">
        <f>0.9014*T862+2.3973</f>
        <v>28.730933837297854</v>
      </c>
    </row>
    <row r="863" spans="14:21">
      <c r="N863">
        <v>2077</v>
      </c>
      <c r="O863">
        <v>10</v>
      </c>
      <c r="P863" s="4">
        <v>19.346326848144532</v>
      </c>
      <c r="Q863" s="4">
        <f t="shared" si="286"/>
        <v>19.836079020917481</v>
      </c>
      <c r="R863" s="3">
        <v>17.502282187500001</v>
      </c>
      <c r="S863" s="3">
        <f>0.9014*R863+2.3973</f>
        <v>18.173857163812499</v>
      </c>
      <c r="T863" s="25">
        <v>21.417283057861304</v>
      </c>
      <c r="U863" s="25">
        <f>0.9014*T863+2.3973</f>
        <v>21.702838948356181</v>
      </c>
    </row>
    <row r="864" spans="14:21">
      <c r="N864">
        <v>2077</v>
      </c>
      <c r="O864">
        <v>11</v>
      </c>
      <c r="P864" s="4">
        <v>11.182533058471645</v>
      </c>
      <c r="Q864" s="4">
        <f t="shared" si="286"/>
        <v>12.47723529890634</v>
      </c>
      <c r="R864" s="3">
        <v>15.678654440918036</v>
      </c>
      <c r="S864" s="3">
        <f>0.9014*R864+2.3973</f>
        <v>16.530039113043518</v>
      </c>
      <c r="T864" s="25">
        <v>6.4232741650390839</v>
      </c>
      <c r="U864" s="25">
        <f>0.9014*T864+2.3973</f>
        <v>8.1872393323662305</v>
      </c>
    </row>
    <row r="865" spans="14:21">
      <c r="N865">
        <v>2077</v>
      </c>
      <c r="O865">
        <v>12</v>
      </c>
      <c r="P865" s="4">
        <v>4.3094861560058861</v>
      </c>
      <c r="Q865" s="4">
        <f t="shared" ref="Q865:Q867" si="287">0.7817*P865+0.2163</f>
        <v>3.585025328149801</v>
      </c>
      <c r="R865" s="3">
        <v>1.5438838476562777</v>
      </c>
      <c r="S865" s="3">
        <f>0.7817*R865+0.2163</f>
        <v>1.4231540037129122</v>
      </c>
      <c r="T865" s="25">
        <v>2.6459684277344002</v>
      </c>
      <c r="U865" s="25">
        <f>0.7817*T865+0.2163</f>
        <v>2.2846535199599804</v>
      </c>
    </row>
    <row r="866" spans="14:21">
      <c r="N866">
        <v>2078</v>
      </c>
      <c r="O866">
        <v>1</v>
      </c>
      <c r="P866" s="4">
        <v>0.30380421936038537</v>
      </c>
      <c r="Q866" s="4">
        <f t="shared" si="287"/>
        <v>0.45378375827401324</v>
      </c>
      <c r="R866" s="3">
        <v>2.124795834960965</v>
      </c>
      <c r="S866" s="3">
        <f>0.7817*R866+0.2163</f>
        <v>1.8772529041889863</v>
      </c>
      <c r="T866" s="25">
        <v>-2.3638161425781035</v>
      </c>
      <c r="U866" s="25">
        <f>0.7817*T866+0.2163</f>
        <v>-1.6314950786533033</v>
      </c>
    </row>
    <row r="867" spans="14:21">
      <c r="N867">
        <v>2078</v>
      </c>
      <c r="O867">
        <v>2</v>
      </c>
      <c r="P867" s="4">
        <v>7.4928878131103831</v>
      </c>
      <c r="Q867" s="4">
        <f t="shared" si="287"/>
        <v>6.0734904035083863</v>
      </c>
      <c r="R867" s="3">
        <v>6.2651559118652695</v>
      </c>
      <c r="S867" s="3">
        <f>0.7817*R867+0.2163</f>
        <v>5.1137723763050813</v>
      </c>
      <c r="T867" s="25">
        <v>3.4789670605468972</v>
      </c>
      <c r="U867" s="25">
        <f>0.7817*T867+0.2163</f>
        <v>2.9358085512295093</v>
      </c>
    </row>
    <row r="868" spans="14:21">
      <c r="N868">
        <v>2078</v>
      </c>
      <c r="O868">
        <v>3</v>
      </c>
      <c r="P868" s="4">
        <v>15.894560405273438</v>
      </c>
      <c r="Q868" s="4">
        <f t="shared" ref="Q868:Q870" si="288">0.9534*P868-0.7929</f>
        <v>14.360973890387697</v>
      </c>
      <c r="R868" s="3">
        <v>17.526885025634801</v>
      </c>
      <c r="S868" s="3">
        <f>0.9534*R868-0.7929</f>
        <v>15.91723218344022</v>
      </c>
      <c r="T868" s="25">
        <v>18.49287625854495</v>
      </c>
      <c r="U868" s="25">
        <f>0.9534*T868-0.7929</f>
        <v>16.838208224896757</v>
      </c>
    </row>
    <row r="869" spans="14:21">
      <c r="N869">
        <v>2078</v>
      </c>
      <c r="O869">
        <v>4</v>
      </c>
      <c r="P869" s="4">
        <v>26.709472987670864</v>
      </c>
      <c r="Q869" s="4">
        <f t="shared" si="288"/>
        <v>24.671911546445404</v>
      </c>
      <c r="R869" s="3">
        <v>23.931376816406253</v>
      </c>
      <c r="S869" s="3">
        <f>0.9534*R869-0.7929</f>
        <v>22.023274656761721</v>
      </c>
      <c r="T869" s="25">
        <v>22.205422248535214</v>
      </c>
      <c r="U869" s="25">
        <f>0.9534*T869-0.7929</f>
        <v>20.377749571753473</v>
      </c>
    </row>
    <row r="870" spans="14:21">
      <c r="N870">
        <v>2078</v>
      </c>
      <c r="O870">
        <v>5</v>
      </c>
      <c r="P870" s="4">
        <v>35.787005006713834</v>
      </c>
      <c r="Q870" s="4">
        <f t="shared" si="288"/>
        <v>33.32643057340097</v>
      </c>
      <c r="R870" s="3">
        <v>33.467973361816476</v>
      </c>
      <c r="S870" s="3">
        <f>0.9534*R870-0.7929</f>
        <v>31.115465803155828</v>
      </c>
      <c r="T870" s="25">
        <v>34.589743983154328</v>
      </c>
      <c r="U870" s="25">
        <f>0.9534*T870-0.7929</f>
        <v>32.184961913539333</v>
      </c>
    </row>
    <row r="871" spans="14:21">
      <c r="N871">
        <v>2078</v>
      </c>
      <c r="O871">
        <v>6</v>
      </c>
      <c r="P871" s="4">
        <v>37.906682203979585</v>
      </c>
      <c r="Q871" s="4">
        <f t="shared" ref="Q871:Q873" si="289">0.814*P871+4.4613</f>
        <v>35.31733931403938</v>
      </c>
      <c r="R871" s="3">
        <v>40.947403806152408</v>
      </c>
      <c r="S871" s="3">
        <f>0.814*R871+4.4613</f>
        <v>37.792486698208059</v>
      </c>
      <c r="T871" s="25">
        <v>37.836173902587973</v>
      </c>
      <c r="U871" s="25">
        <f>0.814*T871+4.4613</f>
        <v>35.259945556706604</v>
      </c>
    </row>
    <row r="872" spans="14:21">
      <c r="N872">
        <v>2078</v>
      </c>
      <c r="O872">
        <v>7</v>
      </c>
      <c r="P872" s="4">
        <v>43.893993114013739</v>
      </c>
      <c r="Q872" s="4">
        <f t="shared" si="289"/>
        <v>40.191010394807179</v>
      </c>
      <c r="R872" s="3">
        <v>42.561215866699285</v>
      </c>
      <c r="S872" s="3">
        <f>0.814*R872+4.4613</f>
        <v>39.106129715493218</v>
      </c>
      <c r="T872" s="25">
        <v>43.92925202148438</v>
      </c>
      <c r="U872" s="25">
        <f>0.814*T872+4.4613</f>
        <v>40.219711145488283</v>
      </c>
    </row>
    <row r="873" spans="14:21">
      <c r="N873">
        <v>2078</v>
      </c>
      <c r="O873">
        <v>8</v>
      </c>
      <c r="P873" s="4">
        <v>41.722277424926787</v>
      </c>
      <c r="Q873" s="4">
        <f t="shared" si="289"/>
        <v>38.423233823890406</v>
      </c>
      <c r="R873" s="3">
        <v>41.546338315429686</v>
      </c>
      <c r="S873" s="3">
        <f>0.814*R873+4.4613</f>
        <v>38.280019388759762</v>
      </c>
      <c r="T873" s="25">
        <v>39.659564490966822</v>
      </c>
      <c r="U873" s="25">
        <f>0.814*T873+4.4613</f>
        <v>36.744185495646995</v>
      </c>
    </row>
    <row r="874" spans="14:21">
      <c r="N874">
        <v>2078</v>
      </c>
      <c r="O874">
        <v>9</v>
      </c>
      <c r="P874" s="4">
        <v>33.226983619995089</v>
      </c>
      <c r="Q874" s="4">
        <f t="shared" ref="Q874:Q876" si="290">0.9014*P874+2.3973</f>
        <v>32.348103035063573</v>
      </c>
      <c r="R874" s="3">
        <v>31.824067880859378</v>
      </c>
      <c r="S874" s="3">
        <f>0.9014*R874+2.3973</f>
        <v>31.083514787806642</v>
      </c>
      <c r="T874" s="25">
        <v>27.434612708740264</v>
      </c>
      <c r="U874" s="25">
        <f>0.9014*T874+2.3973</f>
        <v>27.126859895658473</v>
      </c>
    </row>
    <row r="875" spans="14:21">
      <c r="N875">
        <v>2078</v>
      </c>
      <c r="O875">
        <v>10</v>
      </c>
      <c r="P875" s="4">
        <v>17.574614500732487</v>
      </c>
      <c r="Q875" s="4">
        <f t="shared" si="290"/>
        <v>18.239057510960265</v>
      </c>
      <c r="R875" s="3">
        <v>16.289953238525424</v>
      </c>
      <c r="S875" s="3">
        <f>0.9014*R875+2.3973</f>
        <v>17.081063849206817</v>
      </c>
      <c r="T875" s="25">
        <v>18.467682606201198</v>
      </c>
      <c r="U875" s="25">
        <f>0.9014*T875+2.3973</f>
        <v>19.044069101229759</v>
      </c>
    </row>
    <row r="876" spans="14:21">
      <c r="N876">
        <v>2078</v>
      </c>
      <c r="O876">
        <v>11</v>
      </c>
      <c r="P876" s="4">
        <v>6.3536494525146816</v>
      </c>
      <c r="Q876" s="4">
        <f t="shared" si="290"/>
        <v>8.1244796164967337</v>
      </c>
      <c r="R876" s="3">
        <v>7.6028042578125277</v>
      </c>
      <c r="S876" s="3">
        <f>0.9014*R876+2.3973</f>
        <v>9.2504677579922117</v>
      </c>
      <c r="T876" s="25">
        <v>9.3330740063476796</v>
      </c>
      <c r="U876" s="25">
        <f>0.9014*T876+2.3973</f>
        <v>10.810132909321798</v>
      </c>
    </row>
    <row r="877" spans="14:21">
      <c r="N877">
        <v>2078</v>
      </c>
      <c r="O877">
        <v>12</v>
      </c>
      <c r="P877" s="4">
        <v>-1.025520856933567</v>
      </c>
      <c r="Q877" s="4">
        <f t="shared" ref="Q877:Q879" si="291">0.7817*P877+0.2163</f>
        <v>-0.58534965386496918</v>
      </c>
      <c r="R877" s="3">
        <v>-5.375213814697231</v>
      </c>
      <c r="S877" s="3">
        <f>0.7817*R877+0.2163</f>
        <v>-3.9855046389488256</v>
      </c>
      <c r="T877" s="25">
        <v>-1.1371666918945098</v>
      </c>
      <c r="U877" s="25">
        <f>0.7817*T877+0.2163</f>
        <v>-0.6726232030539383</v>
      </c>
    </row>
    <row r="878" spans="14:21">
      <c r="N878">
        <v>2079</v>
      </c>
      <c r="O878">
        <v>1</v>
      </c>
      <c r="P878" s="4">
        <v>6.3361549682650953E-2</v>
      </c>
      <c r="Q878" s="4">
        <f t="shared" si="291"/>
        <v>0.26582972338692823</v>
      </c>
      <c r="R878" s="3">
        <v>-5.8588460961913782</v>
      </c>
      <c r="S878" s="3">
        <f>0.7817*R878+0.2163</f>
        <v>-4.3635599933927995</v>
      </c>
      <c r="T878" s="25">
        <v>-1.3305078723144264</v>
      </c>
      <c r="U878" s="25">
        <f>0.7817*T878+0.2163</f>
        <v>-0.82375800378818709</v>
      </c>
    </row>
    <row r="879" spans="14:21">
      <c r="N879">
        <v>2079</v>
      </c>
      <c r="O879">
        <v>2</v>
      </c>
      <c r="P879" s="4">
        <v>3.9831138751221031</v>
      </c>
      <c r="Q879" s="4">
        <f t="shared" si="291"/>
        <v>3.3299001161829476</v>
      </c>
      <c r="R879" s="3">
        <v>3.8595683569336212</v>
      </c>
      <c r="S879" s="3">
        <f>0.7817*R879+0.2163</f>
        <v>3.2333245846150116</v>
      </c>
      <c r="T879" s="25">
        <v>5.3122407971191681</v>
      </c>
      <c r="U879" s="25">
        <f>0.7817*T879+0.2163</f>
        <v>4.3688786311080534</v>
      </c>
    </row>
    <row r="880" spans="14:21">
      <c r="N880">
        <v>2079</v>
      </c>
      <c r="O880">
        <v>3</v>
      </c>
      <c r="P880" s="4">
        <v>13.74371619750983</v>
      </c>
      <c r="Q880" s="4">
        <f t="shared" ref="Q880:Q882" si="292">0.9534*P880-0.7929</f>
        <v>12.310359022705873</v>
      </c>
      <c r="R880" s="3">
        <v>13.258020175781249</v>
      </c>
      <c r="S880" s="3">
        <f>0.9534*R880-0.7929</f>
        <v>11.847296435589843</v>
      </c>
      <c r="T880" s="25">
        <v>13.6058437390137</v>
      </c>
      <c r="U880" s="25">
        <f>0.9534*T880-0.7929</f>
        <v>12.178911420775663</v>
      </c>
    </row>
    <row r="881" spans="14:21">
      <c r="N881">
        <v>2079</v>
      </c>
      <c r="O881">
        <v>4</v>
      </c>
      <c r="P881" s="4">
        <v>26.479966813964843</v>
      </c>
      <c r="Q881" s="4">
        <f t="shared" si="292"/>
        <v>24.453100360434082</v>
      </c>
      <c r="R881" s="3">
        <v>23.899858359375003</v>
      </c>
      <c r="S881" s="3">
        <f>0.9534*R881-0.7929</f>
        <v>21.99322495982813</v>
      </c>
      <c r="T881" s="25">
        <v>25.511519581298803</v>
      </c>
      <c r="U881" s="25">
        <f>0.9534*T881-0.7929</f>
        <v>23.529782768810279</v>
      </c>
    </row>
    <row r="882" spans="14:21">
      <c r="N882">
        <v>2079</v>
      </c>
      <c r="O882">
        <v>5</v>
      </c>
      <c r="P882" s="4">
        <v>32.760319731445314</v>
      </c>
      <c r="Q882" s="4">
        <f t="shared" si="292"/>
        <v>30.440788831959964</v>
      </c>
      <c r="R882" s="3">
        <v>31.292571134033242</v>
      </c>
      <c r="S882" s="3">
        <f>0.9534*R882-0.7929</f>
        <v>29.041437319187295</v>
      </c>
      <c r="T882" s="25">
        <v>31.30827076538089</v>
      </c>
      <c r="U882" s="25">
        <f>0.9534*T882-0.7929</f>
        <v>29.05640534771414</v>
      </c>
    </row>
    <row r="883" spans="14:21">
      <c r="N883">
        <v>2079</v>
      </c>
      <c r="O883">
        <v>6</v>
      </c>
      <c r="P883" s="4">
        <v>41.158106462402344</v>
      </c>
      <c r="Q883" s="4">
        <f t="shared" ref="Q883:Q885" si="293">0.814*P883+4.4613</f>
        <v>37.963998660395504</v>
      </c>
      <c r="R883" s="3">
        <v>39.959937253418033</v>
      </c>
      <c r="S883" s="3">
        <f>0.814*R883+4.4613</f>
        <v>36.988688924282279</v>
      </c>
      <c r="T883" s="25">
        <v>38.707566053466827</v>
      </c>
      <c r="U883" s="25">
        <f>0.814*T883+4.4613</f>
        <v>35.969258767521993</v>
      </c>
    </row>
    <row r="884" spans="14:21">
      <c r="N884">
        <v>2079</v>
      </c>
      <c r="O884">
        <v>7</v>
      </c>
      <c r="P884" s="4">
        <v>43.586409172363282</v>
      </c>
      <c r="Q884" s="4">
        <f t="shared" si="293"/>
        <v>39.940637066303708</v>
      </c>
      <c r="R884" s="3">
        <v>43.339076297607519</v>
      </c>
      <c r="S884" s="3">
        <f>0.814*R884+4.4613</f>
        <v>39.739308106252523</v>
      </c>
      <c r="T884" s="25">
        <v>42.489863618164065</v>
      </c>
      <c r="U884" s="25">
        <f>0.814*T884+4.4613</f>
        <v>39.048048985185545</v>
      </c>
    </row>
    <row r="885" spans="14:21">
      <c r="N885">
        <v>2079</v>
      </c>
      <c r="O885">
        <v>8</v>
      </c>
      <c r="P885" s="4">
        <v>42.526770875854588</v>
      </c>
      <c r="Q885" s="4">
        <f t="shared" si="293"/>
        <v>39.078091492945632</v>
      </c>
      <c r="R885" s="3">
        <v>41.773547830810514</v>
      </c>
      <c r="S885" s="3">
        <f>0.814*R885+4.4613</f>
        <v>38.464967934279755</v>
      </c>
      <c r="T885" s="25">
        <v>39.610919300537134</v>
      </c>
      <c r="U885" s="25">
        <f>0.814*T885+4.4613</f>
        <v>36.704588310637227</v>
      </c>
    </row>
    <row r="886" spans="14:21">
      <c r="N886">
        <v>2079</v>
      </c>
      <c r="O886">
        <v>9</v>
      </c>
      <c r="P886" s="4">
        <v>33.34396006042477</v>
      </c>
      <c r="Q886" s="4">
        <f t="shared" ref="Q886:Q888" si="294">0.9014*P886+2.3973</f>
        <v>32.453545598466889</v>
      </c>
      <c r="R886" s="3">
        <v>32.591492014160224</v>
      </c>
      <c r="S886" s="3">
        <f>0.9014*R886+2.3973</f>
        <v>31.775270901564028</v>
      </c>
      <c r="T886" s="25">
        <v>32.059892561035213</v>
      </c>
      <c r="U886" s="25">
        <f>0.9014*T886+2.3973</f>
        <v>31.296087154517142</v>
      </c>
    </row>
    <row r="887" spans="14:21">
      <c r="N887">
        <v>2079</v>
      </c>
      <c r="O887">
        <v>10</v>
      </c>
      <c r="P887" s="4">
        <v>18.629165123291081</v>
      </c>
      <c r="Q887" s="4">
        <f t="shared" si="294"/>
        <v>19.189629442134581</v>
      </c>
      <c r="R887" s="3">
        <v>22.820518857421877</v>
      </c>
      <c r="S887" s="3">
        <f>0.9014*R887+2.3973</f>
        <v>22.967715698080081</v>
      </c>
      <c r="T887" s="25">
        <v>19.804822303466825</v>
      </c>
      <c r="U887" s="25">
        <f>0.9014*T887+2.3973</f>
        <v>20.249366824344996</v>
      </c>
    </row>
    <row r="888" spans="14:21">
      <c r="N888">
        <v>2079</v>
      </c>
      <c r="O888">
        <v>11</v>
      </c>
      <c r="P888" s="4">
        <v>5.7718118426513998</v>
      </c>
      <c r="Q888" s="4">
        <f t="shared" si="294"/>
        <v>7.6000111949659708</v>
      </c>
      <c r="R888" s="3">
        <v>7.9703798803711212</v>
      </c>
      <c r="S888" s="3">
        <f>0.9014*R888+2.3973</f>
        <v>9.5818004241665289</v>
      </c>
      <c r="T888" s="25">
        <v>9.7832765332031482</v>
      </c>
      <c r="U888" s="25">
        <f>0.9014*T888+2.3973</f>
        <v>11.215945467029318</v>
      </c>
    </row>
    <row r="889" spans="14:21">
      <c r="N889">
        <v>2079</v>
      </c>
      <c r="O889">
        <v>12</v>
      </c>
      <c r="P889" s="4">
        <v>-0.73143727844234974</v>
      </c>
      <c r="Q889" s="4">
        <f t="shared" ref="Q889:Q891" si="295">0.7817*P889+0.2163</f>
        <v>-0.35546452055838479</v>
      </c>
      <c r="R889" s="3">
        <v>-3.2931933984374724</v>
      </c>
      <c r="S889" s="3">
        <f>0.7817*R889+0.2163</f>
        <v>-2.3579892795585722</v>
      </c>
      <c r="T889" s="25">
        <v>-0.56193396484372826</v>
      </c>
      <c r="U889" s="25">
        <f>0.7817*T889+0.2163</f>
        <v>-0.22296378031834235</v>
      </c>
    </row>
    <row r="890" spans="14:21">
      <c r="N890">
        <v>2080</v>
      </c>
      <c r="O890">
        <v>1</v>
      </c>
      <c r="P890" s="4">
        <v>-1.9598100842284887</v>
      </c>
      <c r="Q890" s="4">
        <f t="shared" si="295"/>
        <v>-1.3156835428414095</v>
      </c>
      <c r="R890" s="3">
        <v>-1.776367653808562</v>
      </c>
      <c r="S890" s="3">
        <f>0.7817*R890+0.2163</f>
        <v>-1.1722865949821528</v>
      </c>
      <c r="T890" s="25">
        <v>-0.470975499267551</v>
      </c>
      <c r="U890" s="25">
        <f>0.7817*T890+0.2163</f>
        <v>-0.15186154777744459</v>
      </c>
    </row>
    <row r="891" spans="14:21">
      <c r="N891">
        <v>2080</v>
      </c>
      <c r="O891">
        <v>2</v>
      </c>
      <c r="P891" s="4">
        <v>7.0147666430664311</v>
      </c>
      <c r="Q891" s="4">
        <f t="shared" si="295"/>
        <v>5.6997430848850295</v>
      </c>
      <c r="R891" s="3">
        <v>1.85014098266605</v>
      </c>
      <c r="S891" s="3">
        <f>0.7817*R891+0.2163</f>
        <v>1.662555206150051</v>
      </c>
      <c r="T891" s="25">
        <v>4.7950673779297102</v>
      </c>
      <c r="U891" s="25">
        <f>0.7817*T891+0.2163</f>
        <v>3.9646041693276541</v>
      </c>
    </row>
    <row r="892" spans="14:21">
      <c r="N892">
        <v>2080</v>
      </c>
      <c r="O892">
        <v>3</v>
      </c>
      <c r="P892" s="4">
        <v>14.313655861206019</v>
      </c>
      <c r="Q892" s="4">
        <f t="shared" ref="Q892:Q894" si="296">0.9534*P892-0.7929</f>
        <v>12.85373949807382</v>
      </c>
      <c r="R892" s="3">
        <v>14.980889450683661</v>
      </c>
      <c r="S892" s="3">
        <f>0.9534*R892-0.7929</f>
        <v>13.489880002281803</v>
      </c>
      <c r="T892" s="25">
        <v>16.4675344250488</v>
      </c>
      <c r="U892" s="25">
        <f>0.9534*T892-0.7929</f>
        <v>14.907247320841527</v>
      </c>
    </row>
    <row r="893" spans="14:21">
      <c r="N893">
        <v>2080</v>
      </c>
      <c r="O893">
        <v>4</v>
      </c>
      <c r="P893" s="4">
        <v>22.887347917480469</v>
      </c>
      <c r="Q893" s="4">
        <f t="shared" si="296"/>
        <v>21.027897504525878</v>
      </c>
      <c r="R893" s="3">
        <v>26.120191153564491</v>
      </c>
      <c r="S893" s="3">
        <f>0.9534*R893-0.7929</f>
        <v>24.110090245808387</v>
      </c>
      <c r="T893" s="25">
        <v>23.642700013427763</v>
      </c>
      <c r="U893" s="25">
        <f>0.9534*T893-0.7929</f>
        <v>21.74805019280203</v>
      </c>
    </row>
    <row r="894" spans="14:21">
      <c r="N894">
        <v>2080</v>
      </c>
      <c r="O894">
        <v>5</v>
      </c>
      <c r="P894" s="4">
        <v>33.543661278076236</v>
      </c>
      <c r="Q894" s="4">
        <f t="shared" si="296"/>
        <v>31.187626662517886</v>
      </c>
      <c r="R894" s="3">
        <v>33.592831717529265</v>
      </c>
      <c r="S894" s="3">
        <f>0.9534*R894-0.7929</f>
        <v>31.234505759492404</v>
      </c>
      <c r="T894" s="25">
        <v>31.76745188110349</v>
      </c>
      <c r="U894" s="25">
        <f>0.9534*T894-0.7929</f>
        <v>29.494188623444067</v>
      </c>
    </row>
    <row r="895" spans="14:21">
      <c r="N895">
        <v>2080</v>
      </c>
      <c r="O895">
        <v>6</v>
      </c>
      <c r="P895" s="4">
        <v>38.267706752319427</v>
      </c>
      <c r="Q895" s="4">
        <f t="shared" ref="Q895:Q897" si="297">0.814*P895+4.4613</f>
        <v>35.611213296388009</v>
      </c>
      <c r="R895" s="3">
        <v>37.285897946777411</v>
      </c>
      <c r="S895" s="3">
        <f>0.814*R895+4.4613</f>
        <v>34.812020928676809</v>
      </c>
      <c r="T895" s="25">
        <v>39.213147712402403</v>
      </c>
      <c r="U895" s="25">
        <f>0.814*T895+4.4613</f>
        <v>36.380802237895551</v>
      </c>
    </row>
    <row r="896" spans="14:21">
      <c r="N896">
        <v>2080</v>
      </c>
      <c r="O896">
        <v>7</v>
      </c>
      <c r="P896" s="4">
        <v>44.642842634887721</v>
      </c>
      <c r="Q896" s="4">
        <f t="shared" si="297"/>
        <v>40.800573904798604</v>
      </c>
      <c r="R896" s="3">
        <v>44.537029141845728</v>
      </c>
      <c r="S896" s="3">
        <f>0.814*R896+4.4613</f>
        <v>40.714441721462421</v>
      </c>
      <c r="T896" s="25">
        <v>43.732929145507818</v>
      </c>
      <c r="U896" s="25">
        <f>0.814*T896+4.4613</f>
        <v>40.059904324443366</v>
      </c>
    </row>
    <row r="897" spans="14:21">
      <c r="N897">
        <v>2080</v>
      </c>
      <c r="O897">
        <v>8</v>
      </c>
      <c r="P897" s="4">
        <v>40.938775636596773</v>
      </c>
      <c r="Q897" s="4">
        <f t="shared" si="297"/>
        <v>37.785463368189774</v>
      </c>
      <c r="R897" s="3">
        <v>39.987641641845734</v>
      </c>
      <c r="S897" s="3">
        <f>0.814*R897+4.4613</f>
        <v>37.011240296462425</v>
      </c>
      <c r="T897" s="25">
        <v>39.520697883300841</v>
      </c>
      <c r="U897" s="25">
        <f>0.814*T897+4.4613</f>
        <v>36.631148077006884</v>
      </c>
    </row>
    <row r="898" spans="14:21">
      <c r="N898">
        <v>2080</v>
      </c>
      <c r="O898">
        <v>9</v>
      </c>
      <c r="P898" s="4">
        <v>28.972526445312504</v>
      </c>
      <c r="Q898" s="4">
        <f t="shared" ref="Q898:Q900" si="298">0.9014*P898+2.3973</f>
        <v>28.513135337804691</v>
      </c>
      <c r="R898" s="3">
        <v>33.896071127929687</v>
      </c>
      <c r="S898" s="3">
        <f>0.9014*R898+2.3973</f>
        <v>32.951218514715819</v>
      </c>
      <c r="T898" s="25">
        <v>32.751980952148443</v>
      </c>
      <c r="U898" s="25">
        <f>0.9014*T898+2.3973</f>
        <v>31.919935630266608</v>
      </c>
    </row>
    <row r="899" spans="14:21">
      <c r="N899">
        <v>2080</v>
      </c>
      <c r="O899">
        <v>10</v>
      </c>
      <c r="P899" s="4">
        <v>17.253049470825228</v>
      </c>
      <c r="Q899" s="4">
        <f t="shared" si="298"/>
        <v>17.949198793001862</v>
      </c>
      <c r="R899" s="3">
        <v>25.773949167480538</v>
      </c>
      <c r="S899" s="3">
        <f>0.9014*R899+2.3973</f>
        <v>25.629937779566959</v>
      </c>
      <c r="T899" s="25">
        <v>19.634296119384739</v>
      </c>
      <c r="U899" s="25">
        <f>0.9014*T899+2.3973</f>
        <v>20.095654522013405</v>
      </c>
    </row>
    <row r="900" spans="14:21">
      <c r="N900">
        <v>2080</v>
      </c>
      <c r="O900">
        <v>11</v>
      </c>
      <c r="P900" s="4">
        <v>6.403724983520541</v>
      </c>
      <c r="Q900" s="4">
        <f t="shared" si="298"/>
        <v>8.169617700145416</v>
      </c>
      <c r="R900" s="3">
        <v>13.704140463867185</v>
      </c>
      <c r="S900" s="3">
        <f>0.9014*R900+2.3973</f>
        <v>14.750212214129879</v>
      </c>
      <c r="T900" s="25">
        <v>10.057425013427762</v>
      </c>
      <c r="U900" s="25">
        <f>0.9014*T900+2.3973</f>
        <v>11.463062907103785</v>
      </c>
    </row>
    <row r="901" spans="14:21">
      <c r="N901">
        <v>2080</v>
      </c>
      <c r="O901">
        <v>12</v>
      </c>
      <c r="P901" s="4">
        <v>2.0413450244140892</v>
      </c>
      <c r="Q901" s="4">
        <f t="shared" ref="Q901:Q903" si="299">0.7817*P901+0.2163</f>
        <v>1.8120194055844934</v>
      </c>
      <c r="R901" s="3">
        <v>4.1658674047851836</v>
      </c>
      <c r="S901" s="3">
        <f>0.7817*R901+0.2163</f>
        <v>3.4727585503205778</v>
      </c>
      <c r="T901" s="25">
        <v>2.4180864819336185</v>
      </c>
      <c r="U901" s="25">
        <f>0.7817*T901+0.2163</f>
        <v>2.1065182029275094</v>
      </c>
    </row>
    <row r="902" spans="14:21">
      <c r="N902">
        <v>2081</v>
      </c>
      <c r="O902">
        <v>1</v>
      </c>
      <c r="P902" s="4">
        <v>-0.35619127929684868</v>
      </c>
      <c r="Q902" s="4">
        <f t="shared" si="299"/>
        <v>-6.2134723026346594E-2</v>
      </c>
      <c r="R902" s="3">
        <v>0.47179526733401866</v>
      </c>
      <c r="S902" s="3">
        <f>0.7817*R902+0.2163</f>
        <v>0.5851023604750023</v>
      </c>
      <c r="T902" s="25">
        <v>-1.2425981066894263</v>
      </c>
      <c r="U902" s="25">
        <f>0.7817*T902+0.2163</f>
        <v>-0.75503893999912441</v>
      </c>
    </row>
    <row r="903" spans="14:21">
      <c r="N903">
        <v>2081</v>
      </c>
      <c r="O903">
        <v>2</v>
      </c>
      <c r="P903" s="4">
        <v>1.6552426501465112</v>
      </c>
      <c r="Q903" s="4">
        <f t="shared" si="299"/>
        <v>1.5102031796195277</v>
      </c>
      <c r="R903" s="3">
        <v>8.1689629248047151</v>
      </c>
      <c r="S903" s="3">
        <f>0.7817*R903+0.2163</f>
        <v>6.6019783183198459</v>
      </c>
      <c r="T903" s="25">
        <v>4.2851304333496367</v>
      </c>
      <c r="U903" s="25">
        <f>0.7817*T903+0.2163</f>
        <v>3.5659864597494106</v>
      </c>
    </row>
    <row r="904" spans="14:21">
      <c r="N904">
        <v>2081</v>
      </c>
      <c r="O904">
        <v>3</v>
      </c>
      <c r="P904" s="4">
        <v>14.053503462524446</v>
      </c>
      <c r="Q904" s="4">
        <f t="shared" ref="Q904:Q906" si="300">0.9534*P904-0.7929</f>
        <v>12.605710201170808</v>
      </c>
      <c r="R904" s="3">
        <v>18.251013193359377</v>
      </c>
      <c r="S904" s="3">
        <f>0.9534*R904-0.7929</f>
        <v>16.607615978548832</v>
      </c>
      <c r="T904" s="25">
        <v>13.532071900634739</v>
      </c>
      <c r="U904" s="25">
        <f>0.9534*T904-0.7929</f>
        <v>12.108577350065161</v>
      </c>
    </row>
    <row r="905" spans="14:21">
      <c r="N905">
        <v>2081</v>
      </c>
      <c r="O905">
        <v>4</v>
      </c>
      <c r="P905" s="4">
        <v>29.095992674560613</v>
      </c>
      <c r="Q905" s="4">
        <f t="shared" si="300"/>
        <v>26.947219415926089</v>
      </c>
      <c r="R905" s="3">
        <v>23.702029746093753</v>
      </c>
      <c r="S905" s="3">
        <f>0.9534*R905-0.7929</f>
        <v>21.804615159925785</v>
      </c>
      <c r="T905" s="25">
        <v>20.805097407226565</v>
      </c>
      <c r="U905" s="25">
        <f>0.9534*T905-0.7929</f>
        <v>19.042679868049809</v>
      </c>
    </row>
    <row r="906" spans="14:21">
      <c r="N906">
        <v>2081</v>
      </c>
      <c r="O906">
        <v>5</v>
      </c>
      <c r="P906" s="4">
        <v>33.414105864257813</v>
      </c>
      <c r="Q906" s="4">
        <f t="shared" si="300"/>
        <v>31.0641085309834</v>
      </c>
      <c r="R906" s="3">
        <v>31.794142111816473</v>
      </c>
      <c r="S906" s="3">
        <f>0.9534*R906-0.7929</f>
        <v>29.519635089405828</v>
      </c>
      <c r="T906" s="25">
        <v>33.171997999267553</v>
      </c>
      <c r="U906" s="25">
        <f>0.9534*T906-0.7929</f>
        <v>30.833282892501686</v>
      </c>
    </row>
    <row r="907" spans="14:21">
      <c r="N907">
        <v>2081</v>
      </c>
      <c r="O907">
        <v>6</v>
      </c>
      <c r="P907" s="4">
        <v>38.59712362548828</v>
      </c>
      <c r="Q907" s="4">
        <f t="shared" ref="Q907:Q909" si="301">0.814*P907+4.4613</f>
        <v>35.879358631147454</v>
      </c>
      <c r="R907" s="3">
        <v>37.804737015380823</v>
      </c>
      <c r="S907" s="3">
        <f>0.814*R907+4.4613</f>
        <v>35.234355930519989</v>
      </c>
      <c r="T907" s="25">
        <v>41.120997340087975</v>
      </c>
      <c r="U907" s="25">
        <f>0.814*T907+4.4613</f>
        <v>37.933791834831609</v>
      </c>
    </row>
    <row r="908" spans="14:21">
      <c r="N908">
        <v>2081</v>
      </c>
      <c r="O908">
        <v>7</v>
      </c>
      <c r="P908" s="4">
        <v>45.649000264282257</v>
      </c>
      <c r="Q908" s="4">
        <f t="shared" si="301"/>
        <v>41.619586215125757</v>
      </c>
      <c r="R908" s="3">
        <v>44.674587088623142</v>
      </c>
      <c r="S908" s="3">
        <f>0.814*R908+4.4613</f>
        <v>40.826413890139236</v>
      </c>
      <c r="T908" s="25">
        <v>44.069860743408285</v>
      </c>
      <c r="U908" s="25">
        <f>0.814*T908+4.4613</f>
        <v>40.334166645134346</v>
      </c>
    </row>
    <row r="909" spans="14:21">
      <c r="N909">
        <v>2081</v>
      </c>
      <c r="O909">
        <v>8</v>
      </c>
      <c r="P909" s="4">
        <v>40.461575856323336</v>
      </c>
      <c r="Q909" s="4">
        <f t="shared" si="301"/>
        <v>37.397022747047195</v>
      </c>
      <c r="R909" s="3">
        <v>43.855903549804687</v>
      </c>
      <c r="S909" s="3">
        <f>0.814*R909+4.4613</f>
        <v>40.160005489541014</v>
      </c>
      <c r="T909" s="25">
        <v>42.192565119628966</v>
      </c>
      <c r="U909" s="25">
        <f>0.814*T909+4.4613</f>
        <v>38.806048007377974</v>
      </c>
    </row>
    <row r="910" spans="14:21">
      <c r="N910">
        <v>2081</v>
      </c>
      <c r="O910">
        <v>9</v>
      </c>
      <c r="P910" s="4">
        <v>32.095356740112273</v>
      </c>
      <c r="Q910" s="4">
        <f t="shared" ref="Q910:Q912" si="302">0.9014*P910+2.3973</f>
        <v>31.328054565537204</v>
      </c>
      <c r="R910" s="3">
        <v>36.594713272705114</v>
      </c>
      <c r="S910" s="3">
        <f>0.9014*R910+2.3973</f>
        <v>35.38377454401639</v>
      </c>
      <c r="T910" s="25">
        <v>29.972370649414064</v>
      </c>
      <c r="U910" s="25">
        <f>0.9014*T910+2.3973</f>
        <v>29.414394903381837</v>
      </c>
    </row>
    <row r="911" spans="14:21">
      <c r="N911">
        <v>2081</v>
      </c>
      <c r="O911">
        <v>10</v>
      </c>
      <c r="P911" s="4">
        <v>15.571352897949218</v>
      </c>
      <c r="Q911" s="4">
        <f t="shared" si="302"/>
        <v>16.433317502211427</v>
      </c>
      <c r="R911" s="3">
        <v>23.48894485839844</v>
      </c>
      <c r="S911" s="3">
        <f>0.9014*R911+2.3973</f>
        <v>23.570234895360354</v>
      </c>
      <c r="T911" s="25">
        <v>18.218124738769585</v>
      </c>
      <c r="U911" s="25">
        <f>0.9014*T911+2.3973</f>
        <v>18.819117639526905</v>
      </c>
    </row>
    <row r="912" spans="14:21">
      <c r="N912">
        <v>2081</v>
      </c>
      <c r="O912">
        <v>11</v>
      </c>
      <c r="P912" s="4">
        <v>6.2581053393554944</v>
      </c>
      <c r="Q912" s="4">
        <f t="shared" si="302"/>
        <v>8.0383561528950427</v>
      </c>
      <c r="R912" s="3">
        <v>9.5448776953125254</v>
      </c>
      <c r="S912" s="3">
        <f>0.9014*R912+2.3973</f>
        <v>11.00105275455471</v>
      </c>
      <c r="T912" s="25">
        <v>6.9099270825195536</v>
      </c>
      <c r="U912" s="25">
        <f>0.9014*T912+2.3973</f>
        <v>8.6259082721831248</v>
      </c>
    </row>
    <row r="913" spans="14:21">
      <c r="N913">
        <v>2081</v>
      </c>
      <c r="O913">
        <v>12</v>
      </c>
      <c r="P913" s="4">
        <v>3.4184621875000269</v>
      </c>
      <c r="Q913" s="4">
        <f t="shared" ref="Q913:Q915" si="303">0.7817*P913+0.2163</f>
        <v>2.8885118919687707</v>
      </c>
      <c r="R913" s="3">
        <v>-0.75864002929684338</v>
      </c>
      <c r="S913" s="3">
        <f>0.7817*R913+0.2163</f>
        <v>-0.37672891090134247</v>
      </c>
      <c r="T913" s="25">
        <v>-3.3610760485839575</v>
      </c>
      <c r="U913" s="25">
        <f>0.7817*T913+0.2163</f>
        <v>-2.4110531471780794</v>
      </c>
    </row>
    <row r="914" spans="14:21">
      <c r="N914">
        <v>2082</v>
      </c>
      <c r="O914">
        <v>1</v>
      </c>
      <c r="P914" s="4">
        <v>4.0878318255615573</v>
      </c>
      <c r="Q914" s="4">
        <f t="shared" si="303"/>
        <v>3.4117581380414692</v>
      </c>
      <c r="R914" s="3">
        <v>-0.68508299194332778</v>
      </c>
      <c r="S914" s="3">
        <f>0.7817*R914+0.2163</f>
        <v>-0.31922937480209929</v>
      </c>
      <c r="T914" s="25">
        <v>-2.5104887622070096</v>
      </c>
      <c r="U914" s="25">
        <f>0.7817*T914+0.2163</f>
        <v>-1.7461490654172194</v>
      </c>
    </row>
    <row r="915" spans="14:21">
      <c r="N915">
        <v>2082</v>
      </c>
      <c r="O915">
        <v>2</v>
      </c>
      <c r="P915" s="4">
        <v>5.6523115954590102</v>
      </c>
      <c r="Q915" s="4">
        <f t="shared" si="303"/>
        <v>4.6347119741703082</v>
      </c>
      <c r="R915" s="3">
        <v>6.7527280004883075</v>
      </c>
      <c r="S915" s="3">
        <f>0.7817*R915+0.2163</f>
        <v>5.4949074779817098</v>
      </c>
      <c r="T915" s="25">
        <v>1.3451451123047125</v>
      </c>
      <c r="U915" s="25">
        <f>0.7817*T915+0.2163</f>
        <v>1.2677999342885935</v>
      </c>
    </row>
    <row r="916" spans="14:21">
      <c r="N916">
        <v>2082</v>
      </c>
      <c r="O916">
        <v>3</v>
      </c>
      <c r="P916" s="4">
        <v>18.563466026611394</v>
      </c>
      <c r="Q916" s="4">
        <f t="shared" ref="Q916:Q918" si="304">0.9534*P916-0.7929</f>
        <v>16.905508509771305</v>
      </c>
      <c r="R916" s="3">
        <v>16.896599710693327</v>
      </c>
      <c r="S916" s="3">
        <f>0.9534*R916-0.7929</f>
        <v>15.316318164175019</v>
      </c>
      <c r="T916" s="25">
        <v>13.646079877929688</v>
      </c>
      <c r="U916" s="25">
        <f>0.9534*T916-0.7929</f>
        <v>12.217272555618166</v>
      </c>
    </row>
    <row r="917" spans="14:21">
      <c r="N917">
        <v>2082</v>
      </c>
      <c r="O917">
        <v>4</v>
      </c>
      <c r="P917" s="4">
        <v>26.250180217285155</v>
      </c>
      <c r="Q917" s="4">
        <f t="shared" si="304"/>
        <v>24.234021819159668</v>
      </c>
      <c r="R917" s="3">
        <v>21.347324381103551</v>
      </c>
      <c r="S917" s="3">
        <f>0.9534*R917-0.7929</f>
        <v>19.559639064944125</v>
      </c>
      <c r="T917" s="25">
        <v>19.931628120117189</v>
      </c>
      <c r="U917" s="25">
        <f>0.9534*T917-0.7929</f>
        <v>18.209914249719731</v>
      </c>
    </row>
    <row r="918" spans="14:21">
      <c r="N918">
        <v>2082</v>
      </c>
      <c r="O918">
        <v>5</v>
      </c>
      <c r="P918" s="4">
        <v>35.584739921874998</v>
      </c>
      <c r="Q918" s="4">
        <f t="shared" si="304"/>
        <v>33.133591041515622</v>
      </c>
      <c r="R918" s="3">
        <v>31.20333869384773</v>
      </c>
      <c r="S918" s="3">
        <f>0.9534*R918-0.7929</f>
        <v>28.956363110714427</v>
      </c>
      <c r="T918" s="25">
        <v>34.022853303222718</v>
      </c>
      <c r="U918" s="25">
        <f>0.9534*T918-0.7929</f>
        <v>31.64448833929254</v>
      </c>
    </row>
    <row r="919" spans="14:21">
      <c r="N919">
        <v>2082</v>
      </c>
      <c r="O919">
        <v>6</v>
      </c>
      <c r="P919" s="4">
        <v>39.91923782531741</v>
      </c>
      <c r="Q919" s="4">
        <f t="shared" ref="Q919:Q921" si="305">0.814*P919+4.4613</f>
        <v>36.955559589808374</v>
      </c>
      <c r="R919" s="3">
        <v>44.800493265380958</v>
      </c>
      <c r="S919" s="3">
        <f>0.814*R919+4.4613</f>
        <v>40.928901518020098</v>
      </c>
      <c r="T919" s="25">
        <v>40.182567292480527</v>
      </c>
      <c r="U919" s="25">
        <f>0.814*T919+4.4613</f>
        <v>37.169909776079152</v>
      </c>
    </row>
    <row r="920" spans="14:21">
      <c r="N920">
        <v>2082</v>
      </c>
      <c r="O920">
        <v>7</v>
      </c>
      <c r="P920" s="4">
        <v>42.95946352416999</v>
      </c>
      <c r="Q920" s="4">
        <f t="shared" si="305"/>
        <v>39.430303308674368</v>
      </c>
      <c r="R920" s="3">
        <v>44.298167856445311</v>
      </c>
      <c r="S920" s="3">
        <f>0.814*R920+4.4613</f>
        <v>40.520008635146482</v>
      </c>
      <c r="T920" s="25">
        <v>42.387045374755886</v>
      </c>
      <c r="U920" s="25">
        <f>0.814*T920+4.4613</f>
        <v>38.96435493505129</v>
      </c>
    </row>
    <row r="921" spans="14:21">
      <c r="N921">
        <v>2082</v>
      </c>
      <c r="O921">
        <v>8</v>
      </c>
      <c r="P921" s="4">
        <v>41.268953657836946</v>
      </c>
      <c r="Q921" s="4">
        <f t="shared" si="305"/>
        <v>38.054228277479275</v>
      </c>
      <c r="R921" s="3">
        <v>43.367157901611357</v>
      </c>
      <c r="S921" s="3">
        <f>0.814*R921+4.4613</f>
        <v>39.762166531911646</v>
      </c>
      <c r="T921" s="25">
        <v>40.133553577880889</v>
      </c>
      <c r="U921" s="25">
        <f>0.814*T921+4.4613</f>
        <v>37.130012612395042</v>
      </c>
    </row>
    <row r="922" spans="14:21">
      <c r="N922">
        <v>2082</v>
      </c>
      <c r="O922">
        <v>9</v>
      </c>
      <c r="P922" s="4">
        <v>33.107643614502017</v>
      </c>
      <c r="Q922" s="4">
        <f t="shared" ref="Q922:Q924" si="306">0.9014*P922+2.3973</f>
        <v>32.24052995411212</v>
      </c>
      <c r="R922" s="3">
        <v>34.274963217773433</v>
      </c>
      <c r="S922" s="3">
        <f>0.9014*R922+2.3973</f>
        <v>33.29275184450097</v>
      </c>
      <c r="T922" s="25">
        <v>29.048045026855526</v>
      </c>
      <c r="U922" s="25">
        <f>0.9014*T922+2.3973</f>
        <v>28.581207787207571</v>
      </c>
    </row>
    <row r="923" spans="14:21">
      <c r="N923">
        <v>2082</v>
      </c>
      <c r="O923">
        <v>10</v>
      </c>
      <c r="P923" s="4">
        <v>17.169243062133823</v>
      </c>
      <c r="Q923" s="4">
        <f t="shared" si="306"/>
        <v>17.873655696207429</v>
      </c>
      <c r="R923" s="3">
        <v>19.435637753906249</v>
      </c>
      <c r="S923" s="3">
        <f>0.9014*R923+2.3973</f>
        <v>19.916583871371095</v>
      </c>
      <c r="T923" s="25">
        <v>20.240082850341825</v>
      </c>
      <c r="U923" s="25">
        <f>0.9014*T923+2.3973</f>
        <v>20.641710681298122</v>
      </c>
    </row>
    <row r="924" spans="14:21">
      <c r="N924">
        <v>2082</v>
      </c>
      <c r="O924">
        <v>11</v>
      </c>
      <c r="P924" s="4">
        <v>7.960272789306706</v>
      </c>
      <c r="Q924" s="4">
        <f t="shared" si="306"/>
        <v>9.5726898922810655</v>
      </c>
      <c r="R924" s="3">
        <v>14.516117947998012</v>
      </c>
      <c r="S924" s="3">
        <f>0.9014*R924+2.3973</f>
        <v>15.482128718325407</v>
      </c>
      <c r="T924" s="25">
        <v>8.8117798168945534</v>
      </c>
      <c r="U924" s="25">
        <f>0.9014*T924+2.3973</f>
        <v>10.34023832694875</v>
      </c>
    </row>
    <row r="925" spans="14:21">
      <c r="N925">
        <v>2082</v>
      </c>
      <c r="O925">
        <v>12</v>
      </c>
      <c r="P925" s="4">
        <v>-0.11835253723141204</v>
      </c>
      <c r="Q925" s="4">
        <f t="shared" ref="Q925:Q927" si="307">0.7817*P925+0.2163</f>
        <v>0.1237838216462052</v>
      </c>
      <c r="R925" s="3">
        <v>5.1380776831054966</v>
      </c>
      <c r="S925" s="3">
        <f>0.7817*R925+0.2163</f>
        <v>4.2327353248835671</v>
      </c>
      <c r="T925" s="25">
        <v>-2.0850443591308321</v>
      </c>
      <c r="U925" s="25">
        <f>0.7817*T925+0.2163</f>
        <v>-1.4135791755325715</v>
      </c>
    </row>
    <row r="926" spans="14:21">
      <c r="N926">
        <v>2083</v>
      </c>
      <c r="O926">
        <v>1</v>
      </c>
      <c r="P926" s="4">
        <v>-1.8080611950683325</v>
      </c>
      <c r="Q926" s="4">
        <f t="shared" si="307"/>
        <v>-1.1970614361849155</v>
      </c>
      <c r="R926" s="3">
        <v>2.3209479345703401</v>
      </c>
      <c r="S926" s="3">
        <f>0.7817*R926+0.2163</f>
        <v>2.0305850004536348</v>
      </c>
      <c r="T926" s="25">
        <v>-2.6849012011718538</v>
      </c>
      <c r="U926" s="25">
        <f>0.7817*T926+0.2163</f>
        <v>-1.8824872689560381</v>
      </c>
    </row>
    <row r="927" spans="14:21">
      <c r="N927">
        <v>2083</v>
      </c>
      <c r="O927">
        <v>2</v>
      </c>
      <c r="P927" s="4">
        <v>9.208114961547885</v>
      </c>
      <c r="Q927" s="4">
        <f t="shared" si="307"/>
        <v>7.414283465441982</v>
      </c>
      <c r="R927" s="3">
        <v>5.8947302160644881</v>
      </c>
      <c r="S927" s="3">
        <f>0.7817*R927+0.2163</f>
        <v>4.8242106098976105</v>
      </c>
      <c r="T927" s="25">
        <v>3.8332527966308865</v>
      </c>
      <c r="U927" s="25">
        <f>0.7817*T927+0.2163</f>
        <v>3.2127537111263638</v>
      </c>
    </row>
    <row r="928" spans="14:21">
      <c r="N928">
        <v>2083</v>
      </c>
      <c r="O928">
        <v>3</v>
      </c>
      <c r="P928" s="4">
        <v>20.033523375244208</v>
      </c>
      <c r="Q928" s="4">
        <f t="shared" ref="Q928:Q930" si="308">0.9534*P928-0.7929</f>
        <v>18.307061185957828</v>
      </c>
      <c r="R928" s="3">
        <v>16.647930820312499</v>
      </c>
      <c r="S928" s="3">
        <f>0.9534*R928-0.7929</f>
        <v>15.079237244085938</v>
      </c>
      <c r="T928" s="25">
        <v>14.71580503662115</v>
      </c>
      <c r="U928" s="25">
        <f>0.9534*T928-0.7929</f>
        <v>13.237148521914605</v>
      </c>
    </row>
    <row r="929" spans="14:21">
      <c r="N929">
        <v>2083</v>
      </c>
      <c r="O929">
        <v>4</v>
      </c>
      <c r="P929" s="4">
        <v>27.139681889648436</v>
      </c>
      <c r="Q929" s="4">
        <f t="shared" si="308"/>
        <v>25.082072713590819</v>
      </c>
      <c r="R929" s="3">
        <v>21.636522989501991</v>
      </c>
      <c r="S929" s="3">
        <f>0.9534*R929-0.7929</f>
        <v>19.8353610181912</v>
      </c>
      <c r="T929" s="25">
        <v>24.712961207275367</v>
      </c>
      <c r="U929" s="25">
        <f>0.9534*T929-0.7929</f>
        <v>22.768437215016334</v>
      </c>
    </row>
    <row r="930" spans="14:21">
      <c r="N930">
        <v>2083</v>
      </c>
      <c r="O930">
        <v>5</v>
      </c>
      <c r="P930" s="4">
        <v>36.197624360961946</v>
      </c>
      <c r="Q930" s="4">
        <f t="shared" si="308"/>
        <v>33.717915065741117</v>
      </c>
      <c r="R930" s="3">
        <v>26.519788187255827</v>
      </c>
      <c r="S930" s="3">
        <f>0.9534*R930-0.7929</f>
        <v>24.491066057729707</v>
      </c>
      <c r="T930" s="25">
        <v>36.109906184082092</v>
      </c>
      <c r="U930" s="25">
        <f>0.9534*T930-0.7929</f>
        <v>33.634284555903868</v>
      </c>
    </row>
    <row r="931" spans="14:21">
      <c r="N931">
        <v>2083</v>
      </c>
      <c r="O931">
        <v>6</v>
      </c>
      <c r="P931" s="4">
        <v>42.277875456542972</v>
      </c>
      <c r="Q931" s="4">
        <f t="shared" ref="Q931:Q933" si="309">0.814*P931+4.4613</f>
        <v>38.875490621625978</v>
      </c>
      <c r="R931" s="3">
        <v>41.379944333496162</v>
      </c>
      <c r="S931" s="3">
        <f>0.814*R931+4.4613</f>
        <v>38.144574687465877</v>
      </c>
      <c r="T931" s="25">
        <v>38.183859705810576</v>
      </c>
      <c r="U931" s="25">
        <f>0.814*T931+4.4613</f>
        <v>35.54296180052981</v>
      </c>
    </row>
    <row r="932" spans="14:21">
      <c r="N932">
        <v>2083</v>
      </c>
      <c r="O932">
        <v>7</v>
      </c>
      <c r="P932" s="4">
        <v>43.157161720581151</v>
      </c>
      <c r="Q932" s="4">
        <f t="shared" si="309"/>
        <v>39.591229640553053</v>
      </c>
      <c r="R932" s="3">
        <v>46.379182364501979</v>
      </c>
      <c r="S932" s="3">
        <f>0.814*R932+4.4613</f>
        <v>42.213954444704612</v>
      </c>
      <c r="T932" s="25">
        <v>43.721873420410212</v>
      </c>
      <c r="U932" s="25">
        <f>0.814*T932+4.4613</f>
        <v>40.050904964213913</v>
      </c>
    </row>
    <row r="933" spans="14:21">
      <c r="N933">
        <v>2083</v>
      </c>
      <c r="O933">
        <v>8</v>
      </c>
      <c r="P933" s="4">
        <v>43.487700285644529</v>
      </c>
      <c r="Q933" s="4">
        <f t="shared" si="309"/>
        <v>39.860288032514646</v>
      </c>
      <c r="R933" s="3">
        <v>44.3824126684571</v>
      </c>
      <c r="S933" s="3">
        <f>0.814*R933+4.4613</f>
        <v>40.588583912124079</v>
      </c>
      <c r="T933" s="25">
        <v>39.056926966552759</v>
      </c>
      <c r="U933" s="25">
        <f>0.814*T933+4.4613</f>
        <v>36.253638550773942</v>
      </c>
    </row>
    <row r="934" spans="14:21">
      <c r="N934">
        <v>2083</v>
      </c>
      <c r="O934">
        <v>9</v>
      </c>
      <c r="P934" s="4">
        <v>31.676164454956023</v>
      </c>
      <c r="Q934" s="4">
        <f t="shared" ref="Q934:Q936" si="310">0.9014*P934+2.3973</f>
        <v>30.950194639697362</v>
      </c>
      <c r="R934" s="3">
        <v>33.17064366210937</v>
      </c>
      <c r="S934" s="3">
        <f>0.9014*R934+2.3973</f>
        <v>32.297318197025383</v>
      </c>
      <c r="T934" s="25">
        <v>30.370845783691465</v>
      </c>
      <c r="U934" s="25">
        <f>0.9014*T934+2.3973</f>
        <v>29.773580389419486</v>
      </c>
    </row>
    <row r="935" spans="14:21">
      <c r="N935">
        <v>2083</v>
      </c>
      <c r="O935">
        <v>10</v>
      </c>
      <c r="P935" s="4">
        <v>20.825317671508824</v>
      </c>
      <c r="Q935" s="4">
        <f t="shared" si="310"/>
        <v>21.169241349098055</v>
      </c>
      <c r="R935" s="3">
        <v>23.639579611816476</v>
      </c>
      <c r="S935" s="3">
        <f>0.9014*R935+2.3973</f>
        <v>23.706017062091373</v>
      </c>
      <c r="T935" s="25">
        <v>22.358460285644586</v>
      </c>
      <c r="U935" s="25">
        <f>0.9014*T935+2.3973</f>
        <v>22.55121610148003</v>
      </c>
    </row>
    <row r="936" spans="14:21">
      <c r="N936">
        <v>2083</v>
      </c>
      <c r="O936">
        <v>11</v>
      </c>
      <c r="P936" s="4">
        <v>6.1778242480469006</v>
      </c>
      <c r="Q936" s="4">
        <f t="shared" si="310"/>
        <v>7.9659907771894769</v>
      </c>
      <c r="R936" s="3">
        <v>9.7727159033203375</v>
      </c>
      <c r="S936" s="3">
        <f>0.9014*R936+2.3973</f>
        <v>11.206426115252951</v>
      </c>
      <c r="T936" s="25">
        <v>8.5065077954101795</v>
      </c>
      <c r="U936" s="25">
        <f>0.9014*T936+2.3973</f>
        <v>10.065066126782735</v>
      </c>
    </row>
    <row r="937" spans="14:21">
      <c r="N937">
        <v>2083</v>
      </c>
      <c r="O937">
        <v>12</v>
      </c>
      <c r="P937" s="4">
        <v>-1.0726719769286781</v>
      </c>
      <c r="Q937" s="4">
        <f t="shared" ref="Q937:Q939" si="311">0.7817*P937+0.2163</f>
        <v>-0.62220768436514762</v>
      </c>
      <c r="R937" s="3">
        <v>1.487050034179715</v>
      </c>
      <c r="S937" s="3">
        <f>0.7817*R937+0.2163</f>
        <v>1.378727011718283</v>
      </c>
      <c r="T937" s="25">
        <v>-1.1595461596679475</v>
      </c>
      <c r="U937" s="25">
        <f>0.7817*T937+0.2163</f>
        <v>-0.69011723301243455</v>
      </c>
    </row>
    <row r="938" spans="14:21">
      <c r="N938">
        <v>2084</v>
      </c>
      <c r="O938">
        <v>1</v>
      </c>
      <c r="P938" s="4">
        <v>-0.78039111755367774</v>
      </c>
      <c r="Q938" s="4">
        <f t="shared" si="311"/>
        <v>-0.39373173659170985</v>
      </c>
      <c r="R938" s="3">
        <v>-6.2503120385741902</v>
      </c>
      <c r="S938" s="3">
        <f>0.7817*R938+0.2163</f>
        <v>-4.6695689205534441</v>
      </c>
      <c r="T938" s="25">
        <v>-1.7418478503417698</v>
      </c>
      <c r="U938" s="25">
        <f>0.7817*T938+0.2163</f>
        <v>-1.1453024646121615</v>
      </c>
    </row>
    <row r="939" spans="14:21">
      <c r="N939">
        <v>2084</v>
      </c>
      <c r="O939">
        <v>2</v>
      </c>
      <c r="P939" s="4">
        <v>1.0454829241943697</v>
      </c>
      <c r="Q939" s="4">
        <f t="shared" si="311"/>
        <v>1.0335540018427387</v>
      </c>
      <c r="R939" s="3">
        <v>4.5932945654297157</v>
      </c>
      <c r="S939" s="3">
        <f>0.7817*R939+0.2163</f>
        <v>3.8068783617964086</v>
      </c>
      <c r="T939" s="25">
        <v>6.4762076367187724</v>
      </c>
      <c r="U939" s="25">
        <f>0.7817*T939+0.2163</f>
        <v>5.2787515096230644</v>
      </c>
    </row>
    <row r="940" spans="14:21">
      <c r="N940">
        <v>2084</v>
      </c>
      <c r="O940">
        <v>3</v>
      </c>
      <c r="P940" s="4">
        <v>16.780857243652346</v>
      </c>
      <c r="Q940" s="4">
        <f t="shared" ref="Q940:Q942" si="312">0.9534*P940-0.7929</f>
        <v>15.205969296098147</v>
      </c>
      <c r="R940" s="3">
        <v>11.974313657226588</v>
      </c>
      <c r="S940" s="3">
        <f>0.9534*R940-0.7929</f>
        <v>10.623410640799831</v>
      </c>
      <c r="T940" s="25">
        <v>21.480334193115265</v>
      </c>
      <c r="U940" s="25">
        <f>0.9534*T940-0.7929</f>
        <v>19.686450619716094</v>
      </c>
    </row>
    <row r="941" spans="14:21">
      <c r="N941">
        <v>2084</v>
      </c>
      <c r="O941">
        <v>4</v>
      </c>
      <c r="P941" s="4">
        <v>28.902020097656248</v>
      </c>
      <c r="Q941" s="4">
        <f t="shared" si="312"/>
        <v>26.762285961105469</v>
      </c>
      <c r="R941" s="3">
        <v>21.099451834716767</v>
      </c>
      <c r="S941" s="3">
        <f>0.9534*R941-0.7929</f>
        <v>19.323317379218967</v>
      </c>
      <c r="T941" s="25">
        <v>26.4812406811524</v>
      </c>
      <c r="U941" s="25">
        <f>0.9534*T941-0.7929</f>
        <v>24.454314865410698</v>
      </c>
    </row>
    <row r="942" spans="14:21">
      <c r="N942">
        <v>2084</v>
      </c>
      <c r="O942">
        <v>5</v>
      </c>
      <c r="P942" s="4">
        <v>37.340948884887723</v>
      </c>
      <c r="Q942" s="4">
        <f t="shared" si="312"/>
        <v>34.807960666851955</v>
      </c>
      <c r="R942" s="3">
        <v>30.589315561523438</v>
      </c>
      <c r="S942" s="3">
        <f>0.9534*R942-0.7929</f>
        <v>28.370953456356446</v>
      </c>
      <c r="T942" s="25">
        <v>34.026069514160213</v>
      </c>
      <c r="U942" s="25">
        <f>0.9534*T942-0.7929</f>
        <v>31.64755467480035</v>
      </c>
    </row>
    <row r="943" spans="14:21">
      <c r="N943">
        <v>2084</v>
      </c>
      <c r="O943">
        <v>6</v>
      </c>
      <c r="P943" s="4">
        <v>38.419455641479587</v>
      </c>
      <c r="Q943" s="4">
        <f t="shared" ref="Q943:Q945" si="313">0.814*P943+4.4613</f>
        <v>35.734736892164378</v>
      </c>
      <c r="R943" s="3">
        <v>41.024942563476564</v>
      </c>
      <c r="S943" s="3">
        <f>0.814*R943+4.4613</f>
        <v>37.855603246669922</v>
      </c>
      <c r="T943" s="25">
        <v>42.143752418212969</v>
      </c>
      <c r="U943" s="25">
        <f>0.814*T943+4.4613</f>
        <v>38.766314468425357</v>
      </c>
    </row>
    <row r="944" spans="14:21">
      <c r="N944">
        <v>2084</v>
      </c>
      <c r="O944">
        <v>7</v>
      </c>
      <c r="P944" s="4">
        <v>47.038375917358493</v>
      </c>
      <c r="Q944" s="4">
        <f t="shared" si="313"/>
        <v>42.750537996729811</v>
      </c>
      <c r="R944" s="3">
        <v>46.67118913330085</v>
      </c>
      <c r="S944" s="3">
        <f>0.814*R944+4.4613</f>
        <v>42.451647954506889</v>
      </c>
      <c r="T944" s="25">
        <v>44.744930018310576</v>
      </c>
      <c r="U944" s="25">
        <f>0.814*T944+4.4613</f>
        <v>40.88367303490481</v>
      </c>
    </row>
    <row r="945" spans="14:21">
      <c r="N945">
        <v>2084</v>
      </c>
      <c r="O945">
        <v>8</v>
      </c>
      <c r="P945" s="4">
        <v>41.589196693725683</v>
      </c>
      <c r="Q945" s="4">
        <f t="shared" si="313"/>
        <v>38.314906108692703</v>
      </c>
      <c r="R945" s="3">
        <v>43.270842191162203</v>
      </c>
      <c r="S945" s="3">
        <f>0.814*R945+4.4613</f>
        <v>39.683765543606029</v>
      </c>
      <c r="T945" s="25">
        <v>39.836623603515626</v>
      </c>
      <c r="U945" s="25">
        <f>0.814*T945+4.4613</f>
        <v>36.88831161326172</v>
      </c>
    </row>
    <row r="946" spans="14:21">
      <c r="N946">
        <v>2084</v>
      </c>
      <c r="O946">
        <v>9</v>
      </c>
      <c r="P946" s="4">
        <v>32.902774602050783</v>
      </c>
      <c r="Q946" s="4">
        <f t="shared" ref="Q946:Q948" si="314">0.9014*P946+2.3973</f>
        <v>32.055861026288575</v>
      </c>
      <c r="R946" s="3">
        <v>34.393157431640624</v>
      </c>
      <c r="S946" s="3">
        <f>0.9014*R946+2.3973</f>
        <v>33.399292108880857</v>
      </c>
      <c r="T946" s="25">
        <v>31.401641389160215</v>
      </c>
      <c r="U946" s="25">
        <f>0.9014*T946+2.3973</f>
        <v>30.702739548189019</v>
      </c>
    </row>
    <row r="947" spans="14:21">
      <c r="N947">
        <v>2084</v>
      </c>
      <c r="O947">
        <v>10</v>
      </c>
      <c r="P947" s="4">
        <v>19.157922670288055</v>
      </c>
      <c r="Q947" s="4">
        <f t="shared" si="314"/>
        <v>19.666251494997653</v>
      </c>
      <c r="R947" s="3">
        <v>17.933230026855536</v>
      </c>
      <c r="S947" s="3">
        <f>0.9014*R947+2.3973</f>
        <v>18.56231354620758</v>
      </c>
      <c r="T947" s="25">
        <v>17.048697041015625</v>
      </c>
      <c r="U947" s="25">
        <f>0.9014*T947+2.3973</f>
        <v>17.764995512771485</v>
      </c>
    </row>
    <row r="948" spans="14:21">
      <c r="N948">
        <v>2084</v>
      </c>
      <c r="O948">
        <v>11</v>
      </c>
      <c r="P948" s="4">
        <v>10.332851448364291</v>
      </c>
      <c r="Q948" s="4">
        <f t="shared" si="314"/>
        <v>11.711332295555572</v>
      </c>
      <c r="R948" s="3">
        <v>10.504430295410183</v>
      </c>
      <c r="S948" s="3">
        <f>0.9014*R948+2.3973</f>
        <v>11.865993468282738</v>
      </c>
      <c r="T948" s="25">
        <v>10.179842042236357</v>
      </c>
      <c r="U948" s="25">
        <f>0.9014*T948+2.3973</f>
        <v>11.573409616871851</v>
      </c>
    </row>
    <row r="949" spans="14:21">
      <c r="N949">
        <v>2084</v>
      </c>
      <c r="O949">
        <v>12</v>
      </c>
      <c r="P949" s="4">
        <v>-1.3762498760985995</v>
      </c>
      <c r="Q949" s="4">
        <f t="shared" ref="Q949:Q951" si="315">0.7817*P949+0.2163</f>
        <v>-0.85951452814627527</v>
      </c>
      <c r="R949" s="3">
        <v>2.9288517919922152</v>
      </c>
      <c r="S949" s="3">
        <f>0.7817*R949+0.2163</f>
        <v>2.5057834458003145</v>
      </c>
      <c r="T949" s="25">
        <v>0.56863118408205282</v>
      </c>
      <c r="U949" s="25">
        <f>0.7817*T949+0.2163</f>
        <v>0.66079899659694064</v>
      </c>
    </row>
    <row r="950" spans="14:21">
      <c r="N950">
        <v>2085</v>
      </c>
      <c r="O950">
        <v>1</v>
      </c>
      <c r="P950" s="4">
        <v>-0.9181589184570047</v>
      </c>
      <c r="Q950" s="4">
        <f t="shared" si="315"/>
        <v>-0.50142482655784049</v>
      </c>
      <c r="R950" s="3">
        <v>-0.68009536376949964</v>
      </c>
      <c r="S950" s="3">
        <f>0.7817*R950+0.2163</f>
        <v>-0.31533054585861781</v>
      </c>
      <c r="T950" s="25">
        <v>-0.67587493774411378</v>
      </c>
      <c r="U950" s="25">
        <f>0.7817*T950+0.2163</f>
        <v>-0.31203143883457368</v>
      </c>
    </row>
    <row r="951" spans="14:21">
      <c r="N951">
        <v>2085</v>
      </c>
      <c r="O951">
        <v>2</v>
      </c>
      <c r="P951" s="4">
        <v>4.0501750262451504</v>
      </c>
      <c r="Q951" s="4">
        <f t="shared" si="315"/>
        <v>3.3823218180158339</v>
      </c>
      <c r="R951" s="3">
        <v>4.8067985815429957</v>
      </c>
      <c r="S951" s="3">
        <f>0.7817*R951+0.2163</f>
        <v>3.9737744511921593</v>
      </c>
      <c r="T951" s="25">
        <v>4.1172509228515848</v>
      </c>
      <c r="U951" s="25">
        <f>0.7817*T951+0.2163</f>
        <v>3.4347550463930836</v>
      </c>
    </row>
    <row r="952" spans="14:21">
      <c r="N952">
        <v>2085</v>
      </c>
      <c r="O952">
        <v>3</v>
      </c>
      <c r="P952" s="4">
        <v>17.780485023803678</v>
      </c>
      <c r="Q952" s="4">
        <f t="shared" ref="Q952:Q954" si="316">0.9534*P952-0.7929</f>
        <v>16.159014421694426</v>
      </c>
      <c r="R952" s="3">
        <v>15.531791843261784</v>
      </c>
      <c r="S952" s="3">
        <f>0.9534*R952-0.7929</f>
        <v>14.015110343365786</v>
      </c>
      <c r="T952" s="25">
        <v>14.911256855468752</v>
      </c>
      <c r="U952" s="25">
        <f>0.9534*T952-0.7929</f>
        <v>13.423492286003908</v>
      </c>
    </row>
    <row r="953" spans="14:21">
      <c r="N953">
        <v>2085</v>
      </c>
      <c r="O953">
        <v>4</v>
      </c>
      <c r="P953" s="4">
        <v>28.805554594726566</v>
      </c>
      <c r="Q953" s="4">
        <f t="shared" si="316"/>
        <v>26.670315750612311</v>
      </c>
      <c r="R953" s="3">
        <v>25.391368747558666</v>
      </c>
      <c r="S953" s="3">
        <f>0.9534*R953-0.7929</f>
        <v>23.415230963922433</v>
      </c>
      <c r="T953" s="25">
        <v>25.014916511230524</v>
      </c>
      <c r="U953" s="25">
        <f>0.9534*T953-0.7929</f>
        <v>23.056321401807182</v>
      </c>
    </row>
    <row r="954" spans="14:21">
      <c r="N954">
        <v>2085</v>
      </c>
      <c r="O954">
        <v>5</v>
      </c>
      <c r="P954" s="4">
        <v>36.26328339721686</v>
      </c>
      <c r="Q954" s="4">
        <f t="shared" si="316"/>
        <v>33.780514390906554</v>
      </c>
      <c r="R954" s="3">
        <v>38.940072073974576</v>
      </c>
      <c r="S954" s="3">
        <f>0.9534*R954-0.7929</f>
        <v>36.332564715327358</v>
      </c>
      <c r="T954" s="25">
        <v>33.131493842773445</v>
      </c>
      <c r="U954" s="25">
        <f>0.9534*T954-0.7929</f>
        <v>30.794666229700205</v>
      </c>
    </row>
    <row r="955" spans="14:21">
      <c r="N955">
        <v>2085</v>
      </c>
      <c r="O955">
        <v>6</v>
      </c>
      <c r="P955" s="4">
        <v>41.400431972045993</v>
      </c>
      <c r="Q955" s="4">
        <f t="shared" ref="Q955:Q957" si="317">0.814*P955+4.4613</f>
        <v>38.161251625245434</v>
      </c>
      <c r="R955" s="3">
        <v>41.999919089355537</v>
      </c>
      <c r="S955" s="3">
        <f>0.814*R955+4.4613</f>
        <v>38.649234138735409</v>
      </c>
      <c r="T955" s="25">
        <v>40.994526545410217</v>
      </c>
      <c r="U955" s="25">
        <f>0.814*T955+4.4613</f>
        <v>37.830844607963918</v>
      </c>
    </row>
    <row r="956" spans="14:21">
      <c r="N956">
        <v>2085</v>
      </c>
      <c r="O956">
        <v>7</v>
      </c>
      <c r="P956" s="4">
        <v>47.546502345581146</v>
      </c>
      <c r="Q956" s="4">
        <f t="shared" si="317"/>
        <v>43.164152909303048</v>
      </c>
      <c r="R956" s="3">
        <v>44.882768173828126</v>
      </c>
      <c r="S956" s="3">
        <f>0.814*R956+4.4613</f>
        <v>40.995873293496096</v>
      </c>
      <c r="T956" s="25">
        <v>44.271141944580158</v>
      </c>
      <c r="U956" s="25">
        <f>0.814*T956+4.4613</f>
        <v>40.498009542888248</v>
      </c>
    </row>
    <row r="957" spans="14:21">
      <c r="N957">
        <v>2085</v>
      </c>
      <c r="O957">
        <v>8</v>
      </c>
      <c r="P957" s="4">
        <v>42.485188154907256</v>
      </c>
      <c r="Q957" s="4">
        <f t="shared" si="317"/>
        <v>39.044243158094503</v>
      </c>
      <c r="R957" s="3">
        <v>44.179680252685642</v>
      </c>
      <c r="S957" s="3">
        <f>0.814*R957+4.4613</f>
        <v>40.423559725686111</v>
      </c>
      <c r="T957" s="25">
        <v>41.454645722656252</v>
      </c>
      <c r="U957" s="25">
        <f>0.814*T957+4.4613</f>
        <v>38.205381618242185</v>
      </c>
    </row>
    <row r="958" spans="14:21">
      <c r="N958">
        <v>2085</v>
      </c>
      <c r="O958">
        <v>9</v>
      </c>
      <c r="P958" s="4">
        <v>33.502959886474677</v>
      </c>
      <c r="Q958" s="4">
        <f t="shared" ref="Q958:Q960" si="318">0.9014*P958+2.3973</f>
        <v>32.596868041668273</v>
      </c>
      <c r="R958" s="3">
        <v>32.491949014892612</v>
      </c>
      <c r="S958" s="3">
        <f>0.9014*R958+2.3973</f>
        <v>31.685542842024201</v>
      </c>
      <c r="T958" s="25">
        <v>30.409004786376929</v>
      </c>
      <c r="U958" s="25">
        <f>0.9014*T958+2.3973</f>
        <v>29.807976914440165</v>
      </c>
    </row>
    <row r="959" spans="14:21">
      <c r="N959">
        <v>2085</v>
      </c>
      <c r="O959">
        <v>10</v>
      </c>
      <c r="P959" s="4">
        <v>15.84989303161618</v>
      </c>
      <c r="Q959" s="4">
        <f t="shared" si="318"/>
        <v>16.684393578698824</v>
      </c>
      <c r="R959" s="3">
        <v>23.535426199951139</v>
      </c>
      <c r="S959" s="3">
        <f>0.9014*R959+2.3973</f>
        <v>23.612133176635957</v>
      </c>
      <c r="T959" s="25">
        <v>18.794228522949272</v>
      </c>
      <c r="U959" s="25">
        <f>0.9014*T959+2.3973</f>
        <v>19.338417590586474</v>
      </c>
    </row>
    <row r="960" spans="14:21">
      <c r="N960">
        <v>2085</v>
      </c>
      <c r="O960">
        <v>11</v>
      </c>
      <c r="P960" s="4">
        <v>5.6664529254150713</v>
      </c>
      <c r="Q960" s="4">
        <f t="shared" si="318"/>
        <v>7.5050406669691458</v>
      </c>
      <c r="R960" s="3">
        <v>12.947278366699285</v>
      </c>
      <c r="S960" s="3">
        <f>0.9014*R960+2.3973</f>
        <v>14.067976719742735</v>
      </c>
      <c r="T960" s="25">
        <v>8.4890196484375231</v>
      </c>
      <c r="U960" s="25">
        <f>0.9014*T960+2.3973</f>
        <v>10.049302311101583</v>
      </c>
    </row>
    <row r="961" spans="14:21">
      <c r="N961">
        <v>2085</v>
      </c>
      <c r="O961">
        <v>12</v>
      </c>
      <c r="P961" s="4">
        <v>-3.5564583752441141</v>
      </c>
      <c r="Q961" s="4">
        <f t="shared" ref="Q961:Q963" si="319">0.7817*P961+0.2163</f>
        <v>-2.5637835119283241</v>
      </c>
      <c r="R961" s="3">
        <v>5.0379898168945587</v>
      </c>
      <c r="S961" s="3">
        <f>0.7817*R961+0.2163</f>
        <v>4.1544966398664762</v>
      </c>
      <c r="T961" s="25">
        <v>-3.3485797290038852</v>
      </c>
      <c r="U961" s="25">
        <f>0.7817*T961+0.2163</f>
        <v>-2.4012847741623369</v>
      </c>
    </row>
    <row r="962" spans="14:21">
      <c r="N962">
        <v>2086</v>
      </c>
      <c r="O962">
        <v>1</v>
      </c>
      <c r="P962" s="4">
        <v>-1.6803485607909887</v>
      </c>
      <c r="Q962" s="4">
        <f t="shared" si="319"/>
        <v>-1.0972284699703159</v>
      </c>
      <c r="R962" s="3">
        <v>0.60327585205080902</v>
      </c>
      <c r="S962" s="3">
        <f>0.7817*R962+0.2163</f>
        <v>0.68788073354811741</v>
      </c>
      <c r="T962" s="25">
        <v>-3.6236997729491978</v>
      </c>
      <c r="U962" s="25">
        <f>0.7817*T962+0.2163</f>
        <v>-2.6163461125143876</v>
      </c>
    </row>
    <row r="963" spans="14:21">
      <c r="N963">
        <v>2086</v>
      </c>
      <c r="O963">
        <v>2</v>
      </c>
      <c r="P963" s="4">
        <v>-0.44516548278805246</v>
      </c>
      <c r="Q963" s="4">
        <f t="shared" si="319"/>
        <v>-0.13168585789542059</v>
      </c>
      <c r="R963" s="3">
        <v>7.5500779028320579</v>
      </c>
      <c r="S963" s="3">
        <f>0.7817*R963+0.2163</f>
        <v>6.1181958966438197</v>
      </c>
      <c r="T963" s="25">
        <v>8.487378040771512</v>
      </c>
      <c r="U963" s="25">
        <f>0.7817*T963+0.2163</f>
        <v>6.8508834144710908</v>
      </c>
    </row>
    <row r="964" spans="14:21">
      <c r="N964">
        <v>2086</v>
      </c>
      <c r="O964">
        <v>3</v>
      </c>
      <c r="P964" s="4">
        <v>13.631026222534146</v>
      </c>
      <c r="Q964" s="4">
        <f t="shared" ref="Q964:Q966" si="320">0.9534*P964-0.7929</f>
        <v>12.202920400564055</v>
      </c>
      <c r="R964" s="3">
        <v>17.763818320312499</v>
      </c>
      <c r="S964" s="3">
        <f>0.9534*R964-0.7929</f>
        <v>16.143124386585939</v>
      </c>
      <c r="T964" s="25">
        <v>15.093240791015626</v>
      </c>
      <c r="U964" s="25">
        <f>0.9534*T964-0.7929</f>
        <v>13.596995770154299</v>
      </c>
    </row>
    <row r="965" spans="14:21">
      <c r="N965">
        <v>2086</v>
      </c>
      <c r="O965">
        <v>4</v>
      </c>
      <c r="P965" s="4">
        <v>26.822603627319303</v>
      </c>
      <c r="Q965" s="4">
        <f t="shared" si="320"/>
        <v>24.779770298286223</v>
      </c>
      <c r="R965" s="3">
        <v>26.315295432128977</v>
      </c>
      <c r="S965" s="3">
        <f>0.9534*R965-0.7929</f>
        <v>24.296102664991768</v>
      </c>
      <c r="T965" s="25">
        <v>24.830352906494117</v>
      </c>
      <c r="U965" s="25">
        <f>0.9534*T965-0.7929</f>
        <v>22.880358461051493</v>
      </c>
    </row>
    <row r="966" spans="14:21">
      <c r="N966">
        <v>2086</v>
      </c>
      <c r="O966">
        <v>5</v>
      </c>
      <c r="P966" s="4">
        <v>35.791972499389615</v>
      </c>
      <c r="Q966" s="4">
        <f t="shared" si="320"/>
        <v>33.331166580918058</v>
      </c>
      <c r="R966" s="3">
        <v>36.796230216064487</v>
      </c>
      <c r="S966" s="3">
        <f>0.9534*R966-0.7929</f>
        <v>34.288625887995877</v>
      </c>
      <c r="T966" s="25">
        <v>31.925180225830054</v>
      </c>
      <c r="U966" s="25">
        <f>0.9534*T966-0.7929</f>
        <v>29.644566827306374</v>
      </c>
    </row>
    <row r="967" spans="14:21">
      <c r="N967">
        <v>2086</v>
      </c>
      <c r="O967">
        <v>6</v>
      </c>
      <c r="P967" s="4">
        <v>41.761857124633821</v>
      </c>
      <c r="Q967" s="4">
        <f t="shared" ref="Q967:Q969" si="321">0.814*P967+4.4613</f>
        <v>38.455451699451928</v>
      </c>
      <c r="R967" s="3">
        <v>38.244360812988347</v>
      </c>
      <c r="S967" s="3">
        <f>0.814*R967+4.4613</f>
        <v>35.592209701772511</v>
      </c>
      <c r="T967" s="25">
        <v>40.903903101806719</v>
      </c>
      <c r="U967" s="25">
        <f>0.814*T967+4.4613</f>
        <v>37.757077124870669</v>
      </c>
    </row>
    <row r="968" spans="14:21">
      <c r="N968">
        <v>2086</v>
      </c>
      <c r="O968">
        <v>7</v>
      </c>
      <c r="P968" s="4">
        <v>47.128551933593748</v>
      </c>
      <c r="Q968" s="4">
        <f t="shared" si="321"/>
        <v>42.823941273945309</v>
      </c>
      <c r="R968" s="3">
        <v>46.228505698242188</v>
      </c>
      <c r="S968" s="3">
        <f>0.814*R968+4.4613</f>
        <v>42.091303638369141</v>
      </c>
      <c r="T968" s="25">
        <v>44.720908942871155</v>
      </c>
      <c r="U968" s="25">
        <f>0.814*T968+4.4613</f>
        <v>40.864119879497117</v>
      </c>
    </row>
    <row r="969" spans="14:21">
      <c r="N969">
        <v>2086</v>
      </c>
      <c r="O969">
        <v>8</v>
      </c>
      <c r="P969" s="4">
        <v>42.923929927368192</v>
      </c>
      <c r="Q969" s="4">
        <f t="shared" si="321"/>
        <v>39.401378960877707</v>
      </c>
      <c r="R969" s="3">
        <v>48.408057297363349</v>
      </c>
      <c r="S969" s="3">
        <f>0.814*R969+4.4613</f>
        <v>43.865458640053767</v>
      </c>
      <c r="T969" s="25">
        <v>42.14636558959964</v>
      </c>
      <c r="U969" s="25">
        <f>0.814*T969+4.4613</f>
        <v>38.768441589934106</v>
      </c>
    </row>
    <row r="970" spans="14:21">
      <c r="N970">
        <v>2086</v>
      </c>
      <c r="O970">
        <v>9</v>
      </c>
      <c r="P970" s="4">
        <v>34.51436543151852</v>
      </c>
      <c r="Q970" s="4">
        <f t="shared" ref="Q970:Q972" si="322">0.9014*P970+2.3973</f>
        <v>33.508548999970792</v>
      </c>
      <c r="R970" s="3">
        <v>37.555481345214908</v>
      </c>
      <c r="S970" s="3">
        <f>0.9014*R970+2.3973</f>
        <v>36.249810884576718</v>
      </c>
      <c r="T970" s="25">
        <v>32.083277094726569</v>
      </c>
      <c r="U970" s="25">
        <f>0.9014*T970+2.3973</f>
        <v>31.31716597318653</v>
      </c>
    </row>
    <row r="971" spans="14:21">
      <c r="N971">
        <v>2086</v>
      </c>
      <c r="O971">
        <v>10</v>
      </c>
      <c r="P971" s="4">
        <v>18.324786015625001</v>
      </c>
      <c r="Q971" s="4">
        <f t="shared" si="322"/>
        <v>18.915262114484378</v>
      </c>
      <c r="R971" s="3">
        <v>24.035488315429689</v>
      </c>
      <c r="S971" s="3">
        <f>0.9014*R971+2.3973</f>
        <v>24.062889167528322</v>
      </c>
      <c r="T971" s="25">
        <v>15.957128449707087</v>
      </c>
      <c r="U971" s="25">
        <f>0.9014*T971+2.3973</f>
        <v>16.781055584565969</v>
      </c>
    </row>
    <row r="972" spans="14:21">
      <c r="N972">
        <v>2086</v>
      </c>
      <c r="O972">
        <v>11</v>
      </c>
      <c r="P972" s="4">
        <v>6.2810599627685866</v>
      </c>
      <c r="Q972" s="4">
        <f t="shared" si="322"/>
        <v>8.0590474504396035</v>
      </c>
      <c r="R972" s="3">
        <v>11.639010922851588</v>
      </c>
      <c r="S972" s="3">
        <f>0.9014*R972+2.3973</f>
        <v>12.888704445858421</v>
      </c>
      <c r="T972" s="25">
        <v>4.7285320141601783</v>
      </c>
      <c r="U972" s="25">
        <f>0.9014*T972+2.3973</f>
        <v>6.6595987575639839</v>
      </c>
    </row>
    <row r="973" spans="14:21">
      <c r="N973">
        <v>2086</v>
      </c>
      <c r="O973">
        <v>12</v>
      </c>
      <c r="P973" s="4">
        <v>4.6741161425781508</v>
      </c>
      <c r="Q973" s="4">
        <f t="shared" ref="Q973:Q975" si="323">0.7817*P973+0.2163</f>
        <v>3.8700565886533402</v>
      </c>
      <c r="R973" s="3">
        <v>4.4331875097656521</v>
      </c>
      <c r="S973" s="3">
        <f>0.7817*R973+0.2163</f>
        <v>3.68172267638381</v>
      </c>
      <c r="T973" s="25">
        <v>-0.39164229614255142</v>
      </c>
      <c r="U973" s="25">
        <f>0.7817*T973+0.2163</f>
        <v>-8.9846782894632438E-2</v>
      </c>
    </row>
    <row r="974" spans="14:21">
      <c r="N974">
        <v>2087</v>
      </c>
      <c r="O974">
        <v>1</v>
      </c>
      <c r="P974" s="4">
        <v>2.052281520385776</v>
      </c>
      <c r="Q974" s="4">
        <f t="shared" si="323"/>
        <v>1.8205684644855609</v>
      </c>
      <c r="R974" s="3">
        <v>-2.2127641625976247</v>
      </c>
      <c r="S974" s="3">
        <f>0.7817*R974+0.2163</f>
        <v>-1.5134177459025631</v>
      </c>
      <c r="T974" s="25">
        <v>-0.51057509643551979</v>
      </c>
      <c r="U974" s="25">
        <f>0.7817*T974+0.2163</f>
        <v>-0.18281655288364579</v>
      </c>
    </row>
    <row r="975" spans="14:21">
      <c r="N975">
        <v>2087</v>
      </c>
      <c r="O975">
        <v>2</v>
      </c>
      <c r="P975" s="4">
        <v>0.99340437194827569</v>
      </c>
      <c r="Q975" s="4">
        <f t="shared" si="323"/>
        <v>0.99284419755196707</v>
      </c>
      <c r="R975" s="3">
        <v>8.2625123876953399</v>
      </c>
      <c r="S975" s="3">
        <f>0.7817*R975+0.2163</f>
        <v>6.6751059334614471</v>
      </c>
      <c r="T975" s="25">
        <v>1.90999215820315</v>
      </c>
      <c r="U975" s="25">
        <f>0.7817*T975+0.2163</f>
        <v>1.7093408700674022</v>
      </c>
    </row>
    <row r="976" spans="14:21">
      <c r="N976">
        <v>2087</v>
      </c>
      <c r="O976">
        <v>3</v>
      </c>
      <c r="P976" s="4">
        <v>14.654129411621092</v>
      </c>
      <c r="Q976" s="4">
        <f t="shared" ref="Q976:Q978" si="324">0.9534*P976-0.7929</f>
        <v>13.178346981039549</v>
      </c>
      <c r="R976" s="3">
        <v>12.149257858886743</v>
      </c>
      <c r="S976" s="3">
        <f>0.9534*R976-0.7929</f>
        <v>10.790202442662622</v>
      </c>
      <c r="T976" s="25">
        <v>14.220173530273438</v>
      </c>
      <c r="U976" s="25">
        <f>0.9534*T976-0.7929</f>
        <v>12.764613443762697</v>
      </c>
    </row>
    <row r="977" spans="14:21">
      <c r="N977">
        <v>2087</v>
      </c>
      <c r="O977">
        <v>4</v>
      </c>
      <c r="P977" s="4">
        <v>27.443299849243196</v>
      </c>
      <c r="Q977" s="4">
        <f t="shared" si="324"/>
        <v>25.371542076268465</v>
      </c>
      <c r="R977" s="3">
        <v>24.523856748046878</v>
      </c>
      <c r="S977" s="3">
        <f>0.9534*R977-0.7929</f>
        <v>22.588145023587895</v>
      </c>
      <c r="T977" s="25">
        <v>22.573142365722713</v>
      </c>
      <c r="U977" s="25">
        <f>0.9534*T977-0.7929</f>
        <v>20.728333931480037</v>
      </c>
    </row>
    <row r="978" spans="14:21">
      <c r="N978">
        <v>2087</v>
      </c>
      <c r="O978">
        <v>5</v>
      </c>
      <c r="P978" s="4">
        <v>35.690659685058591</v>
      </c>
      <c r="Q978" s="4">
        <f t="shared" si="324"/>
        <v>33.234574943734856</v>
      </c>
      <c r="R978" s="3">
        <v>33.602304019775424</v>
      </c>
      <c r="S978" s="3">
        <f>0.9534*R978-0.7929</f>
        <v>31.243536652453894</v>
      </c>
      <c r="T978" s="25">
        <v>32.594554127197242</v>
      </c>
      <c r="U978" s="25">
        <f>0.9534*T978-0.7929</f>
        <v>30.282747904869851</v>
      </c>
    </row>
    <row r="979" spans="14:21">
      <c r="N979">
        <v>2087</v>
      </c>
      <c r="O979">
        <v>6</v>
      </c>
      <c r="P979" s="4">
        <v>41.36610018798828</v>
      </c>
      <c r="Q979" s="4">
        <f t="shared" ref="Q979:Q981" si="325">0.814*P979+4.4613</f>
        <v>38.13330555302246</v>
      </c>
      <c r="R979" s="3">
        <v>44.223646823730533</v>
      </c>
      <c r="S979" s="3">
        <f>0.814*R979+4.4613</f>
        <v>40.459348514516655</v>
      </c>
      <c r="T979" s="25">
        <v>40.625097816162139</v>
      </c>
      <c r="U979" s="25">
        <f>0.814*T979+4.4613</f>
        <v>37.530129622355979</v>
      </c>
    </row>
    <row r="980" spans="14:21">
      <c r="N980">
        <v>2087</v>
      </c>
      <c r="O980">
        <v>7</v>
      </c>
      <c r="P980" s="4">
        <v>43.901284111328124</v>
      </c>
      <c r="Q980" s="4">
        <f t="shared" si="325"/>
        <v>40.196945266621093</v>
      </c>
      <c r="R980" s="3">
        <v>48.752245554199284</v>
      </c>
      <c r="S980" s="3">
        <f>0.814*R980+4.4613</f>
        <v>44.145627881118216</v>
      </c>
      <c r="T980" s="25">
        <v>44.33020631835938</v>
      </c>
      <c r="U980" s="25">
        <f>0.814*T980+4.4613</f>
        <v>40.546087943144535</v>
      </c>
    </row>
    <row r="981" spans="14:21">
      <c r="N981">
        <v>2087</v>
      </c>
      <c r="O981">
        <v>8</v>
      </c>
      <c r="P981" s="4">
        <v>42.083141731567409</v>
      </c>
      <c r="Q981" s="4">
        <f t="shared" si="325"/>
        <v>38.716977369495872</v>
      </c>
      <c r="R981" s="3">
        <v>44.151808212890622</v>
      </c>
      <c r="S981" s="3">
        <f>0.814*R981+4.4613</f>
        <v>40.400871885292965</v>
      </c>
      <c r="T981" s="25">
        <v>40.89425446899422</v>
      </c>
      <c r="U981" s="25">
        <f>0.814*T981+4.4613</f>
        <v>37.749223137761291</v>
      </c>
    </row>
    <row r="982" spans="14:21">
      <c r="N982">
        <v>2087</v>
      </c>
      <c r="O982">
        <v>9</v>
      </c>
      <c r="P982" s="4">
        <v>31.637305842895543</v>
      </c>
      <c r="Q982" s="4">
        <f t="shared" ref="Q982:Q984" si="326">0.9014*P982+2.3973</f>
        <v>30.915167486786043</v>
      </c>
      <c r="R982" s="3">
        <v>32.454730411376985</v>
      </c>
      <c r="S982" s="3">
        <f>0.9014*R982+2.3973</f>
        <v>31.651993992815214</v>
      </c>
      <c r="T982" s="25">
        <v>30.810997651367192</v>
      </c>
      <c r="U982" s="25">
        <f>0.9014*T982+2.3973</f>
        <v>30.170333282942387</v>
      </c>
    </row>
    <row r="983" spans="14:21">
      <c r="N983">
        <v>2087</v>
      </c>
      <c r="O983">
        <v>10</v>
      </c>
      <c r="P983" s="4">
        <v>25.599999522705144</v>
      </c>
      <c r="Q983" s="4">
        <f t="shared" si="326"/>
        <v>25.473139569766417</v>
      </c>
      <c r="R983" s="3">
        <v>23.343465384521451</v>
      </c>
      <c r="S983" s="3">
        <f>0.9014*R983+2.3973</f>
        <v>23.439099697607638</v>
      </c>
      <c r="T983" s="25">
        <v>17.246929542236302</v>
      </c>
      <c r="U983" s="25">
        <f>0.9014*T983+2.3973</f>
        <v>17.943682289371804</v>
      </c>
    </row>
    <row r="984" spans="14:21">
      <c r="N984">
        <v>2087</v>
      </c>
      <c r="O984">
        <v>11</v>
      </c>
      <c r="P984" s="4">
        <v>10.375395619506804</v>
      </c>
      <c r="Q984" s="4">
        <f t="shared" si="326"/>
        <v>11.749681611423433</v>
      </c>
      <c r="R984" s="3">
        <v>13.919404819335936</v>
      </c>
      <c r="S984" s="3">
        <f>0.9014*R984+2.3973</f>
        <v>14.944251504149412</v>
      </c>
      <c r="T984" s="25">
        <v>8.2005657299804913</v>
      </c>
      <c r="U984" s="25">
        <f>0.9014*T984+2.3973</f>
        <v>9.7892899490044147</v>
      </c>
    </row>
    <row r="985" spans="14:21">
      <c r="N985">
        <v>2087</v>
      </c>
      <c r="O985">
        <v>12</v>
      </c>
      <c r="P985" s="4">
        <v>3.2129922686767918</v>
      </c>
      <c r="Q985" s="4">
        <f t="shared" ref="Q985:Q987" si="327">0.7817*P985+0.2163</f>
        <v>2.7278960564246479</v>
      </c>
      <c r="R985" s="3">
        <v>2.3856194494629248</v>
      </c>
      <c r="S985" s="3">
        <f>0.7817*R985+0.2163</f>
        <v>2.0811387236451684</v>
      </c>
      <c r="T985" s="25">
        <v>-0.45757462036130114</v>
      </c>
      <c r="U985" s="25">
        <f>0.7817*T985+0.2163</f>
        <v>-0.14138608073642911</v>
      </c>
    </row>
    <row r="986" spans="14:21">
      <c r="N986">
        <v>2088</v>
      </c>
      <c r="O986">
        <v>1</v>
      </c>
      <c r="P986" s="4">
        <v>1.7068404772949481</v>
      </c>
      <c r="Q986" s="4">
        <f t="shared" si="327"/>
        <v>1.5505372011014609</v>
      </c>
      <c r="R986" s="3">
        <v>-2.6681052758788746</v>
      </c>
      <c r="S986" s="3">
        <f>0.7817*R986+0.2163</f>
        <v>-1.8693578941545161</v>
      </c>
      <c r="T986" s="25">
        <v>-2.1658851611327914</v>
      </c>
      <c r="U986" s="25">
        <f>0.7817*T986+0.2163</f>
        <v>-1.4767724304575029</v>
      </c>
    </row>
    <row r="987" spans="14:21">
      <c r="N987">
        <v>2088</v>
      </c>
      <c r="O987">
        <v>2</v>
      </c>
      <c r="P987" s="4">
        <v>3.9073996722412447</v>
      </c>
      <c r="Q987" s="4">
        <f t="shared" si="327"/>
        <v>3.2707143237909806</v>
      </c>
      <c r="R987" s="3">
        <v>3.5249362280273711</v>
      </c>
      <c r="S987" s="3">
        <f>0.7817*R987+0.2163</f>
        <v>2.9717426494489958</v>
      </c>
      <c r="T987" s="25">
        <v>4.8579845043945529</v>
      </c>
      <c r="U987" s="25">
        <f>0.7817*T987+0.2163</f>
        <v>4.0137864870852216</v>
      </c>
    </row>
    <row r="988" spans="14:21">
      <c r="N988">
        <v>2088</v>
      </c>
      <c r="O988">
        <v>3</v>
      </c>
      <c r="P988" s="4">
        <v>19.673860881347657</v>
      </c>
      <c r="Q988" s="4">
        <f t="shared" ref="Q988:Q990" si="328">0.9534*P988-0.7929</f>
        <v>17.964158964276859</v>
      </c>
      <c r="R988" s="3">
        <v>17.113540579833952</v>
      </c>
      <c r="S988" s="3">
        <f>0.9534*R988-0.7929</f>
        <v>15.523149588813691</v>
      </c>
      <c r="T988" s="25">
        <v>13.334107416992188</v>
      </c>
      <c r="U988" s="25">
        <f>0.9534*T988-0.7929</f>
        <v>11.919838011360353</v>
      </c>
    </row>
    <row r="989" spans="14:21">
      <c r="N989">
        <v>2088</v>
      </c>
      <c r="O989">
        <v>4</v>
      </c>
      <c r="P989" s="4">
        <v>26.498354548950232</v>
      </c>
      <c r="Q989" s="4">
        <f t="shared" si="328"/>
        <v>24.470631226969154</v>
      </c>
      <c r="R989" s="3">
        <v>29.766398825683666</v>
      </c>
      <c r="S989" s="3">
        <f>0.9534*R989-0.7929</f>
        <v>27.586384640406809</v>
      </c>
      <c r="T989" s="25">
        <v>21.567506910400365</v>
      </c>
      <c r="U989" s="25">
        <f>0.9534*T989-0.7929</f>
        <v>19.76956108837571</v>
      </c>
    </row>
    <row r="990" spans="14:21">
      <c r="N990">
        <v>2088</v>
      </c>
      <c r="O990">
        <v>5</v>
      </c>
      <c r="P990" s="4">
        <v>34.914849498291083</v>
      </c>
      <c r="Q990" s="4">
        <f t="shared" si="328"/>
        <v>32.494917511670714</v>
      </c>
      <c r="R990" s="3">
        <v>33.038702036132811</v>
      </c>
      <c r="S990" s="3">
        <f>0.9534*R990-0.7929</f>
        <v>30.706198521249025</v>
      </c>
      <c r="T990" s="25">
        <v>31.112818946533178</v>
      </c>
      <c r="U990" s="25">
        <f>0.9534*T990-0.7929</f>
        <v>28.870061583624732</v>
      </c>
    </row>
    <row r="991" spans="14:21">
      <c r="N991">
        <v>2088</v>
      </c>
      <c r="O991">
        <v>6</v>
      </c>
      <c r="P991" s="4">
        <v>40.386142076416078</v>
      </c>
      <c r="Q991" s="4">
        <f t="shared" ref="Q991:Q993" si="329">0.814*P991+4.4613</f>
        <v>37.335619650202688</v>
      </c>
      <c r="R991" s="3">
        <v>41.294274484863351</v>
      </c>
      <c r="S991" s="3">
        <f>0.814*R991+4.4613</f>
        <v>38.074839430678765</v>
      </c>
      <c r="T991" s="25">
        <v>39.410643165283282</v>
      </c>
      <c r="U991" s="25">
        <f>0.814*T991+4.4613</f>
        <v>36.541563536540593</v>
      </c>
    </row>
    <row r="992" spans="14:21">
      <c r="N992">
        <v>2088</v>
      </c>
      <c r="O992">
        <v>7</v>
      </c>
      <c r="P992" s="4">
        <v>43.312195564575227</v>
      </c>
      <c r="Q992" s="4">
        <f t="shared" si="329"/>
        <v>39.717427189564233</v>
      </c>
      <c r="R992" s="3">
        <v>46.124771414795021</v>
      </c>
      <c r="S992" s="3">
        <f>0.814*R992+4.4613</f>
        <v>42.006863931643146</v>
      </c>
      <c r="T992" s="25">
        <v>45.597393427734382</v>
      </c>
      <c r="U992" s="25">
        <f>0.814*T992+4.4613</f>
        <v>41.577578250175783</v>
      </c>
    </row>
    <row r="993" spans="14:21">
      <c r="N993">
        <v>2088</v>
      </c>
      <c r="O993">
        <v>8</v>
      </c>
      <c r="P993" s="4">
        <v>40.538571992797877</v>
      </c>
      <c r="Q993" s="4">
        <f t="shared" si="329"/>
        <v>37.459697602137474</v>
      </c>
      <c r="R993" s="3">
        <v>44.96055840820312</v>
      </c>
      <c r="S993" s="3">
        <f>0.814*R993+4.4613</f>
        <v>41.059194544277339</v>
      </c>
      <c r="T993" s="25">
        <v>39.887010908203131</v>
      </c>
      <c r="U993" s="25">
        <f>0.814*T993+4.4613</f>
        <v>36.929326879277347</v>
      </c>
    </row>
    <row r="994" spans="14:21">
      <c r="N994">
        <v>2088</v>
      </c>
      <c r="O994">
        <v>9</v>
      </c>
      <c r="P994" s="4">
        <v>31.778118236084048</v>
      </c>
      <c r="Q994" s="4">
        <f t="shared" ref="Q994:Q996" si="330">0.9014*P994+2.3973</f>
        <v>31.042095778006161</v>
      </c>
      <c r="R994" s="3">
        <v>30.631228403320318</v>
      </c>
      <c r="S994" s="3">
        <f>0.9014*R994+2.3973</f>
        <v>30.008289282752934</v>
      </c>
      <c r="T994" s="25">
        <v>31.679006080322242</v>
      </c>
      <c r="U994" s="25">
        <f>0.9014*T994+2.3973</f>
        <v>30.95275608080247</v>
      </c>
    </row>
    <row r="995" spans="14:21">
      <c r="N995">
        <v>2088</v>
      </c>
      <c r="O995">
        <v>10</v>
      </c>
      <c r="P995" s="4">
        <v>16.746926063842743</v>
      </c>
      <c r="Q995" s="4">
        <f t="shared" si="330"/>
        <v>17.49297915394785</v>
      </c>
      <c r="R995" s="3">
        <v>17.586652738037074</v>
      </c>
      <c r="S995" s="3">
        <f>0.9014*R995+2.3973</f>
        <v>18.249908778066619</v>
      </c>
      <c r="T995" s="25">
        <v>20.016958216552762</v>
      </c>
      <c r="U995" s="25">
        <f>0.9014*T995+2.3973</f>
        <v>20.440586136400661</v>
      </c>
    </row>
    <row r="996" spans="14:21">
      <c r="N996">
        <v>2088</v>
      </c>
      <c r="O996">
        <v>11</v>
      </c>
      <c r="P996" s="4">
        <v>5.9925047229004162</v>
      </c>
      <c r="Q996" s="4">
        <f t="shared" si="330"/>
        <v>7.7989437572224354</v>
      </c>
      <c r="R996" s="3">
        <v>10.538715000000025</v>
      </c>
      <c r="S996" s="3">
        <f>0.9014*R996+2.3973</f>
        <v>11.896897701000022</v>
      </c>
      <c r="T996" s="25">
        <v>7.545329755859397</v>
      </c>
      <c r="U996" s="25">
        <f>0.9014*T996+2.3973</f>
        <v>9.1986602419316608</v>
      </c>
    </row>
    <row r="997" spans="14:21">
      <c r="N997">
        <v>2088</v>
      </c>
      <c r="O997">
        <v>12</v>
      </c>
      <c r="P997" s="4">
        <v>3.1917201831054962</v>
      </c>
      <c r="Q997" s="4">
        <f t="shared" ref="Q997:Q999" si="331">0.7817*P997+0.2163</f>
        <v>2.711267667133566</v>
      </c>
      <c r="R997" s="3">
        <v>2.7757022680664334</v>
      </c>
      <c r="S997" s="3">
        <f>0.7817*R997+0.2163</f>
        <v>2.386066462947531</v>
      </c>
      <c r="T997" s="25">
        <v>-0.1063375842284886</v>
      </c>
      <c r="U997" s="25">
        <f>0.7817*T997+0.2163</f>
        <v>0.13317591040859045</v>
      </c>
    </row>
    <row r="998" spans="14:21">
      <c r="N998">
        <v>2089</v>
      </c>
      <c r="O998">
        <v>1</v>
      </c>
      <c r="P998" s="4">
        <v>-2.6253620605442229E-2</v>
      </c>
      <c r="Q998" s="4">
        <f t="shared" si="331"/>
        <v>0.1957775447727258</v>
      </c>
      <c r="R998" s="3">
        <v>0.53495791992190256</v>
      </c>
      <c r="S998" s="3">
        <f>0.7817*R998+0.2163</f>
        <v>0.63447660600295119</v>
      </c>
      <c r="T998" s="25">
        <v>-1.4900118334960721</v>
      </c>
      <c r="U998" s="25">
        <f>0.7817*T998+0.2163</f>
        <v>-0.94844225024387963</v>
      </c>
    </row>
    <row r="999" spans="14:21">
      <c r="N999">
        <v>2089</v>
      </c>
      <c r="O999">
        <v>2</v>
      </c>
      <c r="P999" s="4">
        <v>7.65397078125</v>
      </c>
      <c r="Q999" s="4">
        <f t="shared" si="331"/>
        <v>6.199408959703125</v>
      </c>
      <c r="R999" s="3">
        <v>8.1450306921387057</v>
      </c>
      <c r="S999" s="3">
        <f>0.7817*R999+0.2163</f>
        <v>6.583270492044826</v>
      </c>
      <c r="T999" s="25">
        <v>3.3271351025390876</v>
      </c>
      <c r="U999" s="25">
        <f>0.7817*T999+0.2163</f>
        <v>2.8171215096548043</v>
      </c>
    </row>
    <row r="1000" spans="14:21">
      <c r="N1000">
        <v>2089</v>
      </c>
      <c r="O1000">
        <v>3</v>
      </c>
      <c r="P1000" s="4">
        <v>17.652491966552802</v>
      </c>
      <c r="Q1000" s="4">
        <f t="shared" ref="Q1000:Q1002" si="332">0.9534*P1000-0.7929</f>
        <v>16.036985840911441</v>
      </c>
      <c r="R1000" s="3">
        <v>11.048878110351588</v>
      </c>
      <c r="S1000" s="3">
        <f>0.9534*R1000-0.7929</f>
        <v>9.7411003904092048</v>
      </c>
      <c r="T1000" s="25">
        <v>13.019588789062523</v>
      </c>
      <c r="U1000" s="25">
        <f>0.9534*T1000-0.7929</f>
        <v>11.61997595149221</v>
      </c>
    </row>
    <row r="1001" spans="14:21">
      <c r="N1001">
        <v>2089</v>
      </c>
      <c r="O1001">
        <v>4</v>
      </c>
      <c r="P1001" s="4">
        <v>26.72137093383796</v>
      </c>
      <c r="Q1001" s="4">
        <f t="shared" si="332"/>
        <v>24.683255048321112</v>
      </c>
      <c r="R1001" s="3">
        <v>21.567157236328129</v>
      </c>
      <c r="S1001" s="3">
        <f>0.9534*R1001-0.7929</f>
        <v>19.769227709115238</v>
      </c>
      <c r="T1001" s="25">
        <v>24.572754511718752</v>
      </c>
      <c r="U1001" s="25">
        <f>0.9534*T1001-0.7929</f>
        <v>22.634764151472659</v>
      </c>
    </row>
    <row r="1002" spans="14:21">
      <c r="N1002">
        <v>2089</v>
      </c>
      <c r="O1002">
        <v>5</v>
      </c>
      <c r="P1002" s="4">
        <v>33.791555186767646</v>
      </c>
      <c r="Q1002" s="4">
        <f t="shared" si="332"/>
        <v>31.423968715064273</v>
      </c>
      <c r="R1002" s="3">
        <v>37.744005307617186</v>
      </c>
      <c r="S1002" s="3">
        <f>0.9534*R1002-0.7929</f>
        <v>35.192234660282224</v>
      </c>
      <c r="T1002" s="25">
        <v>31.302943916015629</v>
      </c>
      <c r="U1002" s="25">
        <f>0.9534*T1002-0.7929</f>
        <v>29.051326729529301</v>
      </c>
    </row>
    <row r="1003" spans="14:21">
      <c r="N1003">
        <v>2089</v>
      </c>
      <c r="O1003">
        <v>6</v>
      </c>
      <c r="P1003" s="4">
        <v>41.161671840210055</v>
      </c>
      <c r="Q1003" s="4">
        <f t="shared" ref="Q1003:Q1005" si="333">0.814*P1003+4.4613</f>
        <v>37.966900877930982</v>
      </c>
      <c r="R1003" s="3">
        <v>38.312678745117189</v>
      </c>
      <c r="S1003" s="3">
        <f>0.814*R1003+4.4613</f>
        <v>35.647820498525391</v>
      </c>
      <c r="T1003" s="25">
        <v>40.248600123291098</v>
      </c>
      <c r="U1003" s="25">
        <f>0.814*T1003+4.4613</f>
        <v>37.223660500358953</v>
      </c>
    </row>
    <row r="1004" spans="14:21">
      <c r="N1004">
        <v>2089</v>
      </c>
      <c r="O1004">
        <v>7</v>
      </c>
      <c r="P1004" s="4">
        <v>45.659135551757814</v>
      </c>
      <c r="Q1004" s="4">
        <f t="shared" si="333"/>
        <v>41.627836339130859</v>
      </c>
      <c r="R1004" s="3">
        <v>41.814077548828124</v>
      </c>
      <c r="S1004" s="3">
        <f>0.814*R1004+4.4613</f>
        <v>38.497959124746089</v>
      </c>
      <c r="T1004" s="25">
        <v>44.512994306640628</v>
      </c>
      <c r="U1004" s="25">
        <f>0.814*T1004+4.4613</f>
        <v>40.694877365605471</v>
      </c>
    </row>
    <row r="1005" spans="14:21">
      <c r="N1005">
        <v>2089</v>
      </c>
      <c r="O1005">
        <v>8</v>
      </c>
      <c r="P1005" s="4">
        <v>41.142883500976566</v>
      </c>
      <c r="Q1005" s="4">
        <f t="shared" si="333"/>
        <v>37.951607169794926</v>
      </c>
      <c r="R1005" s="3">
        <v>44.713691770019601</v>
      </c>
      <c r="S1005" s="3">
        <f>0.814*R1005+4.4613</f>
        <v>40.858245100795955</v>
      </c>
      <c r="T1005" s="25">
        <v>40.094758033447349</v>
      </c>
      <c r="U1005" s="25">
        <f>0.814*T1005+4.4613</f>
        <v>37.098433039226144</v>
      </c>
    </row>
    <row r="1006" spans="14:21">
      <c r="N1006">
        <v>2089</v>
      </c>
      <c r="O1006">
        <v>9</v>
      </c>
      <c r="P1006" s="4">
        <v>35.341733385009832</v>
      </c>
      <c r="Q1006" s="4">
        <f t="shared" ref="Q1006:Q1008" si="334">0.9014*P1006+2.3973</f>
        <v>34.254338473247863</v>
      </c>
      <c r="R1006" s="3">
        <v>32.866146866455111</v>
      </c>
      <c r="S1006" s="3">
        <f>0.9014*R1006+2.3973</f>
        <v>32.022844785422635</v>
      </c>
      <c r="T1006" s="25">
        <v>30.394364326171878</v>
      </c>
      <c r="U1006" s="25">
        <f>0.9014*T1006+2.3973</f>
        <v>29.794780003611333</v>
      </c>
    </row>
    <row r="1007" spans="14:21">
      <c r="N1007">
        <v>2089</v>
      </c>
      <c r="O1007">
        <v>10</v>
      </c>
      <c r="P1007" s="4">
        <v>23.012456624145543</v>
      </c>
      <c r="Q1007" s="4">
        <f t="shared" si="334"/>
        <v>23.140728401004793</v>
      </c>
      <c r="R1007" s="3">
        <v>25.353731015625002</v>
      </c>
      <c r="S1007" s="3">
        <f>0.9014*R1007+2.3973</f>
        <v>25.251153137484376</v>
      </c>
      <c r="T1007" s="25">
        <v>19.328220045165988</v>
      </c>
      <c r="U1007" s="25">
        <f>0.9014*T1007+2.3973</f>
        <v>19.819757548712623</v>
      </c>
    </row>
    <row r="1008" spans="14:21">
      <c r="N1008">
        <v>2089</v>
      </c>
      <c r="O1008">
        <v>11</v>
      </c>
      <c r="P1008" s="4">
        <v>6.3150312030029623</v>
      </c>
      <c r="Q1008" s="4">
        <f t="shared" si="334"/>
        <v>8.0896691263868696</v>
      </c>
      <c r="R1008" s="3">
        <v>9.5653311621094002</v>
      </c>
      <c r="S1008" s="3">
        <f>0.9014*R1008+2.3973</f>
        <v>11.019489509525412</v>
      </c>
      <c r="T1008" s="25">
        <v>7.1064844738769821</v>
      </c>
      <c r="U1008" s="25">
        <f>0.9014*T1008+2.3973</f>
        <v>8.8030851047527108</v>
      </c>
    </row>
    <row r="1009" spans="14:21">
      <c r="N1009">
        <v>2089</v>
      </c>
      <c r="O1009">
        <v>12</v>
      </c>
      <c r="P1009" s="4">
        <v>2.853009291381869</v>
      </c>
      <c r="Q1009" s="4">
        <f t="shared" ref="Q1009:Q1011" si="335">0.7817*P1009+0.2163</f>
        <v>2.446497363073207</v>
      </c>
      <c r="R1009" s="3">
        <v>2.0645251684570587</v>
      </c>
      <c r="S1009" s="3">
        <f>0.7817*R1009+0.2163</f>
        <v>1.8301393241828827</v>
      </c>
      <c r="T1009" s="25">
        <v>-1.1968341052245823</v>
      </c>
      <c r="U1009" s="25">
        <f>0.7817*T1009+0.2163</f>
        <v>-0.71926522005405591</v>
      </c>
    </row>
    <row r="1010" spans="14:21">
      <c r="N1010">
        <v>2090</v>
      </c>
      <c r="O1010">
        <v>1</v>
      </c>
      <c r="P1010" s="4">
        <v>-1.3147571240234104</v>
      </c>
      <c r="Q1010" s="4">
        <f t="shared" si="335"/>
        <v>-0.81144564384909978</v>
      </c>
      <c r="R1010" s="3">
        <v>-2.1192985253905934</v>
      </c>
      <c r="S1010" s="3">
        <f>0.7817*R1010+0.2163</f>
        <v>-1.4403556572978269</v>
      </c>
      <c r="T1010" s="25">
        <v>-9.7775843798828141</v>
      </c>
      <c r="U1010" s="25">
        <f>0.7817*T1010+0.2163</f>
        <v>-7.4268377097543947</v>
      </c>
    </row>
    <row r="1011" spans="14:21">
      <c r="N1011">
        <v>2090</v>
      </c>
      <c r="O1011">
        <v>2</v>
      </c>
      <c r="P1011" s="4">
        <v>8.3496200579833655</v>
      </c>
      <c r="Q1011" s="4">
        <f t="shared" si="335"/>
        <v>6.7431979993255968</v>
      </c>
      <c r="R1011" s="3">
        <v>3.2468026098633085</v>
      </c>
      <c r="S1011" s="3">
        <f>0.7817*R1011+0.2163</f>
        <v>2.7543256001301479</v>
      </c>
      <c r="T1011" s="25">
        <v>5.0621133923340125</v>
      </c>
      <c r="U1011" s="25">
        <f>0.7817*T1011+0.2163</f>
        <v>4.1733540387874974</v>
      </c>
    </row>
    <row r="1012" spans="14:21">
      <c r="N1012">
        <v>2090</v>
      </c>
      <c r="O1012">
        <v>3</v>
      </c>
      <c r="P1012" s="4">
        <v>17.410967665405241</v>
      </c>
      <c r="Q1012" s="4">
        <f t="shared" ref="Q1012:Q1014" si="336">0.9534*P1012-0.7929</f>
        <v>15.806716572197359</v>
      </c>
      <c r="R1012" s="3">
        <v>15.037052658691474</v>
      </c>
      <c r="S1012" s="3">
        <f>0.9534*R1012-0.7929</f>
        <v>13.543426004796451</v>
      </c>
      <c r="T1012" s="25">
        <v>16.218412086181612</v>
      </c>
      <c r="U1012" s="25">
        <f>0.9534*T1012-0.7929</f>
        <v>14.669734082965549</v>
      </c>
    </row>
    <row r="1013" spans="14:21">
      <c r="N1013">
        <v>2090</v>
      </c>
      <c r="O1013">
        <v>4</v>
      </c>
      <c r="P1013" s="4">
        <v>27.084999409790072</v>
      </c>
      <c r="Q1013" s="4">
        <f t="shared" si="336"/>
        <v>25.029938437293854</v>
      </c>
      <c r="R1013" s="3">
        <v>30.396893704833953</v>
      </c>
      <c r="S1013" s="3">
        <f>0.9534*R1013-0.7929</f>
        <v>28.187498458188692</v>
      </c>
      <c r="T1013" s="25">
        <v>22.698105561523441</v>
      </c>
      <c r="U1013" s="25">
        <f>0.9534*T1013-0.7929</f>
        <v>20.84747384235645</v>
      </c>
    </row>
    <row r="1014" spans="14:21">
      <c r="N1014">
        <v>2090</v>
      </c>
      <c r="O1014">
        <v>5</v>
      </c>
      <c r="P1014" s="4">
        <v>36.279227446289063</v>
      </c>
      <c r="Q1014" s="4">
        <f t="shared" si="336"/>
        <v>33.79571544729199</v>
      </c>
      <c r="R1014" s="3">
        <v>32.42622967895511</v>
      </c>
      <c r="S1014" s="3">
        <f>0.9534*R1014-0.7929</f>
        <v>30.122267375915804</v>
      </c>
      <c r="T1014" s="25">
        <v>32.386069953613344</v>
      </c>
      <c r="U1014" s="25">
        <f>0.9534*T1014-0.7929</f>
        <v>30.083979093774964</v>
      </c>
    </row>
    <row r="1015" spans="14:21">
      <c r="N1015">
        <v>2090</v>
      </c>
      <c r="O1015">
        <v>6</v>
      </c>
      <c r="P1015" s="4">
        <v>41.255573475952239</v>
      </c>
      <c r="Q1015" s="4">
        <f t="shared" ref="Q1015:Q1017" si="337">0.814*P1015+4.4613</f>
        <v>38.043336809425121</v>
      </c>
      <c r="R1015" s="3">
        <v>41.82145420898437</v>
      </c>
      <c r="S1015" s="3">
        <f>0.814*R1015+4.4613</f>
        <v>38.503963726113277</v>
      </c>
      <c r="T1015" s="25">
        <v>39.663350239257817</v>
      </c>
      <c r="U1015" s="25">
        <f>0.814*T1015+4.4613</f>
        <v>36.747267094755863</v>
      </c>
    </row>
    <row r="1016" spans="14:21">
      <c r="N1016">
        <v>2090</v>
      </c>
      <c r="O1016">
        <v>7</v>
      </c>
      <c r="P1016" s="4">
        <v>44.138001161499119</v>
      </c>
      <c r="Q1016" s="4">
        <f t="shared" si="337"/>
        <v>40.389632945460285</v>
      </c>
      <c r="R1016" s="3">
        <v>45.540464487304689</v>
      </c>
      <c r="S1016" s="3">
        <f>0.814*R1016+4.4613</f>
        <v>41.531238092666015</v>
      </c>
      <c r="T1016" s="25">
        <v>43.682441334228599</v>
      </c>
      <c r="U1016" s="25">
        <f>0.814*T1016+4.4613</f>
        <v>40.018807246062082</v>
      </c>
    </row>
    <row r="1017" spans="14:21">
      <c r="N1017">
        <v>2090</v>
      </c>
      <c r="O1017">
        <v>8</v>
      </c>
      <c r="P1017" s="4">
        <v>42.500411116333034</v>
      </c>
      <c r="Q1017" s="4">
        <f t="shared" si="337"/>
        <v>39.056634648695088</v>
      </c>
      <c r="R1017" s="3">
        <v>41.443526114501985</v>
      </c>
      <c r="S1017" s="3">
        <f>0.814*R1017+4.4613</f>
        <v>38.196330257204615</v>
      </c>
      <c r="T1017" s="25">
        <v>41.554180750732449</v>
      </c>
      <c r="U1017" s="25">
        <f>0.814*T1017+4.4613</f>
        <v>38.286403131096215</v>
      </c>
    </row>
    <row r="1018" spans="14:21">
      <c r="N1018">
        <v>2090</v>
      </c>
      <c r="O1018">
        <v>9</v>
      </c>
      <c r="P1018" s="4">
        <v>32.42765796386719</v>
      </c>
      <c r="Q1018" s="4">
        <f t="shared" ref="Q1018:Q1020" si="338">0.9014*P1018+2.3973</f>
        <v>31.627590888629886</v>
      </c>
      <c r="R1018" s="3">
        <v>32.229029758300847</v>
      </c>
      <c r="S1018" s="3">
        <f>0.9014*R1018+2.3973</f>
        <v>31.448547424132382</v>
      </c>
      <c r="T1018" s="25">
        <v>31.318555939941465</v>
      </c>
      <c r="U1018" s="25">
        <f>0.9014*T1018+2.3973</f>
        <v>30.627846324263238</v>
      </c>
    </row>
    <row r="1019" spans="14:21">
      <c r="N1019">
        <v>2090</v>
      </c>
      <c r="O1019">
        <v>10</v>
      </c>
      <c r="P1019" s="4">
        <v>15.981812010498114</v>
      </c>
      <c r="Q1019" s="4">
        <f t="shared" si="338"/>
        <v>16.803305346262999</v>
      </c>
      <c r="R1019" s="3">
        <v>22.089726547851566</v>
      </c>
      <c r="S1019" s="3">
        <f>0.9014*R1019+2.3973</f>
        <v>22.308979510233403</v>
      </c>
      <c r="T1019" s="25">
        <v>21.340060493164064</v>
      </c>
      <c r="U1019" s="25">
        <f>0.9014*T1019+2.3973</f>
        <v>21.633230528538089</v>
      </c>
    </row>
    <row r="1020" spans="14:21">
      <c r="N1020">
        <v>2090</v>
      </c>
      <c r="O1020">
        <v>11</v>
      </c>
      <c r="P1020" s="4">
        <v>4.5559779498291357</v>
      </c>
      <c r="Q1020" s="4">
        <f t="shared" si="338"/>
        <v>6.5040585239759832</v>
      </c>
      <c r="R1020" s="3">
        <v>9.9013045019531507</v>
      </c>
      <c r="S1020" s="3">
        <f>0.9014*R1020+2.3973</f>
        <v>11.322335878060569</v>
      </c>
      <c r="T1020" s="25">
        <v>8.1178488049316684</v>
      </c>
      <c r="U1020" s="25">
        <f>0.9014*T1020+2.3973</f>
        <v>9.7147289127654055</v>
      </c>
    </row>
    <row r="1021" spans="14:21">
      <c r="N1021">
        <v>2090</v>
      </c>
      <c r="O1021">
        <v>12</v>
      </c>
      <c r="P1021" s="4">
        <v>-1.4193548931884434</v>
      </c>
      <c r="Q1021" s="4">
        <f t="shared" ref="Q1021:Q1023" si="339">0.7817*P1021+0.2163</f>
        <v>-0.89320972000540633</v>
      </c>
      <c r="R1021" s="3">
        <v>5.0133450659179957</v>
      </c>
      <c r="S1021" s="3">
        <f>0.7817*R1021+0.2163</f>
        <v>4.1352318380280968</v>
      </c>
      <c r="T1021" s="25">
        <v>4.3426537060547092</v>
      </c>
      <c r="U1021" s="25">
        <f>0.7817*T1021+0.2163</f>
        <v>3.6109524020229657</v>
      </c>
    </row>
    <row r="1022" spans="14:21">
      <c r="N1022">
        <v>2091</v>
      </c>
      <c r="O1022">
        <v>1</v>
      </c>
      <c r="P1022" s="4">
        <v>-4.5215140087890315</v>
      </c>
      <c r="Q1022" s="4">
        <f t="shared" si="339"/>
        <v>-3.3181675006703859</v>
      </c>
      <c r="R1022" s="3">
        <v>-1.1169948266601246</v>
      </c>
      <c r="S1022" s="3">
        <f>0.7817*R1022+0.2163</f>
        <v>-0.65685485600021942</v>
      </c>
      <c r="T1022" s="25">
        <v>1.342230421142603</v>
      </c>
      <c r="U1022" s="25">
        <f>0.7817*T1022+0.2163</f>
        <v>1.2655215202071726</v>
      </c>
    </row>
    <row r="1023" spans="14:21">
      <c r="N1023">
        <v>2091</v>
      </c>
      <c r="O1023">
        <v>2</v>
      </c>
      <c r="P1023" s="4">
        <v>7.4765030993652593</v>
      </c>
      <c r="Q1023" s="4">
        <f t="shared" si="339"/>
        <v>6.0606824727738235</v>
      </c>
      <c r="R1023" s="3">
        <v>7.3444954138183931</v>
      </c>
      <c r="S1023" s="3">
        <f>0.7817*R1023+0.2163</f>
        <v>5.9574920649818379</v>
      </c>
      <c r="T1023" s="25">
        <v>1.168186506347678</v>
      </c>
      <c r="U1023" s="25">
        <f>0.7817*T1023+0.2163</f>
        <v>1.1294713920119799</v>
      </c>
    </row>
    <row r="1024" spans="14:21">
      <c r="N1024">
        <v>2091</v>
      </c>
      <c r="O1024">
        <v>3</v>
      </c>
      <c r="P1024" s="4">
        <v>19.114617351074219</v>
      </c>
      <c r="Q1024" s="4">
        <f t="shared" ref="Q1024:Q1026" si="340">0.9534*P1024-0.7929</f>
        <v>17.430976182514161</v>
      </c>
      <c r="R1024" s="3">
        <v>14.874347006835935</v>
      </c>
      <c r="S1024" s="3">
        <f>0.9534*R1024-0.7929</f>
        <v>13.388302436317382</v>
      </c>
      <c r="T1024" s="25">
        <v>11.879609522705106</v>
      </c>
      <c r="U1024" s="25">
        <f>0.9534*T1024-0.7929</f>
        <v>10.533119718947049</v>
      </c>
    </row>
    <row r="1025" spans="14:21">
      <c r="N1025">
        <v>2091</v>
      </c>
      <c r="O1025">
        <v>4</v>
      </c>
      <c r="P1025" s="4">
        <v>29.620824299926788</v>
      </c>
      <c r="Q1025" s="4">
        <f t="shared" si="340"/>
        <v>27.447593887550202</v>
      </c>
      <c r="R1025" s="3">
        <v>24.891767673339913</v>
      </c>
      <c r="S1025" s="3">
        <f>0.9534*R1025-0.7929</f>
        <v>22.938911299762275</v>
      </c>
      <c r="T1025" s="25">
        <v>23.288313770751927</v>
      </c>
      <c r="U1025" s="25">
        <f>0.9534*T1025-0.7929</f>
        <v>21.410178349034886</v>
      </c>
    </row>
    <row r="1026" spans="14:21">
      <c r="N1026">
        <v>2091</v>
      </c>
      <c r="O1026">
        <v>5</v>
      </c>
      <c r="P1026" s="4">
        <v>34.49585751525882</v>
      </c>
      <c r="Q1026" s="4">
        <f t="shared" si="340"/>
        <v>32.095450555047755</v>
      </c>
      <c r="R1026" s="3">
        <v>38.279944815673858</v>
      </c>
      <c r="S1026" s="3">
        <f>0.9534*R1026-0.7929</f>
        <v>35.703199387263453</v>
      </c>
      <c r="T1026" s="25">
        <v>33.953503754882817</v>
      </c>
      <c r="U1026" s="25">
        <f>0.9534*T1026-0.7929</f>
        <v>31.578370479905278</v>
      </c>
    </row>
    <row r="1027" spans="14:21">
      <c r="N1027">
        <v>2091</v>
      </c>
      <c r="O1027">
        <v>6</v>
      </c>
      <c r="P1027" s="4">
        <v>39.820689180297883</v>
      </c>
      <c r="Q1027" s="4">
        <f t="shared" ref="Q1027:Q1029" si="341">0.814*P1027+4.4613</f>
        <v>36.875340992762474</v>
      </c>
      <c r="R1027" s="3">
        <v>42.373781638183658</v>
      </c>
      <c r="S1027" s="3">
        <f>0.814*R1027+4.4613</f>
        <v>38.953558253481496</v>
      </c>
      <c r="T1027" s="25">
        <v>39.834713978271509</v>
      </c>
      <c r="U1027" s="25">
        <f>0.814*T1027+4.4613</f>
        <v>36.886757178313005</v>
      </c>
    </row>
    <row r="1028" spans="14:21">
      <c r="N1028">
        <v>2091</v>
      </c>
      <c r="O1028">
        <v>7</v>
      </c>
      <c r="P1028" s="4">
        <v>42.899092463989284</v>
      </c>
      <c r="Q1028" s="4">
        <f t="shared" si="341"/>
        <v>39.381161265687275</v>
      </c>
      <c r="R1028" s="3">
        <v>46.137261441650416</v>
      </c>
      <c r="S1028" s="3">
        <f>0.814*R1028+4.4613</f>
        <v>42.017030813503439</v>
      </c>
      <c r="T1028" s="25">
        <v>46.140698560791101</v>
      </c>
      <c r="U1028" s="25">
        <f>0.814*T1028+4.4613</f>
        <v>42.019828628483957</v>
      </c>
    </row>
    <row r="1029" spans="14:21">
      <c r="N1029">
        <v>2091</v>
      </c>
      <c r="O1029">
        <v>8</v>
      </c>
      <c r="P1029" s="4">
        <v>43.924038432617188</v>
      </c>
      <c r="Q1029" s="4">
        <f t="shared" si="341"/>
        <v>40.215467284150392</v>
      </c>
      <c r="R1029" s="3">
        <v>45.328385507812499</v>
      </c>
      <c r="S1029" s="3">
        <f>0.814*R1029+4.4613</f>
        <v>41.358605803359374</v>
      </c>
      <c r="T1029" s="25">
        <v>41.613982172851564</v>
      </c>
      <c r="U1029" s="25">
        <f>0.814*T1029+4.4613</f>
        <v>38.335081488701171</v>
      </c>
    </row>
    <row r="1030" spans="14:21">
      <c r="N1030">
        <v>2091</v>
      </c>
      <c r="O1030">
        <v>9</v>
      </c>
      <c r="P1030" s="4">
        <v>33.578033122558594</v>
      </c>
      <c r="Q1030" s="4">
        <f t="shared" ref="Q1030:Q1032" si="342">0.9014*P1030+2.3973</f>
        <v>32.664539056674315</v>
      </c>
      <c r="R1030" s="3">
        <v>37.810059946289059</v>
      </c>
      <c r="S1030" s="3">
        <f>0.9014*R1030+2.3973</f>
        <v>36.479288035584958</v>
      </c>
      <c r="T1030" s="25">
        <v>32.25035255249027</v>
      </c>
      <c r="U1030" s="25">
        <f>0.9014*T1030+2.3973</f>
        <v>31.46776779081473</v>
      </c>
    </row>
    <row r="1031" spans="14:21">
      <c r="N1031">
        <v>2091</v>
      </c>
      <c r="O1031">
        <v>10</v>
      </c>
      <c r="P1031" s="4">
        <v>18.957740727539065</v>
      </c>
      <c r="Q1031" s="4">
        <f t="shared" si="342"/>
        <v>19.485807491803715</v>
      </c>
      <c r="R1031" s="3">
        <v>23.066128110351563</v>
      </c>
      <c r="S1031" s="3">
        <f>0.9014*R1031+2.3973</f>
        <v>23.1891078786709</v>
      </c>
      <c r="T1031" s="25">
        <v>21.541944733886776</v>
      </c>
      <c r="U1031" s="25">
        <f>0.9014*T1031+2.3973</f>
        <v>21.81520898312554</v>
      </c>
    </row>
    <row r="1032" spans="14:21">
      <c r="N1032">
        <v>2091</v>
      </c>
      <c r="O1032">
        <v>11</v>
      </c>
      <c r="P1032" s="4">
        <v>10.758373280639614</v>
      </c>
      <c r="Q1032" s="4">
        <f t="shared" si="342"/>
        <v>12.094897675168546</v>
      </c>
      <c r="R1032" s="3">
        <v>10.702091257324245</v>
      </c>
      <c r="S1032" s="3">
        <f>0.9014*R1032+2.3973</f>
        <v>12.044165059352073</v>
      </c>
      <c r="T1032" s="25">
        <v>9.3537448620605748</v>
      </c>
      <c r="U1032" s="25">
        <f>0.9014*T1032+2.3973</f>
        <v>10.828765618661402</v>
      </c>
    </row>
    <row r="1033" spans="14:21">
      <c r="N1033">
        <v>2091</v>
      </c>
      <c r="O1033">
        <v>12</v>
      </c>
      <c r="P1033" s="4">
        <v>1.0616673358154634</v>
      </c>
      <c r="Q1033" s="4">
        <f t="shared" ref="Q1033:Q1035" si="343">0.7817*P1033+0.2163</f>
        <v>1.0462053564069476</v>
      </c>
      <c r="R1033" s="3">
        <v>2.8134238256836208</v>
      </c>
      <c r="S1033" s="3">
        <f>0.7817*R1033+0.2163</f>
        <v>2.4155534045368863</v>
      </c>
      <c r="T1033" s="25">
        <v>1.3841751721191655</v>
      </c>
      <c r="U1033" s="25">
        <f>0.7817*T1033+0.2163</f>
        <v>1.2983097320455514</v>
      </c>
    </row>
    <row r="1034" spans="14:21">
      <c r="N1034">
        <v>2092</v>
      </c>
      <c r="O1034">
        <v>1</v>
      </c>
      <c r="P1034" s="4">
        <v>2.0009641162109641</v>
      </c>
      <c r="Q1034" s="4">
        <f t="shared" si="343"/>
        <v>1.7804536496421106</v>
      </c>
      <c r="R1034" s="3">
        <v>-7.1427758788786821E-3</v>
      </c>
      <c r="S1034" s="3">
        <f>0.7817*R1034+0.2163</f>
        <v>0.21071649209548052</v>
      </c>
      <c r="T1034" s="25">
        <v>-2.3496782153320095</v>
      </c>
      <c r="U1034" s="25">
        <f>0.7817*T1034+0.2163</f>
        <v>-1.6204434609250318</v>
      </c>
    </row>
    <row r="1035" spans="14:21">
      <c r="N1035">
        <v>2092</v>
      </c>
      <c r="O1035">
        <v>2</v>
      </c>
      <c r="P1035" s="4">
        <v>8.8015016497802421</v>
      </c>
      <c r="Q1035" s="4">
        <f t="shared" si="343"/>
        <v>7.0964338396332156</v>
      </c>
      <c r="R1035" s="3">
        <v>4.3375843176269875</v>
      </c>
      <c r="S1035" s="3">
        <f>0.7817*R1035+0.2163</f>
        <v>3.606989661089016</v>
      </c>
      <c r="T1035" s="25">
        <v>6.9056052990722936</v>
      </c>
      <c r="U1035" s="25">
        <f>0.7817*T1035+0.2163</f>
        <v>5.6144116622848124</v>
      </c>
    </row>
    <row r="1036" spans="14:21">
      <c r="N1036">
        <v>2092</v>
      </c>
      <c r="O1036">
        <v>3</v>
      </c>
      <c r="P1036" s="4">
        <v>18.231084682006806</v>
      </c>
      <c r="Q1036" s="4">
        <f t="shared" ref="Q1036:Q1038" si="344">0.9534*P1036-0.7929</f>
        <v>16.588616135825291</v>
      </c>
      <c r="R1036" s="3">
        <v>12.202026126709017</v>
      </c>
      <c r="S1036" s="3">
        <f>0.9534*R1036-0.7929</f>
        <v>10.840511709204378</v>
      </c>
      <c r="T1036" s="25">
        <v>20.324675898437501</v>
      </c>
      <c r="U1036" s="25">
        <f>0.9534*T1036-0.7929</f>
        <v>18.584646001570317</v>
      </c>
    </row>
    <row r="1037" spans="14:21">
      <c r="N1037">
        <v>2092</v>
      </c>
      <c r="O1037">
        <v>4</v>
      </c>
      <c r="P1037" s="4">
        <v>23.259148720092742</v>
      </c>
      <c r="Q1037" s="4">
        <f t="shared" si="344"/>
        <v>21.382372389736421</v>
      </c>
      <c r="R1037" s="3">
        <v>28.890588083496166</v>
      </c>
      <c r="S1037" s="3">
        <f>0.9534*R1037-0.7929</f>
        <v>26.751386678805247</v>
      </c>
      <c r="T1037" s="25">
        <v>24.203292280273441</v>
      </c>
      <c r="U1037" s="25">
        <f>0.9534*T1037-0.7929</f>
        <v>22.282518860012701</v>
      </c>
    </row>
    <row r="1038" spans="14:21">
      <c r="N1038">
        <v>2092</v>
      </c>
      <c r="O1038">
        <v>5</v>
      </c>
      <c r="P1038" s="4">
        <v>33.91522171813962</v>
      </c>
      <c r="Q1038" s="4">
        <f t="shared" si="344"/>
        <v>31.541872386074314</v>
      </c>
      <c r="R1038" s="3">
        <v>36.429073721923864</v>
      </c>
      <c r="S1038" s="3">
        <f>0.9534*R1038-0.7929</f>
        <v>33.938578886482212</v>
      </c>
      <c r="T1038" s="25">
        <v>31.309175324707088</v>
      </c>
      <c r="U1038" s="25">
        <f>0.9534*T1038-0.7929</f>
        <v>29.05726775457574</v>
      </c>
    </row>
    <row r="1039" spans="14:21">
      <c r="N1039">
        <v>2092</v>
      </c>
      <c r="O1039">
        <v>6</v>
      </c>
      <c r="P1039" s="4">
        <v>40.276857237548896</v>
      </c>
      <c r="Q1039" s="4">
        <f t="shared" ref="Q1039:Q1041" si="345">0.814*P1039+4.4613</f>
        <v>37.246661791364801</v>
      </c>
      <c r="R1039" s="3">
        <v>43.479274753418032</v>
      </c>
      <c r="S1039" s="3">
        <f>0.814*R1039+4.4613</f>
        <v>39.853429649282276</v>
      </c>
      <c r="T1039" s="25">
        <v>41.880793671875004</v>
      </c>
      <c r="U1039" s="25">
        <f>0.814*T1039+4.4613</f>
        <v>38.552266048906255</v>
      </c>
    </row>
    <row r="1040" spans="14:21">
      <c r="N1040">
        <v>2092</v>
      </c>
      <c r="O1040">
        <v>7</v>
      </c>
      <c r="P1040" s="4">
        <v>43.696655461425784</v>
      </c>
      <c r="Q1040" s="4">
        <f t="shared" si="345"/>
        <v>40.030377545600587</v>
      </c>
      <c r="R1040" s="3">
        <v>46.312247556152407</v>
      </c>
      <c r="S1040" s="3">
        <f>0.814*R1040+4.4613</f>
        <v>42.159469510708057</v>
      </c>
      <c r="T1040" s="25">
        <v>43.877893153076201</v>
      </c>
      <c r="U1040" s="25">
        <f>0.814*T1040+4.4613</f>
        <v>40.177905026604023</v>
      </c>
    </row>
    <row r="1041" spans="14:21">
      <c r="N1041">
        <v>2092</v>
      </c>
      <c r="O1041">
        <v>8</v>
      </c>
      <c r="P1041" s="4">
        <v>42.722866655273435</v>
      </c>
      <c r="Q1041" s="4">
        <f t="shared" si="345"/>
        <v>39.237713457392573</v>
      </c>
      <c r="R1041" s="3">
        <v>43.269962021484375</v>
      </c>
      <c r="S1041" s="3">
        <f>0.814*R1041+4.4613</f>
        <v>39.683049085488278</v>
      </c>
      <c r="T1041" s="25">
        <v>40.598698084716823</v>
      </c>
      <c r="U1041" s="25">
        <f>0.814*T1041+4.4613</f>
        <v>37.508640240959494</v>
      </c>
    </row>
    <row r="1042" spans="14:21">
      <c r="N1042">
        <v>2092</v>
      </c>
      <c r="O1042">
        <v>9</v>
      </c>
      <c r="P1042" s="4">
        <v>33.374926768798893</v>
      </c>
      <c r="Q1042" s="4">
        <f t="shared" ref="Q1042:Q1044" si="346">0.9014*P1042+2.3973</f>
        <v>32.481458989395321</v>
      </c>
      <c r="R1042" s="3">
        <v>34.296506418457099</v>
      </c>
      <c r="S1042" s="3">
        <f>0.9014*R1042+2.3973</f>
        <v>33.312170885597226</v>
      </c>
      <c r="T1042" s="25">
        <v>31.500137849121153</v>
      </c>
      <c r="U1042" s="25">
        <f>0.9014*T1042+2.3973</f>
        <v>30.791524257197807</v>
      </c>
    </row>
    <row r="1043" spans="14:21">
      <c r="N1043">
        <v>2092</v>
      </c>
      <c r="O1043">
        <v>10</v>
      </c>
      <c r="P1043" s="4">
        <v>18.959703688354459</v>
      </c>
      <c r="Q1043" s="4">
        <f t="shared" si="346"/>
        <v>19.487576904682712</v>
      </c>
      <c r="R1043" s="3">
        <v>20.320124454345738</v>
      </c>
      <c r="S1043" s="3">
        <f>0.9014*R1043+2.3973</f>
        <v>20.713860183147251</v>
      </c>
      <c r="T1043" s="25">
        <v>22.208738966064427</v>
      </c>
      <c r="U1043" s="25">
        <f>0.9014*T1043+2.3973</f>
        <v>22.416257304010475</v>
      </c>
    </row>
    <row r="1044" spans="14:21">
      <c r="N1044">
        <v>2092</v>
      </c>
      <c r="O1044">
        <v>11</v>
      </c>
      <c r="P1044" s="4">
        <v>4.6926240588379171</v>
      </c>
      <c r="Q1044" s="4">
        <f t="shared" si="346"/>
        <v>6.6272313266364975</v>
      </c>
      <c r="R1044" s="3">
        <v>12.132241245117212</v>
      </c>
      <c r="S1044" s="3">
        <f>0.9014*R1044+2.3973</f>
        <v>13.333302258348654</v>
      </c>
      <c r="T1044" s="25">
        <v>4.0288386242676051</v>
      </c>
      <c r="U1044" s="25">
        <f>0.9014*T1044+2.3973</f>
        <v>6.0288951359148193</v>
      </c>
    </row>
    <row r="1045" spans="14:21">
      <c r="N1045">
        <v>2092</v>
      </c>
      <c r="O1045">
        <v>12</v>
      </c>
      <c r="P1045" s="4">
        <v>0.40419564392093221</v>
      </c>
      <c r="Q1045" s="4">
        <f t="shared" ref="Q1045:Q1047" si="347">0.7817*P1045+0.2163</f>
        <v>0.53225973485299272</v>
      </c>
      <c r="R1045" s="3">
        <v>1.9018195166015901</v>
      </c>
      <c r="S1045" s="3">
        <f>0.7817*R1045+0.2163</f>
        <v>1.7029523161274629</v>
      </c>
      <c r="T1045" s="25">
        <v>-0.37425465576169703</v>
      </c>
      <c r="U1045" s="25">
        <f>0.7817*T1045+0.2163</f>
        <v>-7.6254864408918543E-2</v>
      </c>
    </row>
    <row r="1046" spans="14:21">
      <c r="N1046">
        <v>2093</v>
      </c>
      <c r="O1046">
        <v>1</v>
      </c>
      <c r="P1046" s="4">
        <v>-3.3224253735351295</v>
      </c>
      <c r="Q1046" s="4">
        <f t="shared" si="347"/>
        <v>-2.3808399144924106</v>
      </c>
      <c r="R1046" s="3">
        <v>-0.57883393798824967</v>
      </c>
      <c r="S1046" s="3">
        <f>0.7817*R1046+0.2163</f>
        <v>-0.23617448932541474</v>
      </c>
      <c r="T1046" s="25">
        <v>-8.3857609863259519E-2</v>
      </c>
      <c r="U1046" s="25">
        <f>0.7817*T1046+0.2163</f>
        <v>0.15074850636989001</v>
      </c>
    </row>
    <row r="1047" spans="14:21">
      <c r="N1047">
        <v>2093</v>
      </c>
      <c r="O1047">
        <v>2</v>
      </c>
      <c r="P1047" s="4">
        <v>3.7743590014648705</v>
      </c>
      <c r="Q1047" s="4">
        <f t="shared" si="347"/>
        <v>3.1667164314450891</v>
      </c>
      <c r="R1047" s="3">
        <v>6.6445928686523708</v>
      </c>
      <c r="S1047" s="3">
        <f>0.7817*R1047+0.2163</f>
        <v>5.4103782454255587</v>
      </c>
      <c r="T1047" s="25">
        <v>5.5758025830078353</v>
      </c>
      <c r="U1047" s="25">
        <f>0.7817*T1047+0.2163</f>
        <v>4.5749048791372253</v>
      </c>
    </row>
    <row r="1048" spans="14:21">
      <c r="N1048">
        <v>2093</v>
      </c>
      <c r="O1048">
        <v>3</v>
      </c>
      <c r="P1048" s="4">
        <v>13.368309956665069</v>
      </c>
      <c r="Q1048" s="4">
        <f t="shared" ref="Q1048:Q1050" si="348">0.9534*P1048-0.7929</f>
        <v>11.952446712684477</v>
      </c>
      <c r="R1048" s="3">
        <v>12.037727786865267</v>
      </c>
      <c r="S1048" s="3">
        <f>0.9534*R1048-0.7929</f>
        <v>10.683869671997346</v>
      </c>
      <c r="T1048" s="25">
        <v>13.057044245605491</v>
      </c>
      <c r="U1048" s="25">
        <f>0.9534*T1048-0.7929</f>
        <v>11.655685983760275</v>
      </c>
    </row>
    <row r="1049" spans="14:21">
      <c r="N1049">
        <v>2093</v>
      </c>
      <c r="O1049">
        <v>4</v>
      </c>
      <c r="P1049" s="4">
        <v>26.225583116455145</v>
      </c>
      <c r="Q1049" s="4">
        <f t="shared" si="348"/>
        <v>24.210570943228337</v>
      </c>
      <c r="R1049" s="3">
        <v>26.469199387207102</v>
      </c>
      <c r="S1049" s="3">
        <f>0.9534*R1049-0.7929</f>
        <v>24.442834695763253</v>
      </c>
      <c r="T1049" s="25">
        <v>23.966867274169953</v>
      </c>
      <c r="U1049" s="25">
        <f>0.9534*T1049-0.7929</f>
        <v>22.057111259193633</v>
      </c>
    </row>
    <row r="1050" spans="14:21">
      <c r="N1050">
        <v>2093</v>
      </c>
      <c r="O1050">
        <v>5</v>
      </c>
      <c r="P1050" s="4">
        <v>38.535270329589842</v>
      </c>
      <c r="Q1050" s="4">
        <f t="shared" si="348"/>
        <v>35.946626732230953</v>
      </c>
      <c r="R1050" s="3">
        <v>32.630051828613347</v>
      </c>
      <c r="S1050" s="3">
        <f>0.9534*R1050-0.7929</f>
        <v>30.316591413399966</v>
      </c>
      <c r="T1050" s="25">
        <v>33.407886970214903</v>
      </c>
      <c r="U1050" s="25">
        <f>0.9534*T1050-0.7929</f>
        <v>31.058179437402892</v>
      </c>
    </row>
    <row r="1051" spans="14:21">
      <c r="N1051">
        <v>2093</v>
      </c>
      <c r="O1051">
        <v>6</v>
      </c>
      <c r="P1051" s="4">
        <v>42.654002785034272</v>
      </c>
      <c r="Q1051" s="4">
        <f t="shared" ref="Q1051:Q1053" si="349">0.814*P1051+4.4613</f>
        <v>39.181658267017895</v>
      </c>
      <c r="R1051" s="3">
        <v>39.282793381347723</v>
      </c>
      <c r="S1051" s="3">
        <f>0.814*R1051+4.4613</f>
        <v>36.437493812417046</v>
      </c>
      <c r="T1051" s="25">
        <v>39.97977849243172</v>
      </c>
      <c r="U1051" s="25">
        <f>0.814*T1051+4.4613</f>
        <v>37.004839692839418</v>
      </c>
    </row>
    <row r="1052" spans="14:21">
      <c r="N1052">
        <v>2093</v>
      </c>
      <c r="O1052">
        <v>7</v>
      </c>
      <c r="P1052" s="4">
        <v>46.415596553344756</v>
      </c>
      <c r="Q1052" s="4">
        <f t="shared" si="349"/>
        <v>42.243595594422629</v>
      </c>
      <c r="R1052" s="3">
        <v>47.121919833984371</v>
      </c>
      <c r="S1052" s="3">
        <f>0.814*R1052+4.4613</f>
        <v>42.818542744863279</v>
      </c>
      <c r="T1052" s="25">
        <v>44.235462104492193</v>
      </c>
      <c r="U1052" s="25">
        <f>0.814*T1052+4.4613</f>
        <v>40.468966153056641</v>
      </c>
    </row>
    <row r="1053" spans="14:21">
      <c r="N1053">
        <v>2093</v>
      </c>
      <c r="O1053">
        <v>8</v>
      </c>
      <c r="P1053" s="4">
        <v>43.207758037109379</v>
      </c>
      <c r="Q1053" s="4">
        <f t="shared" si="349"/>
        <v>39.632415042207036</v>
      </c>
      <c r="R1053" s="3">
        <v>44.686699899902408</v>
      </c>
      <c r="S1053" s="3">
        <f>0.814*R1053+4.4613</f>
        <v>40.836273718520559</v>
      </c>
      <c r="T1053" s="25">
        <v>42.149715809326196</v>
      </c>
      <c r="U1053" s="25">
        <f>0.814*T1053+4.4613</f>
        <v>38.771168668791525</v>
      </c>
    </row>
    <row r="1054" spans="14:21">
      <c r="N1054">
        <v>2093</v>
      </c>
      <c r="O1054">
        <v>9</v>
      </c>
      <c r="P1054" s="4">
        <v>33.304981267089843</v>
      </c>
      <c r="Q1054" s="4">
        <f t="shared" ref="Q1054:Q1056" si="350">0.9014*P1054+2.3973</f>
        <v>32.418410114154781</v>
      </c>
      <c r="R1054" s="3">
        <v>33.489013608398437</v>
      </c>
      <c r="S1054" s="3">
        <f>0.9014*R1054+2.3973</f>
        <v>32.584296866610352</v>
      </c>
      <c r="T1054" s="25">
        <v>31.019481824951203</v>
      </c>
      <c r="U1054" s="25">
        <f>0.9014*T1054+2.3973</f>
        <v>30.358260917011016</v>
      </c>
    </row>
    <row r="1055" spans="14:21">
      <c r="N1055">
        <v>2093</v>
      </c>
      <c r="O1055">
        <v>10</v>
      </c>
      <c r="P1055" s="4">
        <v>20.299484535522428</v>
      </c>
      <c r="Q1055" s="4">
        <f t="shared" si="350"/>
        <v>20.695255360319916</v>
      </c>
      <c r="R1055" s="3">
        <v>26.229793234863351</v>
      </c>
      <c r="S1055" s="3">
        <f>0.9014*R1055+2.3973</f>
        <v>26.040835621905824</v>
      </c>
      <c r="T1055" s="25">
        <v>16.57708661010745</v>
      </c>
      <c r="U1055" s="25">
        <f>0.9014*T1055+2.3973</f>
        <v>17.339885870350855</v>
      </c>
    </row>
    <row r="1056" spans="14:21">
      <c r="N1056">
        <v>2093</v>
      </c>
      <c r="O1056">
        <v>11</v>
      </c>
      <c r="P1056" s="4">
        <v>7.0068346789551041</v>
      </c>
      <c r="Q1056" s="4">
        <f t="shared" si="350"/>
        <v>8.7132607796101311</v>
      </c>
      <c r="R1056" s="3">
        <v>11.059188669433619</v>
      </c>
      <c r="S1056" s="3">
        <f>0.9014*R1056+2.3973</f>
        <v>12.366052666627462</v>
      </c>
      <c r="T1056" s="25">
        <v>13.118822297363304</v>
      </c>
      <c r="U1056" s="25">
        <f>0.9014*T1056+2.3973</f>
        <v>14.222606418843281</v>
      </c>
    </row>
    <row r="1057" spans="14:21">
      <c r="N1057">
        <v>2093</v>
      </c>
      <c r="O1057">
        <v>12</v>
      </c>
      <c r="P1057" s="4">
        <v>2.2370802600097921</v>
      </c>
      <c r="Q1057" s="4">
        <f t="shared" ref="Q1057:Q1059" si="351">0.7817*P1057+0.2163</f>
        <v>1.9650256392496543</v>
      </c>
      <c r="R1057" s="3">
        <v>4.5186058813476837</v>
      </c>
      <c r="S1057" s="3">
        <f>0.7817*R1057+0.2163</f>
        <v>3.7484942174494842</v>
      </c>
      <c r="T1057" s="25">
        <v>-4.3018431396457224E-2</v>
      </c>
      <c r="U1057" s="25">
        <f>0.7817*T1057+0.2163</f>
        <v>0.18267249217738937</v>
      </c>
    </row>
    <row r="1058" spans="14:21">
      <c r="N1058">
        <v>2094</v>
      </c>
      <c r="O1058">
        <v>1</v>
      </c>
      <c r="P1058" s="4">
        <v>-0.33636136901852165</v>
      </c>
      <c r="Q1058" s="4">
        <f t="shared" si="351"/>
        <v>-4.6633682161778378E-2</v>
      </c>
      <c r="R1058" s="3">
        <v>-0.42669032226559334</v>
      </c>
      <c r="S1058" s="3">
        <f>0.7817*R1058+0.2163</f>
        <v>-0.11724382491501428</v>
      </c>
      <c r="T1058" s="25">
        <v>-0.48973672973630133</v>
      </c>
      <c r="U1058" s="25">
        <f>0.7817*T1058+0.2163</f>
        <v>-0.16652720163486673</v>
      </c>
    </row>
    <row r="1059" spans="14:21">
      <c r="N1059">
        <v>2094</v>
      </c>
      <c r="O1059">
        <v>2</v>
      </c>
      <c r="P1059" s="4">
        <v>9.6670071276856113</v>
      </c>
      <c r="Q1059" s="4">
        <f t="shared" si="351"/>
        <v>7.7729994717118425</v>
      </c>
      <c r="R1059" s="3">
        <v>2.2179680822754246</v>
      </c>
      <c r="S1059" s="3">
        <f>0.7817*R1059+0.2163</f>
        <v>1.9500856499146992</v>
      </c>
      <c r="T1059" s="25">
        <v>3.4593012707519804</v>
      </c>
      <c r="U1059" s="25">
        <f>0.7817*T1059+0.2163</f>
        <v>2.9204358033468227</v>
      </c>
    </row>
    <row r="1060" spans="14:21">
      <c r="N1060">
        <v>2094</v>
      </c>
      <c r="O1060">
        <v>3</v>
      </c>
      <c r="P1060" s="4">
        <v>16.750851985473666</v>
      </c>
      <c r="Q1060" s="4">
        <f t="shared" ref="Q1060:Q1062" si="352">0.9534*P1060-0.7929</f>
        <v>15.177362282950595</v>
      </c>
      <c r="R1060" s="3">
        <v>14.279310391845735</v>
      </c>
      <c r="S1060" s="3">
        <f>0.9534*R1060-0.7929</f>
        <v>12.820994527585725</v>
      </c>
      <c r="T1060" s="25">
        <v>18.435755012207085</v>
      </c>
      <c r="U1060" s="25">
        <f>0.9534*T1060-0.7929</f>
        <v>16.783748828638235</v>
      </c>
    </row>
    <row r="1061" spans="14:21">
      <c r="N1061">
        <v>2094</v>
      </c>
      <c r="O1061">
        <v>4</v>
      </c>
      <c r="P1061" s="4">
        <v>28.172720064086946</v>
      </c>
      <c r="Q1061" s="4">
        <f t="shared" si="352"/>
        <v>26.066971309100495</v>
      </c>
      <c r="R1061" s="3">
        <v>26.537014365234377</v>
      </c>
      <c r="S1061" s="3">
        <f>0.9534*R1061-0.7929</f>
        <v>24.507489495814458</v>
      </c>
      <c r="T1061" s="25">
        <v>22.419970319824277</v>
      </c>
      <c r="U1061" s="25">
        <f>0.9534*T1061-0.7929</f>
        <v>20.582299702920466</v>
      </c>
    </row>
    <row r="1062" spans="14:21">
      <c r="N1062">
        <v>2094</v>
      </c>
      <c r="O1062">
        <v>5</v>
      </c>
      <c r="P1062" s="4">
        <v>35.008110167236396</v>
      </c>
      <c r="Q1062" s="4">
        <f t="shared" si="352"/>
        <v>32.583832233443175</v>
      </c>
      <c r="R1062" s="3">
        <v>32.063683597412073</v>
      </c>
      <c r="S1062" s="3">
        <f>0.9534*R1062-0.7929</f>
        <v>29.776615941772672</v>
      </c>
      <c r="T1062" s="25">
        <v>34.102387519531256</v>
      </c>
      <c r="U1062" s="25">
        <f>0.9534*T1062-0.7929</f>
        <v>31.720316261121102</v>
      </c>
    </row>
    <row r="1063" spans="14:21">
      <c r="N1063">
        <v>2094</v>
      </c>
      <c r="O1063">
        <v>6</v>
      </c>
      <c r="P1063" s="4">
        <v>41.567924608154364</v>
      </c>
      <c r="Q1063" s="4">
        <f t="shared" ref="Q1063:Q1065" si="353">0.814*P1063+4.4613</f>
        <v>38.29759063103765</v>
      </c>
      <c r="R1063" s="3">
        <v>43.031980905761785</v>
      </c>
      <c r="S1063" s="3">
        <f>0.814*R1063+4.4613</f>
        <v>39.489332457290089</v>
      </c>
      <c r="T1063" s="25">
        <v>39.595642298584011</v>
      </c>
      <c r="U1063" s="25">
        <f>0.814*T1063+4.4613</f>
        <v>36.69215283104738</v>
      </c>
    </row>
    <row r="1064" spans="14:21">
      <c r="N1064">
        <v>2094</v>
      </c>
      <c r="O1064">
        <v>7</v>
      </c>
      <c r="P1064" s="4">
        <v>43.864949306030368</v>
      </c>
      <c r="Q1064" s="4">
        <f t="shared" si="353"/>
        <v>40.167368735108717</v>
      </c>
      <c r="R1064" s="3">
        <v>47.310569534912204</v>
      </c>
      <c r="S1064" s="3">
        <f>0.814*R1064+4.4613</f>
        <v>42.972103601418532</v>
      </c>
      <c r="T1064" s="25">
        <v>43.385980390625001</v>
      </c>
      <c r="U1064" s="25">
        <f>0.814*T1064+4.4613</f>
        <v>39.777488037968752</v>
      </c>
    </row>
    <row r="1065" spans="14:21">
      <c r="N1065">
        <v>2094</v>
      </c>
      <c r="O1065">
        <v>8</v>
      </c>
      <c r="P1065" s="4">
        <v>44.630023298950221</v>
      </c>
      <c r="Q1065" s="4">
        <f t="shared" si="353"/>
        <v>40.790138965345477</v>
      </c>
      <c r="R1065" s="3">
        <v>43.830043326416046</v>
      </c>
      <c r="S1065" s="3">
        <f>0.814*R1065+4.4613</f>
        <v>40.138955267702663</v>
      </c>
      <c r="T1065" s="25">
        <v>41.389852473144593</v>
      </c>
      <c r="U1065" s="25">
        <f>0.814*T1065+4.4613</f>
        <v>38.152639913139701</v>
      </c>
    </row>
    <row r="1066" spans="14:21">
      <c r="N1066">
        <v>2094</v>
      </c>
      <c r="O1066">
        <v>9</v>
      </c>
      <c r="P1066" s="4">
        <v>35.751351228637731</v>
      </c>
      <c r="Q1066" s="4">
        <f t="shared" ref="Q1066:Q1068" si="354">0.9014*P1066+2.3973</f>
        <v>34.62356799749405</v>
      </c>
      <c r="R1066" s="3">
        <v>36.664498154296872</v>
      </c>
      <c r="S1066" s="3">
        <f>0.9014*R1066+2.3973</f>
        <v>35.446678636283202</v>
      </c>
      <c r="T1066" s="25">
        <v>32.253736274414067</v>
      </c>
      <c r="U1066" s="25">
        <f>0.9014*T1066+2.3973</f>
        <v>31.47081787775684</v>
      </c>
    </row>
    <row r="1067" spans="14:21">
      <c r="N1067">
        <v>2094</v>
      </c>
      <c r="O1067">
        <v>10</v>
      </c>
      <c r="P1067" s="4">
        <v>16.140411232299773</v>
      </c>
      <c r="Q1067" s="4">
        <f t="shared" si="354"/>
        <v>16.946266684795017</v>
      </c>
      <c r="R1067" s="3">
        <v>25.999398343505828</v>
      </c>
      <c r="S1067" s="3">
        <f>0.9014*R1067+2.3973</f>
        <v>25.833157666836154</v>
      </c>
      <c r="T1067" s="25">
        <v>21.557389246826201</v>
      </c>
      <c r="U1067" s="25">
        <f>0.9014*T1067+2.3973</f>
        <v>21.829130667089139</v>
      </c>
    </row>
    <row r="1068" spans="14:21">
      <c r="N1068">
        <v>2094</v>
      </c>
      <c r="O1068">
        <v>11</v>
      </c>
      <c r="P1068" s="4">
        <v>6.5993800982666349</v>
      </c>
      <c r="Q1068" s="4">
        <f t="shared" si="354"/>
        <v>8.3459812205775439</v>
      </c>
      <c r="R1068" s="3">
        <v>15.215266062011784</v>
      </c>
      <c r="S1068" s="3">
        <f>0.9014*R1068+2.3973</f>
        <v>16.112340828297423</v>
      </c>
      <c r="T1068" s="25">
        <v>3.3005678601074471</v>
      </c>
      <c r="U1068" s="25">
        <f>0.9014*T1068+2.3973</f>
        <v>5.3724318691008524</v>
      </c>
    </row>
    <row r="1069" spans="14:21">
      <c r="N1069">
        <v>2094</v>
      </c>
      <c r="O1069">
        <v>12</v>
      </c>
      <c r="P1069" s="4">
        <v>-0.91735770996091048</v>
      </c>
      <c r="Q1069" s="4">
        <f t="shared" ref="Q1069:Q1071" si="355">0.7817*P1069+0.2163</f>
        <v>-0.50079852187644369</v>
      </c>
      <c r="R1069" s="3">
        <v>8.7331936010742464</v>
      </c>
      <c r="S1069" s="3">
        <f>0.7817*R1069+0.2163</f>
        <v>7.0430374379597387</v>
      </c>
      <c r="T1069" s="25">
        <v>2.9970044506836189</v>
      </c>
      <c r="U1069" s="25">
        <f>0.7817*T1069+0.2163</f>
        <v>2.5590583790993846</v>
      </c>
    </row>
    <row r="1070" spans="14:21">
      <c r="N1070">
        <v>2095</v>
      </c>
      <c r="O1070">
        <v>1</v>
      </c>
      <c r="P1070" s="4">
        <v>-4.7875953503417659</v>
      </c>
      <c r="Q1070" s="4">
        <f t="shared" si="355"/>
        <v>-3.5261632853621583</v>
      </c>
      <c r="R1070" s="3">
        <v>3.1341408911133084</v>
      </c>
      <c r="S1070" s="3">
        <f>0.7817*R1070+0.2163</f>
        <v>2.6662579345832729</v>
      </c>
      <c r="T1070" s="25">
        <v>-1.9511695788573955</v>
      </c>
      <c r="U1070" s="25">
        <f>0.7817*T1070+0.2163</f>
        <v>-1.3089292597928259</v>
      </c>
    </row>
    <row r="1071" spans="14:21">
      <c r="N1071">
        <v>2095</v>
      </c>
      <c r="O1071">
        <v>2</v>
      </c>
      <c r="P1071" s="4">
        <v>2.7875906176758081</v>
      </c>
      <c r="Q1071" s="4">
        <f t="shared" si="355"/>
        <v>2.3953595858371788</v>
      </c>
      <c r="R1071" s="3">
        <v>10.428358487548861</v>
      </c>
      <c r="S1071" s="3">
        <f>0.7817*R1071+0.2163</f>
        <v>8.3681478297169445</v>
      </c>
      <c r="T1071" s="25">
        <v>5.1276771923828353</v>
      </c>
      <c r="U1071" s="25">
        <f>0.7817*T1071+0.2163</f>
        <v>4.2246052612856628</v>
      </c>
    </row>
    <row r="1072" spans="14:21">
      <c r="N1072">
        <v>2095</v>
      </c>
      <c r="O1072">
        <v>3</v>
      </c>
      <c r="P1072" s="4">
        <v>18.481782820434603</v>
      </c>
      <c r="Q1072" s="4">
        <f t="shared" ref="Q1072:Q1074" si="356">0.9534*P1072-0.7929</f>
        <v>16.827631741002353</v>
      </c>
      <c r="R1072" s="3">
        <v>17.408565073242187</v>
      </c>
      <c r="S1072" s="3">
        <f>0.9534*R1072-0.7929</f>
        <v>15.804425940829102</v>
      </c>
      <c r="T1072" s="25">
        <v>14.639319520263701</v>
      </c>
      <c r="U1072" s="25">
        <f>0.9534*T1072-0.7929</f>
        <v>13.164227230619414</v>
      </c>
    </row>
    <row r="1073" spans="14:21">
      <c r="N1073">
        <v>2095</v>
      </c>
      <c r="O1073">
        <v>4</v>
      </c>
      <c r="P1073" s="4">
        <v>27.363980208129917</v>
      </c>
      <c r="Q1073" s="4">
        <f t="shared" si="356"/>
        <v>25.295918730431065</v>
      </c>
      <c r="R1073" s="3">
        <v>24.419745249023439</v>
      </c>
      <c r="S1073" s="3">
        <f>0.9534*R1073-0.7929</f>
        <v>22.488885120418949</v>
      </c>
      <c r="T1073" s="25">
        <v>25.60023339965818</v>
      </c>
      <c r="U1073" s="25">
        <f>0.9534*T1073-0.7929</f>
        <v>23.61436252323411</v>
      </c>
    </row>
    <row r="1074" spans="14:21">
      <c r="N1074">
        <v>2095</v>
      </c>
      <c r="O1074">
        <v>5</v>
      </c>
      <c r="P1074" s="4">
        <v>34.054992540283266</v>
      </c>
      <c r="Q1074" s="4">
        <f t="shared" si="356"/>
        <v>31.675129887906063</v>
      </c>
      <c r="R1074" s="3">
        <v>32.25811727050781</v>
      </c>
      <c r="S1074" s="3">
        <f>0.9534*R1074-0.7929</f>
        <v>29.961989005702147</v>
      </c>
      <c r="T1074" s="25">
        <v>28.190723798828127</v>
      </c>
      <c r="U1074" s="25">
        <f>0.9534*T1074-0.7929</f>
        <v>26.084136069802739</v>
      </c>
    </row>
    <row r="1075" spans="14:21">
      <c r="N1075">
        <v>2095</v>
      </c>
      <c r="O1075">
        <v>6</v>
      </c>
      <c r="P1075" s="4">
        <v>42.794013969726564</v>
      </c>
      <c r="Q1075" s="4">
        <f t="shared" ref="Q1075:Q1077" si="357">0.814*P1075+4.4613</f>
        <v>39.295627371357419</v>
      </c>
      <c r="R1075" s="3">
        <v>38.642029855957098</v>
      </c>
      <c r="S1075" s="3">
        <f>0.814*R1075+4.4613</f>
        <v>35.915912302749078</v>
      </c>
      <c r="T1075" s="25">
        <v>42.00518733032235</v>
      </c>
      <c r="U1075" s="25">
        <f>0.814*T1075+4.4613</f>
        <v>38.653522486882395</v>
      </c>
    </row>
    <row r="1076" spans="14:21">
      <c r="N1076">
        <v>2095</v>
      </c>
      <c r="O1076">
        <v>7</v>
      </c>
      <c r="P1076" s="4">
        <v>46.416678184814522</v>
      </c>
      <c r="Q1076" s="4">
        <f t="shared" si="357"/>
        <v>42.244476042439018</v>
      </c>
      <c r="R1076" s="3">
        <v>47.206835251464909</v>
      </c>
      <c r="S1076" s="3">
        <f>0.814*R1076+4.4613</f>
        <v>42.887663894692437</v>
      </c>
      <c r="T1076" s="25">
        <v>44.353691358642664</v>
      </c>
      <c r="U1076" s="25">
        <f>0.814*T1076+4.4613</f>
        <v>40.565204765935128</v>
      </c>
    </row>
    <row r="1077" spans="14:21">
      <c r="N1077">
        <v>2095</v>
      </c>
      <c r="O1077">
        <v>8</v>
      </c>
      <c r="P1077" s="4">
        <v>42.847094032592871</v>
      </c>
      <c r="Q1077" s="4">
        <f t="shared" si="357"/>
        <v>39.338834542530599</v>
      </c>
      <c r="R1077" s="3">
        <v>46.960974521484374</v>
      </c>
      <c r="S1077" s="3">
        <f>0.814*R1077+4.4613</f>
        <v>42.68753326048828</v>
      </c>
      <c r="T1077" s="25">
        <v>42.309286774902404</v>
      </c>
      <c r="U1077" s="25">
        <f>0.814*T1077+4.4613</f>
        <v>38.901059434770559</v>
      </c>
    </row>
    <row r="1078" spans="14:21">
      <c r="N1078">
        <v>2095</v>
      </c>
      <c r="O1078">
        <v>9</v>
      </c>
      <c r="P1078" s="4">
        <v>34.324278715820313</v>
      </c>
      <c r="Q1078" s="4">
        <f t="shared" ref="Q1078:Q1080" si="358">0.9014*P1078+2.3973</f>
        <v>33.337204834440428</v>
      </c>
      <c r="R1078" s="3">
        <v>33.788858078613352</v>
      </c>
      <c r="S1078" s="3">
        <f>0.9014*R1078+2.3973</f>
        <v>32.854576672062073</v>
      </c>
      <c r="T1078" s="25">
        <v>28.826863520507814</v>
      </c>
      <c r="U1078" s="25">
        <f>0.9014*T1078+2.3973</f>
        <v>28.381834777385745</v>
      </c>
    </row>
    <row r="1079" spans="14:21">
      <c r="N1079">
        <v>2095</v>
      </c>
      <c r="O1079">
        <v>10</v>
      </c>
      <c r="P1079" s="4">
        <v>17.774676262207031</v>
      </c>
      <c r="Q1079" s="4">
        <f t="shared" si="358"/>
        <v>18.419393182753417</v>
      </c>
      <c r="R1079" s="3">
        <v>24.081927744140629</v>
      </c>
      <c r="S1079" s="3">
        <f>0.9014*R1079+2.3973</f>
        <v>24.104749668568363</v>
      </c>
      <c r="T1079" s="25">
        <v>17.888563624267551</v>
      </c>
      <c r="U1079" s="25">
        <f>0.9014*T1079+2.3973</f>
        <v>18.522051250914771</v>
      </c>
    </row>
    <row r="1080" spans="14:21">
      <c r="N1080">
        <v>2095</v>
      </c>
      <c r="O1080">
        <v>11</v>
      </c>
      <c r="P1080" s="4">
        <v>8.5461164416504545</v>
      </c>
      <c r="Q1080" s="4">
        <f t="shared" si="358"/>
        <v>10.100769360503719</v>
      </c>
      <c r="R1080" s="3">
        <v>12.524126315918036</v>
      </c>
      <c r="S1080" s="3">
        <f>0.9014*R1080+2.3973</f>
        <v>13.686547461168516</v>
      </c>
      <c r="T1080" s="25">
        <v>6.582778126220731</v>
      </c>
      <c r="U1080" s="25">
        <f>0.9014*T1080+2.3973</f>
        <v>8.3310162029753663</v>
      </c>
    </row>
    <row r="1081" spans="14:21">
      <c r="N1081">
        <v>2095</v>
      </c>
      <c r="O1081">
        <v>12</v>
      </c>
      <c r="P1081" s="4">
        <v>1.2253942919922141</v>
      </c>
      <c r="Q1081" s="4">
        <f t="shared" ref="Q1081:Q1083" si="359">0.7817*P1081+0.2163</f>
        <v>1.1741907180503137</v>
      </c>
      <c r="R1081" s="3">
        <v>2.6433834265137057</v>
      </c>
      <c r="S1081" s="3">
        <f>0.7817*R1081+0.2163</f>
        <v>2.2826328245057637</v>
      </c>
      <c r="T1081" s="25">
        <v>-0.10037419311520734</v>
      </c>
      <c r="U1081" s="25">
        <f>0.7817*T1081+0.2163</f>
        <v>0.13783749324184241</v>
      </c>
    </row>
    <row r="1082" spans="14:21">
      <c r="N1082">
        <v>2096</v>
      </c>
      <c r="O1082">
        <v>1</v>
      </c>
      <c r="P1082" s="4">
        <v>2.426966673584011</v>
      </c>
      <c r="Q1082" s="4">
        <f t="shared" si="359"/>
        <v>2.1134598487406211</v>
      </c>
      <c r="R1082" s="3">
        <v>-3.1133034814452847</v>
      </c>
      <c r="S1082" s="3">
        <f>0.7817*R1082+0.2163</f>
        <v>-2.217369331445779</v>
      </c>
      <c r="T1082" s="25">
        <v>4.7672016601584044E-2</v>
      </c>
      <c r="U1082" s="25">
        <f>0.7817*T1082+0.2163</f>
        <v>0.25356521537745824</v>
      </c>
    </row>
    <row r="1083" spans="14:21">
      <c r="N1083">
        <v>2096</v>
      </c>
      <c r="O1083">
        <v>2</v>
      </c>
      <c r="P1083" s="4">
        <v>8.9605415362549152</v>
      </c>
      <c r="Q1083" s="4">
        <f t="shared" si="359"/>
        <v>7.2207553188904674</v>
      </c>
      <c r="R1083" s="3">
        <v>6.3518735815429963</v>
      </c>
      <c r="S1083" s="3">
        <f>0.7817*R1083+0.2163</f>
        <v>5.18155957869216</v>
      </c>
      <c r="T1083" s="25">
        <v>6.1046012646484602</v>
      </c>
      <c r="U1083" s="25">
        <f>0.7817*T1083+0.2163</f>
        <v>4.9882668085757018</v>
      </c>
    </row>
    <row r="1084" spans="14:21">
      <c r="N1084">
        <v>2096</v>
      </c>
      <c r="O1084">
        <v>3</v>
      </c>
      <c r="P1084" s="4">
        <v>18.65844929382321</v>
      </c>
      <c r="Q1084" s="4">
        <f t="shared" ref="Q1084:Q1086" si="360">0.9534*P1084-0.7929</f>
        <v>16.99606555673105</v>
      </c>
      <c r="R1084" s="3">
        <v>19.399257407226564</v>
      </c>
      <c r="S1084" s="3">
        <f>0.9534*R1084-0.7929</f>
        <v>17.702352012049808</v>
      </c>
      <c r="T1084" s="25">
        <v>16.102561488037136</v>
      </c>
      <c r="U1084" s="25">
        <f>0.9534*T1084-0.7929</f>
        <v>14.559282122694606</v>
      </c>
    </row>
    <row r="1085" spans="14:21">
      <c r="N1085">
        <v>2096</v>
      </c>
      <c r="O1085">
        <v>4</v>
      </c>
      <c r="P1085" s="4">
        <v>29.486822178955144</v>
      </c>
      <c r="Q1085" s="4">
        <f t="shared" si="360"/>
        <v>27.319836265415837</v>
      </c>
      <c r="R1085" s="3">
        <v>27.927011850585941</v>
      </c>
      <c r="S1085" s="3">
        <f>0.9534*R1085-0.7929</f>
        <v>25.832713098348638</v>
      </c>
      <c r="T1085" s="25">
        <v>27.19708213012693</v>
      </c>
      <c r="U1085" s="25">
        <f>0.9534*T1085-0.7929</f>
        <v>25.136798102863015</v>
      </c>
    </row>
    <row r="1086" spans="14:21">
      <c r="N1086">
        <v>2096</v>
      </c>
      <c r="O1086">
        <v>5</v>
      </c>
      <c r="P1086" s="4">
        <v>36.422603706665072</v>
      </c>
      <c r="Q1086" s="4">
        <f t="shared" si="360"/>
        <v>33.932410373934481</v>
      </c>
      <c r="R1086" s="3">
        <v>34.693923984374997</v>
      </c>
      <c r="S1086" s="3">
        <f>0.9534*R1086-0.7929</f>
        <v>32.28428712670312</v>
      </c>
      <c r="T1086" s="25">
        <v>35.509211787109379</v>
      </c>
      <c r="U1086" s="25">
        <f>0.9534*T1086-0.7929</f>
        <v>33.061582517830082</v>
      </c>
    </row>
    <row r="1087" spans="14:21">
      <c r="N1087">
        <v>2096</v>
      </c>
      <c r="O1087">
        <v>6</v>
      </c>
      <c r="P1087" s="4">
        <v>39.923844774169986</v>
      </c>
      <c r="Q1087" s="4">
        <f t="shared" ref="Q1087:Q1089" si="361">0.814*P1087+4.4613</f>
        <v>36.959309646174368</v>
      </c>
      <c r="R1087" s="3">
        <v>44.279935770263769</v>
      </c>
      <c r="S1087" s="3">
        <f>0.814*R1087+4.4613</f>
        <v>40.505167716994706</v>
      </c>
      <c r="T1087" s="25">
        <v>41.958518769531253</v>
      </c>
      <c r="U1087" s="25">
        <f>0.814*T1087+4.4613</f>
        <v>38.615534278398442</v>
      </c>
    </row>
    <row r="1088" spans="14:21">
      <c r="N1088">
        <v>2096</v>
      </c>
      <c r="O1088">
        <v>7</v>
      </c>
      <c r="P1088" s="4">
        <v>44.188357115478581</v>
      </c>
      <c r="Q1088" s="4">
        <f t="shared" si="361"/>
        <v>40.430622691999567</v>
      </c>
      <c r="R1088" s="3">
        <v>48.171836520996159</v>
      </c>
      <c r="S1088" s="3">
        <f>0.814*R1088+4.4613</f>
        <v>43.673174928090873</v>
      </c>
      <c r="T1088" s="25">
        <v>45.867220124511775</v>
      </c>
      <c r="U1088" s="25">
        <f>0.814*T1088+4.4613</f>
        <v>41.797217181352586</v>
      </c>
    </row>
    <row r="1089" spans="14:21">
      <c r="N1089">
        <v>2096</v>
      </c>
      <c r="O1089">
        <v>8</v>
      </c>
      <c r="P1089" s="4">
        <v>44.755732911987401</v>
      </c>
      <c r="Q1089" s="4">
        <f t="shared" si="361"/>
        <v>40.892466590357742</v>
      </c>
      <c r="R1089" s="3">
        <v>44.797098325195307</v>
      </c>
      <c r="S1089" s="3">
        <f>0.814*R1089+4.4613</f>
        <v>40.926138036708977</v>
      </c>
      <c r="T1089" s="25">
        <v>41.674654652099633</v>
      </c>
      <c r="U1089" s="25">
        <f>0.814*T1089+4.4613</f>
        <v>38.384468886809103</v>
      </c>
    </row>
    <row r="1090" spans="14:21">
      <c r="N1090">
        <v>2096</v>
      </c>
      <c r="O1090">
        <v>9</v>
      </c>
      <c r="P1090" s="4">
        <v>35.907586885376013</v>
      </c>
      <c r="Q1090" s="4">
        <f t="shared" ref="Q1090:Q1092" si="362">0.9014*P1090+2.3973</f>
        <v>34.764398818477936</v>
      </c>
      <c r="R1090" s="3">
        <v>37.995817661132811</v>
      </c>
      <c r="S1090" s="3">
        <f>0.9014*R1090+2.3973</f>
        <v>36.646730039745115</v>
      </c>
      <c r="T1090" s="25">
        <v>31.862263099365265</v>
      </c>
      <c r="U1090" s="25">
        <f>0.9014*T1090+2.3973</f>
        <v>31.117943957767849</v>
      </c>
    </row>
    <row r="1091" spans="14:21">
      <c r="N1091">
        <v>2096</v>
      </c>
      <c r="O1091">
        <v>10</v>
      </c>
      <c r="P1091" s="4">
        <v>20.244441511840854</v>
      </c>
      <c r="Q1091" s="4">
        <f t="shared" si="362"/>
        <v>20.645639578773348</v>
      </c>
      <c r="R1091" s="3">
        <v>23.23277356933594</v>
      </c>
      <c r="S1091" s="3">
        <f>0.9014*R1091+2.3973</f>
        <v>23.339322095399417</v>
      </c>
      <c r="T1091" s="25">
        <v>21.653373041992189</v>
      </c>
      <c r="U1091" s="25">
        <f>0.9014*T1091+2.3973</f>
        <v>21.915650460051761</v>
      </c>
    </row>
    <row r="1092" spans="14:21">
      <c r="N1092">
        <v>2096</v>
      </c>
      <c r="O1092">
        <v>11</v>
      </c>
      <c r="P1092" s="4">
        <v>7.3072077441406504</v>
      </c>
      <c r="Q1092" s="4">
        <f t="shared" si="362"/>
        <v>8.984017060568382</v>
      </c>
      <c r="R1092" s="3">
        <v>12.628321640624998</v>
      </c>
      <c r="S1092" s="3">
        <f>0.9014*R1092+2.3973</f>
        <v>13.780469126859373</v>
      </c>
      <c r="T1092" s="25">
        <v>10.075382191162138</v>
      </c>
      <c r="U1092" s="25">
        <f>0.9014*T1092+2.3973</f>
        <v>11.479249507113551</v>
      </c>
    </row>
    <row r="1093" spans="14:21">
      <c r="N1093">
        <v>2096</v>
      </c>
      <c r="O1093">
        <v>12</v>
      </c>
      <c r="P1093" s="4">
        <v>-0.50185098388669225</v>
      </c>
      <c r="Q1093" s="4">
        <f t="shared" ref="Q1093:Q1095" si="363">0.7817*P1093+0.2163</f>
        <v>-0.1759969141042273</v>
      </c>
      <c r="R1093" s="3">
        <v>5.9472470068359655</v>
      </c>
      <c r="S1093" s="3">
        <f>0.7817*R1093+0.2163</f>
        <v>4.8652629852436746</v>
      </c>
      <c r="T1093" s="25">
        <v>4.4861101147461158</v>
      </c>
      <c r="U1093" s="25">
        <f>0.7817*T1093+0.2163</f>
        <v>3.7230922766970385</v>
      </c>
    </row>
    <row r="1094" spans="14:21">
      <c r="N1094">
        <v>2097</v>
      </c>
      <c r="O1094">
        <v>1</v>
      </c>
      <c r="P1094" s="4">
        <v>-0.1802058331298495</v>
      </c>
      <c r="Q1094" s="4">
        <f t="shared" si="363"/>
        <v>7.5433100242396633E-2</v>
      </c>
      <c r="R1094" s="3">
        <v>4.4964759008789343</v>
      </c>
      <c r="S1094" s="3">
        <f>0.7817*R1094+0.2163</f>
        <v>3.7311952117170626</v>
      </c>
      <c r="T1094" s="25">
        <v>1.53155133789065</v>
      </c>
      <c r="U1094" s="25">
        <f>0.7817*T1094+0.2163</f>
        <v>1.4135136808291209</v>
      </c>
    </row>
    <row r="1095" spans="14:21">
      <c r="N1095">
        <v>2097</v>
      </c>
      <c r="O1095">
        <v>2</v>
      </c>
      <c r="P1095" s="4">
        <v>8.1554872393799158</v>
      </c>
      <c r="Q1095" s="4">
        <f t="shared" si="363"/>
        <v>6.5914443750232801</v>
      </c>
      <c r="R1095" s="3">
        <v>3.2464673071289334</v>
      </c>
      <c r="S1095" s="3">
        <f>0.7817*R1095+0.2163</f>
        <v>2.7540634939826871</v>
      </c>
      <c r="T1095" s="25">
        <v>9.6227340039062721</v>
      </c>
      <c r="U1095" s="25">
        <f>0.7817*T1095+0.2163</f>
        <v>7.7383911708535331</v>
      </c>
    </row>
    <row r="1096" spans="14:21">
      <c r="N1096">
        <v>2097</v>
      </c>
      <c r="O1096">
        <v>3</v>
      </c>
      <c r="P1096" s="4">
        <v>15.771334538574219</v>
      </c>
      <c r="Q1096" s="4">
        <f t="shared" ref="Q1096:Q1098" si="364">0.9534*P1096-0.7929</f>
        <v>14.243490349076662</v>
      </c>
      <c r="R1096" s="3">
        <v>13.3762563024902</v>
      </c>
      <c r="S1096" s="3">
        <f>0.9534*R1096-0.7929</f>
        <v>11.960022758794157</v>
      </c>
      <c r="T1096" s="25">
        <v>15.329263770751927</v>
      </c>
      <c r="U1096" s="25">
        <f>0.9534*T1096-0.7929</f>
        <v>13.822020079034889</v>
      </c>
    </row>
    <row r="1097" spans="14:21">
      <c r="N1097">
        <v>2097</v>
      </c>
      <c r="O1097">
        <v>4</v>
      </c>
      <c r="P1097" s="4">
        <v>29.5898575915528</v>
      </c>
      <c r="Q1097" s="4">
        <f t="shared" si="364"/>
        <v>27.418070227786441</v>
      </c>
      <c r="R1097" s="3">
        <v>23.992318088378976</v>
      </c>
      <c r="S1097" s="3">
        <f>0.9534*R1097-0.7929</f>
        <v>22.081376065460518</v>
      </c>
      <c r="T1097" s="25">
        <v>26.912112440185577</v>
      </c>
      <c r="U1097" s="25">
        <f>0.9534*T1097-0.7929</f>
        <v>24.865108000472929</v>
      </c>
    </row>
    <row r="1098" spans="14:21">
      <c r="N1098">
        <v>2097</v>
      </c>
      <c r="O1098">
        <v>5</v>
      </c>
      <c r="P1098" s="4">
        <v>34.200451942748991</v>
      </c>
      <c r="Q1098" s="4">
        <f t="shared" si="364"/>
        <v>31.813810882216888</v>
      </c>
      <c r="R1098" s="3">
        <v>37.303668991699283</v>
      </c>
      <c r="S1098" s="3">
        <f>0.9534*R1098-0.7929</f>
        <v>34.772418016686096</v>
      </c>
      <c r="T1098" s="25">
        <v>29.455833771972713</v>
      </c>
      <c r="U1098" s="25">
        <f>0.9534*T1098-0.7929</f>
        <v>27.290291918198786</v>
      </c>
    </row>
    <row r="1099" spans="14:21">
      <c r="N1099">
        <v>2097</v>
      </c>
      <c r="O1099">
        <v>6</v>
      </c>
      <c r="P1099" s="4">
        <v>42.672270338745214</v>
      </c>
      <c r="Q1099" s="4">
        <f t="shared" ref="Q1099:Q1101" si="365">0.814*P1099+4.4613</f>
        <v>39.196528055738604</v>
      </c>
      <c r="R1099" s="3">
        <v>43.040447299804683</v>
      </c>
      <c r="S1099" s="3">
        <f>0.814*R1099+4.4613</f>
        <v>39.496224102041012</v>
      </c>
      <c r="T1099" s="25">
        <v>39.203298066406255</v>
      </c>
      <c r="U1099" s="25">
        <f>0.814*T1099+4.4613</f>
        <v>36.372784626054688</v>
      </c>
    </row>
    <row r="1100" spans="14:21">
      <c r="N1100">
        <v>2097</v>
      </c>
      <c r="O1100">
        <v>7</v>
      </c>
      <c r="P1100" s="4">
        <v>45.885597133178806</v>
      </c>
      <c r="Q1100" s="4">
        <f t="shared" si="365"/>
        <v>41.812176066407545</v>
      </c>
      <c r="R1100" s="3">
        <v>47.949279331054683</v>
      </c>
      <c r="S1100" s="3">
        <f>0.814*R1100+4.4613</f>
        <v>43.492013375478514</v>
      </c>
      <c r="T1100" s="25">
        <v>45.352123841552761</v>
      </c>
      <c r="U1100" s="25">
        <f>0.814*T1100+4.4613</f>
        <v>41.377928807023949</v>
      </c>
    </row>
    <row r="1101" spans="14:21">
      <c r="N1101">
        <v>2097</v>
      </c>
      <c r="O1101">
        <v>8</v>
      </c>
      <c r="P1101" s="4">
        <v>41.388774388427798</v>
      </c>
      <c r="Q1101" s="4">
        <f t="shared" si="365"/>
        <v>38.151762352180228</v>
      </c>
      <c r="R1101" s="3">
        <v>45.421851145019595</v>
      </c>
      <c r="S1101" s="3">
        <f>0.814*R1101+4.4613</f>
        <v>41.434686832045948</v>
      </c>
      <c r="T1101" s="25">
        <v>40.440534211425842</v>
      </c>
      <c r="U1101" s="25">
        <f>0.814*T1101+4.4613</f>
        <v>37.379894848100633</v>
      </c>
    </row>
    <row r="1102" spans="14:21">
      <c r="N1102">
        <v>2097</v>
      </c>
      <c r="O1102">
        <v>9</v>
      </c>
      <c r="P1102" s="4">
        <v>32.552486247558598</v>
      </c>
      <c r="Q1102" s="4">
        <f t="shared" ref="Q1102:Q1104" si="366">0.9014*P1102+2.3973</f>
        <v>31.740111103549321</v>
      </c>
      <c r="R1102" s="3">
        <v>36.423666965332096</v>
      </c>
      <c r="S1102" s="3">
        <f>0.9014*R1102+2.3973</f>
        <v>35.22959340255035</v>
      </c>
      <c r="T1102" s="25">
        <v>33.025492890625003</v>
      </c>
      <c r="U1102" s="25">
        <f>0.9014*T1102+2.3973</f>
        <v>32.166479291609377</v>
      </c>
    </row>
    <row r="1103" spans="14:21">
      <c r="N1103">
        <v>2097</v>
      </c>
      <c r="O1103">
        <v>10</v>
      </c>
      <c r="P1103" s="4">
        <v>18.377425413818425</v>
      </c>
      <c r="Q1103" s="4">
        <f t="shared" si="366"/>
        <v>18.96271126801593</v>
      </c>
      <c r="R1103" s="3">
        <v>24.023501242675852</v>
      </c>
      <c r="S1103" s="3">
        <f>0.9014*R1103+2.3973</f>
        <v>24.052084020148015</v>
      </c>
      <c r="T1103" s="25">
        <v>22.207733900146515</v>
      </c>
      <c r="U1103" s="25">
        <f>0.9014*T1103+2.3973</f>
        <v>22.415351337592071</v>
      </c>
    </row>
    <row r="1104" spans="14:21">
      <c r="N1104">
        <v>2097</v>
      </c>
      <c r="O1104">
        <v>11</v>
      </c>
      <c r="P1104" s="4">
        <v>10.668998472900455</v>
      </c>
      <c r="Q1104" s="4">
        <f t="shared" si="366"/>
        <v>12.01433522347247</v>
      </c>
      <c r="R1104" s="3">
        <v>13.012410922851561</v>
      </c>
      <c r="S1104" s="3">
        <f>0.9014*R1104+2.3973</f>
        <v>14.126687205858397</v>
      </c>
      <c r="T1104" s="25">
        <v>6.8956886486816682</v>
      </c>
      <c r="U1104" s="25">
        <f>0.9014*T1104+2.3973</f>
        <v>8.6130737479216553</v>
      </c>
    </row>
    <row r="1105" spans="14:21">
      <c r="N1105">
        <v>2097</v>
      </c>
      <c r="O1105">
        <v>12</v>
      </c>
      <c r="P1105" s="4">
        <v>-1.5776336315917701</v>
      </c>
      <c r="Q1105" s="4">
        <f t="shared" ref="Q1105:Q1107" si="367">0.7817*P1105+0.2163</f>
        <v>-1.0169362098152865</v>
      </c>
      <c r="R1105" s="3">
        <v>4.7585149877929958</v>
      </c>
      <c r="S1105" s="3">
        <f>0.7817*R1105+0.2163</f>
        <v>3.9360311659577847</v>
      </c>
      <c r="T1105" s="25">
        <v>1.4409278942871344</v>
      </c>
      <c r="U1105" s="25">
        <f>0.7817*T1105+0.2163</f>
        <v>1.3426733349642528</v>
      </c>
    </row>
    <row r="1106" spans="14:21">
      <c r="N1106">
        <v>2098</v>
      </c>
      <c r="O1106">
        <v>1</v>
      </c>
      <c r="P1106" s="4">
        <v>4.072288380737338</v>
      </c>
      <c r="Q1106" s="4">
        <f t="shared" si="367"/>
        <v>3.3996078272223769</v>
      </c>
      <c r="R1106" s="3">
        <v>0.8299405004883087</v>
      </c>
      <c r="S1106" s="3">
        <f>0.7817*R1106+0.2163</f>
        <v>0.86506448923171075</v>
      </c>
      <c r="T1106" s="25">
        <v>0.52501132324220912</v>
      </c>
      <c r="U1106" s="25">
        <f>0.7817*T1106+0.2163</f>
        <v>0.62670135137843486</v>
      </c>
    </row>
    <row r="1107" spans="14:21">
      <c r="N1107">
        <v>2098</v>
      </c>
      <c r="O1107">
        <v>2</v>
      </c>
      <c r="P1107" s="4">
        <v>4.8141273272705414</v>
      </c>
      <c r="Q1107" s="4">
        <f t="shared" si="367"/>
        <v>3.9795033317273818</v>
      </c>
      <c r="R1107" s="3">
        <v>10.041377219238306</v>
      </c>
      <c r="S1107" s="3">
        <f>0.7817*R1107+0.2163</f>
        <v>8.0656445722785843</v>
      </c>
      <c r="T1107" s="25">
        <v>5.8905892285156476</v>
      </c>
      <c r="U1107" s="25">
        <f>0.7817*T1107+0.2163</f>
        <v>4.8209735999306815</v>
      </c>
    </row>
    <row r="1108" spans="14:21">
      <c r="N1108">
        <v>2098</v>
      </c>
      <c r="O1108">
        <v>3</v>
      </c>
      <c r="P1108" s="4">
        <v>15.640336949462956</v>
      </c>
      <c r="Q1108" s="4">
        <f t="shared" ref="Q1108:Q1110" si="368">0.9534*P1108-0.7929</f>
        <v>14.118597247617982</v>
      </c>
      <c r="R1108" s="3">
        <v>14.685655393066474</v>
      </c>
      <c r="S1108" s="3">
        <f>0.9534*R1108-0.7929</f>
        <v>13.208403851749578</v>
      </c>
      <c r="T1108" s="25">
        <v>17.10437769287115</v>
      </c>
      <c r="U1108" s="25">
        <f>0.9534*T1108-0.7929</f>
        <v>15.514413692383357</v>
      </c>
    </row>
    <row r="1109" spans="14:21">
      <c r="N1109">
        <v>2098</v>
      </c>
      <c r="O1109">
        <v>4</v>
      </c>
      <c r="P1109" s="4">
        <v>28.70512310974118</v>
      </c>
      <c r="Q1109" s="4">
        <f t="shared" si="368"/>
        <v>26.574564372827243</v>
      </c>
      <c r="R1109" s="3">
        <v>24.336673996582103</v>
      </c>
      <c r="S1109" s="3">
        <f>0.9534*R1109-0.7929</f>
        <v>22.409684988341379</v>
      </c>
      <c r="T1109" s="25">
        <v>24.60977443969724</v>
      </c>
      <c r="U1109" s="25">
        <f>0.9534*T1109-0.7929</f>
        <v>22.670058950807348</v>
      </c>
    </row>
    <row r="1110" spans="14:21">
      <c r="N1110">
        <v>2098</v>
      </c>
      <c r="O1110">
        <v>5</v>
      </c>
      <c r="P1110" s="4">
        <v>33.760949022216863</v>
      </c>
      <c r="Q1110" s="4">
        <f t="shared" si="368"/>
        <v>31.394788797781562</v>
      </c>
      <c r="R1110" s="3">
        <v>32.307825900878974</v>
      </c>
      <c r="S1110" s="3">
        <f>0.9534*R1110-0.7929</f>
        <v>30.009381213898017</v>
      </c>
      <c r="T1110" s="25">
        <v>33.48651662719724</v>
      </c>
      <c r="U1110" s="25">
        <f>0.9534*T1110-0.7929</f>
        <v>31.13314495236985</v>
      </c>
    </row>
    <row r="1111" spans="14:21">
      <c r="N1111">
        <v>2098</v>
      </c>
      <c r="O1111">
        <v>6</v>
      </c>
      <c r="P1111" s="4">
        <v>40.047951970214847</v>
      </c>
      <c r="Q1111" s="4">
        <f t="shared" ref="Q1111:Q1113" si="369">0.814*P1111+4.4613</f>
        <v>37.060332903754883</v>
      </c>
      <c r="R1111" s="3">
        <v>39.761899075927701</v>
      </c>
      <c r="S1111" s="3">
        <f>0.814*R1111+4.4613</f>
        <v>36.82748584780515</v>
      </c>
      <c r="T1111" s="25">
        <v>41.110243134765632</v>
      </c>
      <c r="U1111" s="25">
        <f>0.814*T1111+4.4613</f>
        <v>37.925037911699221</v>
      </c>
    </row>
    <row r="1112" spans="14:21">
      <c r="N1112">
        <v>2098</v>
      </c>
      <c r="O1112">
        <v>7</v>
      </c>
      <c r="P1112" s="4">
        <v>45.639265581054687</v>
      </c>
      <c r="Q1112" s="4">
        <f t="shared" si="369"/>
        <v>41.611662182978513</v>
      </c>
      <c r="R1112" s="3">
        <v>45.122928757324289</v>
      </c>
      <c r="S1112" s="3">
        <f>0.814*R1112+4.4613</f>
        <v>41.191364008461967</v>
      </c>
      <c r="T1112" s="25">
        <v>46.613481568603596</v>
      </c>
      <c r="U1112" s="25">
        <f>0.814*T1112+4.4613</f>
        <v>42.404673996843329</v>
      </c>
    </row>
    <row r="1113" spans="14:21">
      <c r="N1113">
        <v>2098</v>
      </c>
      <c r="O1113">
        <v>8</v>
      </c>
      <c r="P1113" s="4">
        <v>44.182468233032253</v>
      </c>
      <c r="Q1113" s="4">
        <f t="shared" si="369"/>
        <v>40.425829141688254</v>
      </c>
      <c r="R1113" s="3">
        <v>43.209439877929682</v>
      </c>
      <c r="S1113" s="3">
        <f>0.814*R1113+4.4613</f>
        <v>39.63378406063476</v>
      </c>
      <c r="T1113" s="25">
        <v>40.960387806396511</v>
      </c>
      <c r="U1113" s="25">
        <f>0.814*T1113+4.4613</f>
        <v>37.803055674406757</v>
      </c>
    </row>
    <row r="1114" spans="14:21">
      <c r="N1114">
        <v>2098</v>
      </c>
      <c r="O1114">
        <v>9</v>
      </c>
      <c r="P1114" s="4">
        <v>33.618494151611394</v>
      </c>
      <c r="Q1114" s="4">
        <f t="shared" ref="Q1114:Q1116" si="370">0.9014*P1114+2.3973</f>
        <v>32.701010628262509</v>
      </c>
      <c r="R1114" s="3">
        <v>41.03542077392585</v>
      </c>
      <c r="S1114" s="3">
        <f>0.9014*R1114+2.3973</f>
        <v>39.386628285616759</v>
      </c>
      <c r="T1114" s="25">
        <v>31.988901405029328</v>
      </c>
      <c r="U1114" s="25">
        <f>0.9014*T1114+2.3973</f>
        <v>31.232095726493437</v>
      </c>
    </row>
    <row r="1115" spans="14:21">
      <c r="N1115">
        <v>2098</v>
      </c>
      <c r="O1115">
        <v>10</v>
      </c>
      <c r="P1115" s="4">
        <v>19.537935859985385</v>
      </c>
      <c r="Q1115" s="4">
        <f t="shared" si="370"/>
        <v>20.008795384190826</v>
      </c>
      <c r="R1115" s="3">
        <v>20.618166672363351</v>
      </c>
      <c r="S1115" s="3">
        <f>0.9014*R1115+2.3973</f>
        <v>20.982515438468326</v>
      </c>
      <c r="T1115" s="25">
        <v>21.106382667236304</v>
      </c>
      <c r="U1115" s="25">
        <f>0.9014*T1115+2.3973</f>
        <v>21.422593336246806</v>
      </c>
    </row>
    <row r="1116" spans="14:21">
      <c r="N1116">
        <v>2098</v>
      </c>
      <c r="O1116">
        <v>11</v>
      </c>
      <c r="P1116" s="4">
        <v>13.678658067627016</v>
      </c>
      <c r="Q1116" s="4">
        <f t="shared" si="370"/>
        <v>14.727242382158991</v>
      </c>
      <c r="R1116" s="3">
        <v>12.45270683349616</v>
      </c>
      <c r="S1116" s="3">
        <f>0.9014*R1116+2.3973</f>
        <v>13.622169939713437</v>
      </c>
      <c r="T1116" s="25">
        <v>8.6828633618164286</v>
      </c>
      <c r="U1116" s="25">
        <f>0.9014*T1116+2.3973</f>
        <v>10.224033034341328</v>
      </c>
    </row>
    <row r="1117" spans="14:21">
      <c r="N1117">
        <v>2098</v>
      </c>
      <c r="O1117">
        <v>12</v>
      </c>
      <c r="P1117" s="4">
        <v>0.68882496215822986</v>
      </c>
      <c r="Q1117" s="4">
        <f t="shared" ref="Q1117:Q1119" si="371">0.7817*P1117+0.2163</f>
        <v>0.75475447291908826</v>
      </c>
      <c r="R1117" s="3">
        <v>5.3234581823730824</v>
      </c>
      <c r="S1117" s="3">
        <f>0.7817*R1117+0.2163</f>
        <v>4.3776472611610391</v>
      </c>
      <c r="T1117" s="25">
        <v>1.2939537548828375</v>
      </c>
      <c r="U1117" s="25">
        <f>0.7817*T1117+0.2163</f>
        <v>1.2277836501919139</v>
      </c>
    </row>
    <row r="1118" spans="14:21">
      <c r="N1118">
        <v>2099</v>
      </c>
      <c r="O1118">
        <v>1</v>
      </c>
      <c r="P1118" s="4">
        <v>-7.425220947238742E-3</v>
      </c>
      <c r="Q1118" s="4">
        <f t="shared" si="371"/>
        <v>0.21049570478554347</v>
      </c>
      <c r="R1118" s="3">
        <v>-1.9604488549804371</v>
      </c>
      <c r="S1118" s="3">
        <f>0.7817*R1118+0.2163</f>
        <v>-1.3161828699382077</v>
      </c>
      <c r="T1118" s="25">
        <v>-9.729199096676977E-2</v>
      </c>
      <c r="U1118" s="25">
        <f>0.7817*T1118+0.2163</f>
        <v>0.14024685066127607</v>
      </c>
    </row>
    <row r="1119" spans="14:21">
      <c r="N1119">
        <v>2099</v>
      </c>
      <c r="O1119">
        <v>2</v>
      </c>
      <c r="P1119" s="4">
        <v>5.7740952868652604</v>
      </c>
      <c r="Q1119" s="4">
        <f t="shared" si="371"/>
        <v>4.7299102857425739</v>
      </c>
      <c r="R1119" s="3">
        <v>6.8896991674804955</v>
      </c>
      <c r="S1119" s="3">
        <f>0.7817*R1119+0.2163</f>
        <v>5.6019778392195034</v>
      </c>
      <c r="T1119" s="25">
        <v>7.955329645996116</v>
      </c>
      <c r="U1119" s="25">
        <f>0.7817*T1119+0.2163</f>
        <v>6.4349811842751636</v>
      </c>
    </row>
    <row r="1120" spans="14:21">
      <c r="N1120">
        <v>2099</v>
      </c>
      <c r="O1120">
        <v>3</v>
      </c>
      <c r="P1120" s="4">
        <v>21.161825239868197</v>
      </c>
      <c r="Q1120" s="4">
        <f t="shared" ref="Q1120:Q1122" si="372">0.9534*P1120-0.7929</f>
        <v>19.38278418369034</v>
      </c>
      <c r="R1120" s="3">
        <v>19.943537570800849</v>
      </c>
      <c r="S1120" s="3">
        <f>0.9534*R1120-0.7929</f>
        <v>18.221268720001532</v>
      </c>
      <c r="T1120" s="25">
        <v>17.53287079589844</v>
      </c>
      <c r="U1120" s="25">
        <f>0.9534*T1120-0.7929</f>
        <v>15.922939016809572</v>
      </c>
    </row>
    <row r="1121" spans="14:21">
      <c r="N1121">
        <v>2099</v>
      </c>
      <c r="O1121">
        <v>4</v>
      </c>
      <c r="P1121" s="4">
        <v>31.466808674926789</v>
      </c>
      <c r="Q1121" s="4">
        <f t="shared" si="372"/>
        <v>29.2075553906752</v>
      </c>
      <c r="R1121" s="3">
        <v>34.647903684082095</v>
      </c>
      <c r="S1121" s="3">
        <f>0.9534*R1121-0.7929</f>
        <v>32.240411372403869</v>
      </c>
      <c r="T1121" s="25">
        <v>24.742342634277399</v>
      </c>
      <c r="U1121" s="25">
        <f>0.9534*T1121-0.7929</f>
        <v>22.796449467520073</v>
      </c>
    </row>
    <row r="1122" spans="14:21">
      <c r="N1122">
        <v>2099</v>
      </c>
      <c r="O1122">
        <v>5</v>
      </c>
      <c r="P1122" s="4">
        <v>35.615145784301788</v>
      </c>
      <c r="Q1122" s="4">
        <f t="shared" si="372"/>
        <v>33.162579990753322</v>
      </c>
      <c r="R1122" s="3">
        <v>41.6883390234375</v>
      </c>
      <c r="S1122" s="3">
        <f>0.9534*R1122-0.7929</f>
        <v>38.952762424945313</v>
      </c>
      <c r="T1122" s="25">
        <v>33.84351604125974</v>
      </c>
      <c r="U1122" s="25">
        <f>0.9534*T1122-0.7929</f>
        <v>31.473508193737036</v>
      </c>
    </row>
    <row r="1123" spans="14:21">
      <c r="N1123">
        <v>2099</v>
      </c>
      <c r="O1123">
        <v>6</v>
      </c>
      <c r="P1123" s="4">
        <v>43.217733082885836</v>
      </c>
      <c r="Q1123" s="4">
        <f t="shared" ref="Q1123:Q1125" si="373">0.814*P1123+4.4613</f>
        <v>39.640534729469067</v>
      </c>
      <c r="R1123" s="3">
        <v>43.934364389648437</v>
      </c>
      <c r="S1123" s="3">
        <f>0.814*R1123+4.4613</f>
        <v>40.223872613173825</v>
      </c>
      <c r="T1123" s="25">
        <v>39.636280463867195</v>
      </c>
      <c r="U1123" s="25">
        <f>0.814*T1123+4.4613</f>
        <v>36.725232297587894</v>
      </c>
    </row>
    <row r="1124" spans="14:21">
      <c r="N1124">
        <v>2099</v>
      </c>
      <c r="O1124">
        <v>7</v>
      </c>
      <c r="P1124" s="4">
        <v>45.439924907226562</v>
      </c>
      <c r="Q1124" s="4">
        <f t="shared" si="373"/>
        <v>41.449398874482419</v>
      </c>
      <c r="R1124" s="3">
        <v>48.349044016113346</v>
      </c>
      <c r="S1124" s="3">
        <f>0.814*R1124+4.4613</f>
        <v>43.817421829116263</v>
      </c>
      <c r="T1124" s="25">
        <v>45.935464100341825</v>
      </c>
      <c r="U1124" s="25">
        <f>0.814*T1124+4.4613</f>
        <v>41.852767777678245</v>
      </c>
    </row>
    <row r="1125" spans="14:21">
      <c r="N1125">
        <v>2099</v>
      </c>
      <c r="O1125">
        <v>8</v>
      </c>
      <c r="P1125" s="4">
        <v>43.53881738769531</v>
      </c>
      <c r="Q1125" s="4">
        <f t="shared" si="373"/>
        <v>39.901897353583983</v>
      </c>
      <c r="R1125" s="3">
        <v>48.71435634521491</v>
      </c>
      <c r="S1125" s="3">
        <f>0.814*R1125+4.4613</f>
        <v>44.114786065004935</v>
      </c>
      <c r="T1125" s="25">
        <v>41.045215369873077</v>
      </c>
      <c r="U1125" s="25">
        <f>0.814*T1125+4.4613</f>
        <v>37.87210531107668</v>
      </c>
    </row>
    <row r="1126" spans="14:21">
      <c r="N1126">
        <v>2099</v>
      </c>
      <c r="O1126">
        <v>9</v>
      </c>
      <c r="P1126" s="4">
        <v>35.518279677123992</v>
      </c>
      <c r="Q1126" s="4">
        <f t="shared" ref="Q1126:Q1128" si="374">0.9014*P1126+2.3973</f>
        <v>34.41347730095957</v>
      </c>
      <c r="R1126" s="3">
        <v>37.779547397460938</v>
      </c>
      <c r="S1126" s="3">
        <f>0.9014*R1126+2.3973</f>
        <v>36.451784024071287</v>
      </c>
      <c r="T1126" s="25">
        <v>32.962408253173805</v>
      </c>
      <c r="U1126" s="25">
        <f>0.9014*T1126+2.3973</f>
        <v>32.10961479941087</v>
      </c>
    </row>
    <row r="1127" spans="14:21">
      <c r="N1127">
        <v>2099</v>
      </c>
      <c r="O1127">
        <v>10</v>
      </c>
      <c r="P1127" s="4">
        <v>19.907533339233368</v>
      </c>
      <c r="Q1127" s="4">
        <f t="shared" si="374"/>
        <v>20.341950551984958</v>
      </c>
      <c r="R1127" s="3">
        <v>25.548751468505827</v>
      </c>
      <c r="S1127" s="3">
        <f>0.9014*R1127+2.3973</f>
        <v>25.426944573711154</v>
      </c>
      <c r="T1127" s="25">
        <v>18.342384388427764</v>
      </c>
      <c r="U1127" s="25">
        <f>0.9014*T1127+2.3973</f>
        <v>18.931125287728786</v>
      </c>
    </row>
    <row r="1128" spans="14:21">
      <c r="N1128">
        <v>2099</v>
      </c>
      <c r="O1128">
        <v>11</v>
      </c>
      <c r="P1128" s="4">
        <v>5.314441972656275</v>
      </c>
      <c r="Q1128" s="4">
        <f t="shared" si="374"/>
        <v>7.187737994152366</v>
      </c>
      <c r="R1128" s="3">
        <v>10.869323496093775</v>
      </c>
      <c r="S1128" s="3">
        <f>0.9014*R1128+2.3973</f>
        <v>12.194908199378929</v>
      </c>
      <c r="T1128" s="25">
        <v>7.7414851208496369</v>
      </c>
      <c r="U1128" s="25">
        <f>0.9014*T1128+2.3973</f>
        <v>9.3754746879338633</v>
      </c>
    </row>
    <row r="1129" spans="14:21">
      <c r="N1129">
        <v>2099</v>
      </c>
      <c r="O1129">
        <v>12</v>
      </c>
      <c r="P1129" s="4">
        <v>-0.52740953491208309</v>
      </c>
      <c r="Q1129" s="4">
        <f t="shared" ref="Q1129:Q1131" si="375">0.7817*P1129+0.2163</f>
        <v>-0.19597603344077535</v>
      </c>
      <c r="R1129" s="3">
        <v>4.4699031591797151</v>
      </c>
      <c r="S1129" s="3">
        <f>0.7817*R1129+0.2163</f>
        <v>3.7104232995307829</v>
      </c>
      <c r="T1129" s="25">
        <v>2.3029729321289309</v>
      </c>
      <c r="U1129" s="25">
        <f>0.7817*T1129+0.2163</f>
        <v>2.0165339410451852</v>
      </c>
    </row>
    <row r="1130" spans="14:21">
      <c r="N1130">
        <v>2010</v>
      </c>
      <c r="O1130">
        <v>1</v>
      </c>
      <c r="P1130" s="4">
        <v>-6.945930857543912</v>
      </c>
      <c r="Q1130" s="4">
        <f t="shared" si="375"/>
        <v>-5.2133341513420755</v>
      </c>
      <c r="R1130" s="3">
        <v>4.6517210668945594</v>
      </c>
      <c r="S1130" s="3">
        <f>0.7817*R1130+0.2163</f>
        <v>3.8525503579914768</v>
      </c>
      <c r="T1130" s="25">
        <v>3.8315776867676057</v>
      </c>
      <c r="U1130" s="25">
        <f>0.7817*T1130+0.2163</f>
        <v>3.2114442777462373</v>
      </c>
    </row>
    <row r="1131" spans="14:21">
      <c r="N1131">
        <v>2010</v>
      </c>
      <c r="O1131">
        <v>2</v>
      </c>
      <c r="P1131" s="4">
        <v>6.1144486560058846</v>
      </c>
      <c r="Q1131" s="4">
        <f t="shared" si="375"/>
        <v>4.9959645143997999</v>
      </c>
      <c r="R1131" s="3">
        <v>5.3220750585937768</v>
      </c>
      <c r="S1131" s="3">
        <f>0.7817*R1131+0.2163</f>
        <v>4.3765660733027554</v>
      </c>
      <c r="T1131" s="25">
        <v>13.152492005615263</v>
      </c>
      <c r="U1131" s="25">
        <f>0.7817*T1131+0.2163</f>
        <v>10.497603000789452</v>
      </c>
    </row>
    <row r="1132" spans="14:21">
      <c r="N1132">
        <v>2010</v>
      </c>
      <c r="O1132">
        <v>3</v>
      </c>
      <c r="P1132" s="4">
        <v>15.467997001953123</v>
      </c>
      <c r="Q1132" s="4">
        <f t="shared" ref="Q1132:Q1134" si="376">0.9534*P1132-0.7929</f>
        <v>13.954288341662108</v>
      </c>
      <c r="R1132" s="3">
        <v>20.112446323242189</v>
      </c>
      <c r="S1132" s="3">
        <f>0.9534*R1132-0.7929</f>
        <v>18.382306324579105</v>
      </c>
      <c r="T1132" s="25">
        <v>20.138403681640625</v>
      </c>
      <c r="U1132" s="25">
        <f>0.9534*T1132-0.7929</f>
        <v>18.407054070076175</v>
      </c>
    </row>
    <row r="1133" spans="14:21">
      <c r="N1133">
        <v>2010</v>
      </c>
      <c r="O1133">
        <v>4</v>
      </c>
      <c r="P1133" s="4">
        <v>30.297004210205145</v>
      </c>
      <c r="Q1133" s="4">
        <f t="shared" si="376"/>
        <v>28.092263814009588</v>
      </c>
      <c r="R1133" s="3">
        <v>35.706622067871159</v>
      </c>
      <c r="S1133" s="3">
        <f>0.9534*R1133-0.7929</f>
        <v>33.249793479508362</v>
      </c>
      <c r="T1133" s="25">
        <v>24.67500321777344</v>
      </c>
      <c r="U1133" s="25">
        <f>0.9534*T1133-0.7929</f>
        <v>22.7322480678252</v>
      </c>
    </row>
    <row r="1134" spans="14:21">
      <c r="N1134">
        <v>2010</v>
      </c>
      <c r="O1134">
        <v>5</v>
      </c>
      <c r="P1134" s="4">
        <v>34.744312269897428</v>
      </c>
      <c r="Q1134" s="4">
        <f t="shared" si="376"/>
        <v>32.332327318120207</v>
      </c>
      <c r="R1134" s="3">
        <v>40.35852837890625</v>
      </c>
      <c r="S1134" s="3">
        <f>0.9534*R1134-0.7929</f>
        <v>37.684920956449218</v>
      </c>
      <c r="T1134" s="25">
        <v>35.790898261718752</v>
      </c>
      <c r="U1134" s="25">
        <f>0.9534*T1134-0.7929</f>
        <v>33.330142402722657</v>
      </c>
    </row>
    <row r="1135" spans="14:21">
      <c r="N1135">
        <v>2010</v>
      </c>
      <c r="O1135">
        <v>6</v>
      </c>
      <c r="P1135" s="4">
        <v>41.489526356811616</v>
      </c>
      <c r="Q1135" s="4">
        <f t="shared" ref="Q1135:Q1137" si="377">0.814*P1135+4.4613</f>
        <v>38.233774454444656</v>
      </c>
      <c r="R1135" s="3">
        <v>45.770063034668034</v>
      </c>
      <c r="S1135" s="3">
        <f>0.814*R1135+4.4613</f>
        <v>41.718131310219782</v>
      </c>
      <c r="T1135" s="25">
        <v>41.736030677490263</v>
      </c>
      <c r="U1135" s="25">
        <f>0.814*T1135+4.4613</f>
        <v>38.434428971477075</v>
      </c>
    </row>
    <row r="1136" spans="14:21">
      <c r="N1136">
        <v>2010</v>
      </c>
      <c r="O1136">
        <v>7</v>
      </c>
      <c r="P1136" s="4">
        <v>44.548219911499118</v>
      </c>
      <c r="Q1136" s="4">
        <f t="shared" si="377"/>
        <v>40.723551007960282</v>
      </c>
      <c r="R1136" s="3">
        <v>52.43847999023437</v>
      </c>
      <c r="S1136" s="3">
        <f>0.814*R1136+4.4613</f>
        <v>47.146222712050779</v>
      </c>
      <c r="T1136" s="25">
        <v>45.586974244384848</v>
      </c>
      <c r="U1136" s="25">
        <f>0.814*T1136+4.4613</f>
        <v>41.569097034929264</v>
      </c>
    </row>
    <row r="1137" spans="14:21">
      <c r="N1137">
        <v>2010</v>
      </c>
      <c r="O1137">
        <v>8</v>
      </c>
      <c r="P1137" s="4">
        <v>43.334108616943425</v>
      </c>
      <c r="Q1137" s="4">
        <f t="shared" si="377"/>
        <v>39.735264414191946</v>
      </c>
      <c r="R1137" s="3">
        <v>45.735862155761787</v>
      </c>
      <c r="S1137" s="3">
        <f>0.814*R1137+4.4613</f>
        <v>41.690291794790092</v>
      </c>
      <c r="T1137" s="25">
        <v>42.596434107666099</v>
      </c>
      <c r="U1137" s="25">
        <f>0.814*T1137+4.4613</f>
        <v>39.134797363640203</v>
      </c>
    </row>
    <row r="1138" spans="14:21">
      <c r="N1138">
        <v>2010</v>
      </c>
      <c r="O1138">
        <v>9</v>
      </c>
      <c r="P1138" s="4">
        <v>34.454034431762729</v>
      </c>
      <c r="Q1138" s="4">
        <f t="shared" ref="Q1138:Q1140" si="378">0.9014*P1138+2.3973</f>
        <v>33.454166636790923</v>
      </c>
      <c r="R1138" s="3">
        <v>36.528029941406245</v>
      </c>
      <c r="S1138" s="3">
        <f>0.9014*R1138+2.3973</f>
        <v>35.323666189183591</v>
      </c>
      <c r="T1138" s="25">
        <v>31.220863532714901</v>
      </c>
      <c r="U1138" s="25">
        <f>0.9014*T1138+2.3973</f>
        <v>30.539786388389214</v>
      </c>
    </row>
    <row r="1139" spans="14:21">
      <c r="N1139">
        <v>2010</v>
      </c>
      <c r="O1139">
        <v>10</v>
      </c>
      <c r="P1139" s="4">
        <v>22.739404768676792</v>
      </c>
      <c r="Q1139" s="4">
        <f t="shared" si="378"/>
        <v>22.89459945848526</v>
      </c>
      <c r="R1139" s="3">
        <v>25.227657187500004</v>
      </c>
      <c r="S1139" s="3">
        <f>0.9014*R1139+2.3973</f>
        <v>25.137510188812506</v>
      </c>
      <c r="T1139" s="25">
        <v>20.920177454834015</v>
      </c>
      <c r="U1139" s="25">
        <f>0.9014*T1139+2.3973</f>
        <v>21.25474795778738</v>
      </c>
    </row>
    <row r="1140" spans="14:21">
      <c r="N1140">
        <v>2010</v>
      </c>
      <c r="O1140">
        <v>11</v>
      </c>
      <c r="P1140" s="4">
        <v>9.6709330493164067</v>
      </c>
      <c r="Q1140" s="4">
        <f t="shared" si="378"/>
        <v>11.114679050653809</v>
      </c>
      <c r="R1140" s="3">
        <v>14.078422141113348</v>
      </c>
      <c r="S1140" s="3">
        <f>0.9014*R1140+2.3973</f>
        <v>15.087589717999572</v>
      </c>
      <c r="T1140" s="25">
        <v>11.296671290283232</v>
      </c>
      <c r="U1140" s="25">
        <f>0.9014*T1140+2.3973</f>
        <v>12.580119501061304</v>
      </c>
    </row>
    <row r="1141" spans="14:21">
      <c r="N1141">
        <v>2010</v>
      </c>
      <c r="O1141">
        <v>12</v>
      </c>
      <c r="P1141" s="4">
        <v>2.8818127368164328</v>
      </c>
      <c r="Q1141" s="4">
        <f>0.7817*P1141+0.2163</f>
        <v>2.4690130163694053</v>
      </c>
      <c r="R1141" s="3">
        <v>7.2321270849609647</v>
      </c>
      <c r="S1141" s="3">
        <f>0.7817*R1141+0.2163</f>
        <v>5.8696537423139858</v>
      </c>
      <c r="T1141" s="25">
        <v>4.5810553417968976</v>
      </c>
      <c r="U1141" s="25">
        <f>0.7817*T1141+0.2163</f>
        <v>3.7973109606826347</v>
      </c>
    </row>
  </sheetData>
  <mergeCells count="4">
    <mergeCell ref="B1:C1"/>
    <mergeCell ref="E1:F1"/>
    <mergeCell ref="H1:I1"/>
    <mergeCell ref="K1:L1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1142"/>
  <sheetViews>
    <sheetView tabSelected="1" topLeftCell="T1" workbookViewId="0">
      <selection activeCell="X16" sqref="X16"/>
    </sheetView>
  </sheetViews>
  <sheetFormatPr defaultRowHeight="13.5"/>
  <cols>
    <col min="3" max="3" width="16.375" style="15" customWidth="1"/>
    <col min="4" max="4" width="31.875" style="15" customWidth="1"/>
    <col min="5" max="5" width="25.5" style="15" customWidth="1"/>
    <col min="6" max="6" width="16.375" style="15" customWidth="1"/>
    <col min="7" max="7" width="28.625" style="15" customWidth="1"/>
    <col min="8" max="8" width="41.375" style="15" customWidth="1"/>
    <col min="9" max="9" width="16.375" style="15" customWidth="1"/>
    <col min="12" max="12" width="18" style="17" customWidth="1"/>
    <col min="13" max="13" width="19.875" style="17" customWidth="1"/>
    <col min="14" max="14" width="25.5" style="17" customWidth="1"/>
    <col min="15" max="15" width="16.375" style="17" customWidth="1"/>
    <col min="16" max="16" width="28.625" style="17" customWidth="1"/>
    <col min="17" max="17" width="27.5" style="17" customWidth="1"/>
    <col min="18" max="18" width="16.375" style="17" customWidth="1"/>
    <col min="20" max="20" width="22.125" style="15" customWidth="1"/>
    <col min="21" max="21" width="23.25" style="15" customWidth="1"/>
    <col min="22" max="22" width="25.5" style="15" customWidth="1"/>
    <col min="23" max="23" width="16.375" style="15" customWidth="1"/>
    <col min="24" max="24" width="28.625" style="19" customWidth="1"/>
    <col min="25" max="25" width="27.5" style="19" customWidth="1"/>
    <col min="26" max="26" width="16.375" style="19" customWidth="1"/>
  </cols>
  <sheetData>
    <row r="1" spans="1:26">
      <c r="C1" s="22" t="s">
        <v>25</v>
      </c>
      <c r="D1" s="22"/>
      <c r="E1" s="22"/>
      <c r="F1" s="22"/>
      <c r="G1" s="22"/>
      <c r="H1" s="22"/>
      <c r="I1" s="22"/>
      <c r="L1" s="23" t="s">
        <v>26</v>
      </c>
      <c r="M1" s="23"/>
      <c r="N1" s="23"/>
      <c r="O1" s="23"/>
      <c r="P1" s="23"/>
      <c r="Q1" s="23"/>
      <c r="R1" s="23"/>
      <c r="T1" s="24" t="s">
        <v>27</v>
      </c>
      <c r="U1" s="24"/>
      <c r="V1" s="24"/>
      <c r="W1" s="24"/>
      <c r="X1" s="24"/>
      <c r="Y1" s="24"/>
      <c r="Z1" s="24"/>
    </row>
    <row r="2" spans="1:26">
      <c r="A2" t="s">
        <v>19</v>
      </c>
      <c r="B2" t="s">
        <v>20</v>
      </c>
      <c r="C2" s="15" t="s">
        <v>28</v>
      </c>
      <c r="D2" s="15" t="s">
        <v>32</v>
      </c>
      <c r="E2" s="15" t="s">
        <v>36</v>
      </c>
      <c r="F2" s="15" t="s">
        <v>24</v>
      </c>
      <c r="G2" s="16" t="s">
        <v>21</v>
      </c>
      <c r="H2" s="16" t="s">
        <v>22</v>
      </c>
      <c r="I2" s="15" t="s">
        <v>23</v>
      </c>
      <c r="L2" s="17" t="s">
        <v>39</v>
      </c>
      <c r="M2" s="17" t="s">
        <v>33</v>
      </c>
      <c r="N2" s="17" t="s">
        <v>37</v>
      </c>
      <c r="O2" s="17" t="s">
        <v>24</v>
      </c>
      <c r="P2" s="18" t="s">
        <v>21</v>
      </c>
      <c r="Q2" s="18" t="s">
        <v>22</v>
      </c>
      <c r="R2" s="17" t="s">
        <v>23</v>
      </c>
      <c r="T2" s="15" t="s">
        <v>30</v>
      </c>
      <c r="U2" s="15" t="s">
        <v>34</v>
      </c>
      <c r="V2" s="15" t="s">
        <v>38</v>
      </c>
      <c r="W2" s="15" t="s">
        <v>24</v>
      </c>
      <c r="X2" s="20" t="s">
        <v>21</v>
      </c>
      <c r="Y2" s="20" t="s">
        <v>22</v>
      </c>
      <c r="Z2" s="19" t="s">
        <v>23</v>
      </c>
    </row>
    <row r="3" spans="1:26">
      <c r="A3">
        <v>2006</v>
      </c>
      <c r="B3">
        <v>1</v>
      </c>
      <c r="C3" s="15">
        <v>-1.7105773925781</v>
      </c>
      <c r="D3" s="15">
        <f>C3*1.3127-5.512</f>
        <v>-7.7574749432372716</v>
      </c>
      <c r="E3" s="15">
        <f>0.7817*D3+0.2163</f>
        <v>-5.8477181631285742</v>
      </c>
      <c r="F3" s="15">
        <f>D3-E3</f>
        <v>-1.9097567801086974</v>
      </c>
      <c r="G3" s="15">
        <f>13641*F3-18814</f>
        <v>-44864.992237462742</v>
      </c>
      <c r="H3" s="15">
        <f>SUM(G3:G14)</f>
        <v>-143495.51845978497</v>
      </c>
      <c r="I3" s="15">
        <f>H3*2.36386*4.4</f>
        <v>-1492494.5915719282</v>
      </c>
      <c r="L3" s="17">
        <v>-3.61408081054685</v>
      </c>
      <c r="M3" s="17">
        <f>L3*1.3734-1.4442</f>
        <v>-6.407778585205044</v>
      </c>
      <c r="N3" s="17">
        <f>0.7817*M3+0.2163</f>
        <v>-4.792660520054782</v>
      </c>
      <c r="O3" s="17">
        <f>M3-N3</f>
        <v>-1.6151180651502619</v>
      </c>
      <c r="P3" s="17">
        <f>13641*O3-18814</f>
        <v>-40845.825526714718</v>
      </c>
      <c r="Q3" s="17">
        <f>SUM(P3:P14)</f>
        <v>-173878.24555495323</v>
      </c>
      <c r="R3" s="17">
        <f>Q3*2.36386*4.4</f>
        <v>-1808504.8499651398</v>
      </c>
      <c r="T3" s="15">
        <v>-8.4285949707031005</v>
      </c>
      <c r="U3" s="15">
        <f>T3*1.0978+2.3467</f>
        <v>-6.9062115588378639</v>
      </c>
      <c r="V3" s="15">
        <f>0.7817*U3+0.2163</f>
        <v>-5.1822855755435571</v>
      </c>
      <c r="W3" s="15">
        <f>U3-V3</f>
        <v>-1.7239259832943068</v>
      </c>
      <c r="X3" s="19">
        <f>13641*W3-18814</f>
        <v>-42330.074338117643</v>
      </c>
      <c r="Y3" s="19">
        <f>SUM(X3:X14)</f>
        <v>-160168.16048334187</v>
      </c>
      <c r="Z3" s="19">
        <f>Y3*2.36386*4.4</f>
        <v>-1665906.474496671</v>
      </c>
    </row>
    <row r="4" spans="1:26">
      <c r="A4">
        <v>2006</v>
      </c>
      <c r="B4">
        <v>2</v>
      </c>
      <c r="C4" s="15">
        <v>7.9755187988281504</v>
      </c>
      <c r="D4" s="15">
        <f t="shared" ref="D4:D67" si="0">C4*1.3127-5.512</f>
        <v>4.9574635272217131</v>
      </c>
      <c r="E4" s="15">
        <f>0.7817*D4+0.2163</f>
        <v>4.091549239229213</v>
      </c>
      <c r="F4" s="15">
        <f>D4-E4</f>
        <v>0.86591428799250014</v>
      </c>
      <c r="G4" s="15">
        <f t="shared" ref="G4:G67" si="1">13641*F4-18814</f>
        <v>-7002.0631974943062</v>
      </c>
      <c r="L4" s="17">
        <v>-1.1492065429687299</v>
      </c>
      <c r="M4" s="17">
        <f t="shared" ref="M4:M67" si="2">L4*1.3734-1.4442</f>
        <v>-3.0225202661132533</v>
      </c>
      <c r="N4" s="17">
        <f>0.7817*M4+0.2163</f>
        <v>-2.1464040920207301</v>
      </c>
      <c r="O4" s="17">
        <f>M4-N4</f>
        <v>-0.87611617409252318</v>
      </c>
      <c r="P4" s="17">
        <f t="shared" ref="P4:P67" si="3">13641*O4-18814</f>
        <v>-30765.100730796108</v>
      </c>
      <c r="T4" s="15">
        <v>-2.8443664550781</v>
      </c>
      <c r="U4" s="15">
        <f t="shared" ref="U4:U67" si="4">T4*1.0978+2.3467</f>
        <v>-0.77584549438473882</v>
      </c>
      <c r="V4" s="15">
        <f>0.7817*U4+0.2163</f>
        <v>-0.39017842296055033</v>
      </c>
      <c r="W4" s="15">
        <f>U4-V4</f>
        <v>-0.38566707142418849</v>
      </c>
      <c r="X4" s="19">
        <f t="shared" ref="X4:X67" si="5">13641*W4-18814</f>
        <v>-24074.884521297354</v>
      </c>
    </row>
    <row r="5" spans="1:26">
      <c r="A5">
        <v>2006</v>
      </c>
      <c r="B5">
        <v>3</v>
      </c>
      <c r="C5" s="15">
        <v>14.0497375488281</v>
      </c>
      <c r="D5" s="15">
        <f t="shared" si="0"/>
        <v>12.931090480346647</v>
      </c>
      <c r="E5" s="15">
        <f>0.9534*D5-0.7929</f>
        <v>11.535601663962494</v>
      </c>
      <c r="F5" s="15">
        <f t="shared" ref="F5:F68" si="6">D5-E5</f>
        <v>1.3954888163841535</v>
      </c>
      <c r="G5" s="15">
        <f t="shared" si="1"/>
        <v>221.8629442962374</v>
      </c>
      <c r="L5" s="17">
        <v>8.0047241210937692</v>
      </c>
      <c r="M5" s="17">
        <f t="shared" si="2"/>
        <v>9.5494881079101823</v>
      </c>
      <c r="N5" s="17">
        <f>0.9534*M5-0.7929</f>
        <v>8.3115819620815685</v>
      </c>
      <c r="O5" s="17">
        <f t="shared" ref="O5:O68" si="7">M5-N5</f>
        <v>1.2379061458286138</v>
      </c>
      <c r="P5" s="17">
        <f t="shared" si="3"/>
        <v>-1927.7222647518793</v>
      </c>
      <c r="T5" s="15">
        <v>4.1184631347656504</v>
      </c>
      <c r="U5" s="15">
        <f t="shared" si="4"/>
        <v>6.8679488293457318</v>
      </c>
      <c r="V5" s="15">
        <f>0.9534*U5-0.7929</f>
        <v>5.7550024138982208</v>
      </c>
      <c r="W5" s="15">
        <f t="shared" ref="W5:W68" si="8">U5-V5</f>
        <v>1.1129464154475111</v>
      </c>
      <c r="X5" s="19">
        <f t="shared" si="5"/>
        <v>-3632.2979468805024</v>
      </c>
    </row>
    <row r="6" spans="1:26">
      <c r="A6">
        <v>2006</v>
      </c>
      <c r="B6">
        <v>4</v>
      </c>
      <c r="C6" s="15">
        <v>22.626550292968801</v>
      </c>
      <c r="D6" s="15">
        <f t="shared" si="0"/>
        <v>24.189872569580146</v>
      </c>
      <c r="E6" s="15">
        <f t="shared" ref="E6:E7" si="9">0.9534*D6-0.7929</f>
        <v>22.269724507837712</v>
      </c>
      <c r="F6" s="15">
        <f t="shared" si="6"/>
        <v>1.9201480617424345</v>
      </c>
      <c r="G6" s="15">
        <f t="shared" si="1"/>
        <v>7378.7397102285468</v>
      </c>
      <c r="L6" s="17">
        <v>11.955224609375</v>
      </c>
      <c r="M6" s="17">
        <f t="shared" si="2"/>
        <v>14.975105478515625</v>
      </c>
      <c r="N6" s="17">
        <f>0.9534*M6-0.7929</f>
        <v>13.484365563216798</v>
      </c>
      <c r="O6" s="17">
        <f t="shared" si="7"/>
        <v>1.4907399152988265</v>
      </c>
      <c r="P6" s="17">
        <f t="shared" si="3"/>
        <v>1521.183184591293</v>
      </c>
      <c r="T6" s="15">
        <v>14.5954528808594</v>
      </c>
      <c r="U6" s="15">
        <f t="shared" si="4"/>
        <v>18.36958817260745</v>
      </c>
      <c r="V6" s="15">
        <f>0.9534*U6-0.7929</f>
        <v>16.720665363763946</v>
      </c>
      <c r="W6" s="15">
        <f t="shared" si="8"/>
        <v>1.6489228088435048</v>
      </c>
      <c r="X6" s="19">
        <f t="shared" si="5"/>
        <v>3678.9560354342502</v>
      </c>
    </row>
    <row r="7" spans="1:26">
      <c r="A7">
        <v>2006</v>
      </c>
      <c r="B7">
        <v>5</v>
      </c>
      <c r="C7" s="15">
        <v>24.792077636718801</v>
      </c>
      <c r="D7" s="15">
        <f t="shared" si="0"/>
        <v>27.032560313720772</v>
      </c>
      <c r="E7" s="15">
        <f t="shared" si="9"/>
        <v>24.979943003101386</v>
      </c>
      <c r="F7" s="15">
        <f t="shared" si="6"/>
        <v>2.0526173106193859</v>
      </c>
      <c r="G7" s="15">
        <f t="shared" si="1"/>
        <v>9185.752734159043</v>
      </c>
      <c r="L7" s="17">
        <v>24.293450927734401</v>
      </c>
      <c r="M7" s="17">
        <f t="shared" si="2"/>
        <v>31.920425504150426</v>
      </c>
      <c r="N7" s="17">
        <f>0.9534*M7-0.7929</f>
        <v>29.640033675657019</v>
      </c>
      <c r="O7" s="17">
        <f t="shared" si="7"/>
        <v>2.280391828493407</v>
      </c>
      <c r="P7" s="17">
        <f t="shared" si="3"/>
        <v>12292.824932478565</v>
      </c>
      <c r="T7" s="15">
        <v>21.957574462890602</v>
      </c>
      <c r="U7" s="15">
        <f t="shared" si="4"/>
        <v>26.451725245361303</v>
      </c>
      <c r="V7" s="15">
        <f>0.9534*U7-0.7929</f>
        <v>24.426174848927467</v>
      </c>
      <c r="W7" s="15">
        <f t="shared" si="8"/>
        <v>2.0255503964338359</v>
      </c>
      <c r="X7" s="19">
        <f t="shared" si="5"/>
        <v>8816.532957753956</v>
      </c>
    </row>
    <row r="8" spans="1:26">
      <c r="A8">
        <v>2006</v>
      </c>
      <c r="B8">
        <v>6</v>
      </c>
      <c r="C8" s="15">
        <v>31.731072998046901</v>
      </c>
      <c r="D8" s="15">
        <f t="shared" si="0"/>
        <v>36.141379524536163</v>
      </c>
      <c r="E8" s="15">
        <f>0.814*D8+4.4613</f>
        <v>33.880382932972431</v>
      </c>
      <c r="F8" s="15">
        <f t="shared" si="6"/>
        <v>2.2609965915637318</v>
      </c>
      <c r="G8" s="15">
        <f t="shared" si="1"/>
        <v>12028.254505520865</v>
      </c>
      <c r="L8" s="17">
        <v>25.693261718750001</v>
      </c>
      <c r="M8" s="17">
        <f t="shared" si="2"/>
        <v>33.842925644531249</v>
      </c>
      <c r="N8" s="17">
        <f>0.814*M8+4.4613</f>
        <v>32.009441474648433</v>
      </c>
      <c r="O8" s="17">
        <f t="shared" si="7"/>
        <v>1.8334841698828157</v>
      </c>
      <c r="P8" s="17">
        <f t="shared" si="3"/>
        <v>6196.55756137149</v>
      </c>
      <c r="T8" s="15">
        <v>30.805993652343801</v>
      </c>
      <c r="U8" s="15">
        <f t="shared" si="4"/>
        <v>36.16551983154303</v>
      </c>
      <c r="V8" s="15">
        <f>0.814*U8+4.4613</f>
        <v>33.900033142876026</v>
      </c>
      <c r="W8" s="15">
        <f t="shared" si="8"/>
        <v>2.2654866886670035</v>
      </c>
      <c r="X8" s="19">
        <f t="shared" si="5"/>
        <v>12089.503920106596</v>
      </c>
    </row>
    <row r="9" spans="1:26">
      <c r="A9">
        <v>2006</v>
      </c>
      <c r="B9">
        <v>7</v>
      </c>
      <c r="C9" s="15">
        <v>31.360864257812501</v>
      </c>
      <c r="D9" s="15">
        <f t="shared" si="0"/>
        <v>35.655406511230467</v>
      </c>
      <c r="E9" s="15">
        <f t="shared" ref="E9:E10" si="10">0.814*D9+4.4613</f>
        <v>33.4848009001416</v>
      </c>
      <c r="F9" s="15">
        <f t="shared" si="6"/>
        <v>2.1706056110888667</v>
      </c>
      <c r="G9" s="15">
        <f t="shared" si="1"/>
        <v>10795.23114086323</v>
      </c>
      <c r="L9" s="17">
        <v>26.755212402343801</v>
      </c>
      <c r="M9" s="17">
        <f t="shared" si="2"/>
        <v>35.301408713378976</v>
      </c>
      <c r="N9" s="17">
        <f>0.814*M9+4.4613</f>
        <v>33.196646692690486</v>
      </c>
      <c r="O9" s="17">
        <f t="shared" si="7"/>
        <v>2.1047620206884901</v>
      </c>
      <c r="P9" s="17">
        <f t="shared" si="3"/>
        <v>9897.0587242116926</v>
      </c>
      <c r="T9" s="15">
        <v>33.918084716796898</v>
      </c>
      <c r="U9" s="15">
        <f t="shared" si="4"/>
        <v>39.581973402099635</v>
      </c>
      <c r="V9" s="15">
        <f>0.814*U9+4.4613</f>
        <v>36.6810263493091</v>
      </c>
      <c r="W9" s="15">
        <f t="shared" si="8"/>
        <v>2.900947052790535</v>
      </c>
      <c r="X9" s="19">
        <f t="shared" si="5"/>
        <v>20757.818747115685</v>
      </c>
    </row>
    <row r="10" spans="1:26">
      <c r="A10">
        <v>2006</v>
      </c>
      <c r="B10">
        <v>8</v>
      </c>
      <c r="C10" s="15">
        <v>29.444909667968801</v>
      </c>
      <c r="D10" s="15">
        <f t="shared" si="0"/>
        <v>33.140332921142644</v>
      </c>
      <c r="E10" s="15">
        <f t="shared" si="10"/>
        <v>31.437530997810107</v>
      </c>
      <c r="F10" s="15">
        <f t="shared" si="6"/>
        <v>1.7028019233325367</v>
      </c>
      <c r="G10" s="15">
        <f t="shared" si="1"/>
        <v>4413.9210361791338</v>
      </c>
      <c r="L10" s="17">
        <v>26.433038330078102</v>
      </c>
      <c r="M10" s="17">
        <f t="shared" si="2"/>
        <v>34.858934842529258</v>
      </c>
      <c r="N10" s="17">
        <f>0.814*M10+4.4613</f>
        <v>32.836472961818814</v>
      </c>
      <c r="O10" s="17">
        <f t="shared" si="7"/>
        <v>2.0224618807104449</v>
      </c>
      <c r="P10" s="17">
        <f t="shared" si="3"/>
        <v>8774.40251477118</v>
      </c>
      <c r="T10" s="15">
        <v>29.999291992187501</v>
      </c>
      <c r="U10" s="15">
        <f t="shared" si="4"/>
        <v>35.279922749023441</v>
      </c>
      <c r="V10" s="15">
        <f>0.814*U10+4.4613</f>
        <v>33.179157117705081</v>
      </c>
      <c r="W10" s="15">
        <f t="shared" si="8"/>
        <v>2.1007656313183602</v>
      </c>
      <c r="X10" s="19">
        <f t="shared" si="5"/>
        <v>9842.5439768137512</v>
      </c>
    </row>
    <row r="11" spans="1:26">
      <c r="A11">
        <v>2006</v>
      </c>
      <c r="B11">
        <v>9</v>
      </c>
      <c r="C11" s="15">
        <v>23.912652587890602</v>
      </c>
      <c r="D11" s="15">
        <f t="shared" si="0"/>
        <v>25.878139052123991</v>
      </c>
      <c r="E11" s="15">
        <f>0.9014*D11+2.3973</f>
        <v>25.723854541584565</v>
      </c>
      <c r="F11" s="15">
        <f t="shared" si="6"/>
        <v>0.15428451053942638</v>
      </c>
      <c r="G11" s="15">
        <f t="shared" si="1"/>
        <v>-16709.404991731684</v>
      </c>
      <c r="L11" s="17">
        <v>20.544824218750001</v>
      </c>
      <c r="M11" s="17">
        <f t="shared" si="2"/>
        <v>26.772061582031252</v>
      </c>
      <c r="N11" s="17">
        <f>0.9014*M11+2.3973</f>
        <v>26.529636310042971</v>
      </c>
      <c r="O11" s="17">
        <f t="shared" si="7"/>
        <v>0.24242527198828157</v>
      </c>
      <c r="P11" s="17">
        <f t="shared" si="3"/>
        <v>-15507.076864807852</v>
      </c>
      <c r="T11" s="15">
        <v>20.246240234375001</v>
      </c>
      <c r="U11" s="15">
        <f t="shared" si="4"/>
        <v>24.573022529296878</v>
      </c>
      <c r="V11" s="15">
        <f>0.9014*U11+2.3973</f>
        <v>24.547422507908205</v>
      </c>
      <c r="W11" s="15">
        <f t="shared" si="8"/>
        <v>2.56000213886729E-2</v>
      </c>
      <c r="X11" s="19">
        <f t="shared" si="5"/>
        <v>-18464.790108237114</v>
      </c>
    </row>
    <row r="12" spans="1:26">
      <c r="A12">
        <v>2006</v>
      </c>
      <c r="B12">
        <v>10</v>
      </c>
      <c r="C12" s="15">
        <v>13.2562805175781</v>
      </c>
      <c r="D12" s="15">
        <f t="shared" si="0"/>
        <v>11.88951943542477</v>
      </c>
      <c r="E12" s="15">
        <f t="shared" ref="E12:E13" si="11">0.9014*D12+2.3973</f>
        <v>13.114512819091887</v>
      </c>
      <c r="F12" s="15">
        <f t="shared" si="6"/>
        <v>-1.2249933836671172</v>
      </c>
      <c r="G12" s="15">
        <f t="shared" si="1"/>
        <v>-35524.134746603144</v>
      </c>
      <c r="L12" s="17">
        <v>10.277062988281299</v>
      </c>
      <c r="M12" s="17">
        <f t="shared" si="2"/>
        <v>12.670318308105536</v>
      </c>
      <c r="N12" s="17">
        <f>0.9014*M12+2.3973</f>
        <v>13.81832492292633</v>
      </c>
      <c r="O12" s="17">
        <f t="shared" si="7"/>
        <v>-1.1480066148207939</v>
      </c>
      <c r="P12" s="17">
        <f t="shared" si="3"/>
        <v>-34473.958232770448</v>
      </c>
      <c r="T12" s="15">
        <v>11.694421386718799</v>
      </c>
      <c r="U12" s="15">
        <f t="shared" si="4"/>
        <v>15.184835798339899</v>
      </c>
      <c r="V12" s="15">
        <f>0.9014*U12+2.3973</f>
        <v>16.084910988623584</v>
      </c>
      <c r="W12" s="15">
        <f t="shared" si="8"/>
        <v>-0.90007519028368499</v>
      </c>
      <c r="X12" s="19">
        <f t="shared" si="5"/>
        <v>-31091.925670659744</v>
      </c>
    </row>
    <row r="13" spans="1:26">
      <c r="A13">
        <v>2006</v>
      </c>
      <c r="B13">
        <v>11</v>
      </c>
      <c r="C13" s="15">
        <v>5.9397216796875201</v>
      </c>
      <c r="D13" s="15">
        <f t="shared" si="0"/>
        <v>2.2850726489258077</v>
      </c>
      <c r="E13" s="15">
        <f t="shared" si="11"/>
        <v>4.4570644857417232</v>
      </c>
      <c r="F13" s="15">
        <f t="shared" si="6"/>
        <v>-2.1719918368159155</v>
      </c>
      <c r="G13" s="15">
        <f t="shared" si="1"/>
        <v>-48442.140646005908</v>
      </c>
      <c r="L13" s="17">
        <v>4.4641662597656504</v>
      </c>
      <c r="M13" s="17">
        <f t="shared" si="2"/>
        <v>4.686885941162144</v>
      </c>
      <c r="N13" s="17">
        <f>0.9014*M13+2.3973</f>
        <v>6.6220589873635571</v>
      </c>
      <c r="O13" s="17">
        <f t="shared" si="7"/>
        <v>-1.9351730462014132</v>
      </c>
      <c r="P13" s="17">
        <f t="shared" si="3"/>
        <v>-45211.695523233473</v>
      </c>
      <c r="T13" s="15">
        <v>0.74929199218752296</v>
      </c>
      <c r="U13" s="15">
        <f t="shared" si="4"/>
        <v>3.1692727490234627</v>
      </c>
      <c r="V13" s="15">
        <f>0.9014*U13+2.3973</f>
        <v>5.2540824559697494</v>
      </c>
      <c r="W13" s="15">
        <f t="shared" si="8"/>
        <v>-2.0848097069462868</v>
      </c>
      <c r="X13" s="19">
        <f t="shared" si="5"/>
        <v>-47252.889212454298</v>
      </c>
    </row>
    <row r="14" spans="1:26">
      <c r="A14">
        <v>2006</v>
      </c>
      <c r="B14">
        <v>12</v>
      </c>
      <c r="C14" s="15">
        <v>0.81908569335939796</v>
      </c>
      <c r="D14" s="15">
        <f t="shared" si="0"/>
        <v>-4.4367862103271181</v>
      </c>
      <c r="E14" s="15">
        <f t="shared" ref="E14:E16" si="12">0.7817*D14+0.2163</f>
        <v>-3.2519357806127078</v>
      </c>
      <c r="F14" s="15">
        <f t="shared" si="6"/>
        <v>-1.1848504297144102</v>
      </c>
      <c r="G14" s="15">
        <f t="shared" si="1"/>
        <v>-34976.54471173427</v>
      </c>
      <c r="L14" s="17">
        <v>-4.3434814453124799</v>
      </c>
      <c r="M14" s="17">
        <f t="shared" si="2"/>
        <v>-7.4095374169921602</v>
      </c>
      <c r="N14" s="17">
        <f>0.7817*M14+0.2163</f>
        <v>-5.5757353988627711</v>
      </c>
      <c r="O14" s="17">
        <f t="shared" si="7"/>
        <v>-1.833802018129389</v>
      </c>
      <c r="P14" s="17">
        <f t="shared" si="3"/>
        <v>-43828.893329302999</v>
      </c>
      <c r="T14" s="15">
        <v>-10.3179992675781</v>
      </c>
      <c r="U14" s="15">
        <f t="shared" si="4"/>
        <v>-8.9803995959472402</v>
      </c>
      <c r="V14" s="15">
        <f>0.7817*U14+0.2163</f>
        <v>-6.8036783641519571</v>
      </c>
      <c r="W14" s="15">
        <f t="shared" si="8"/>
        <v>-2.1767212317952831</v>
      </c>
      <c r="X14" s="19">
        <f t="shared" si="5"/>
        <v>-48506.654322919458</v>
      </c>
    </row>
    <row r="15" spans="1:26">
      <c r="A15">
        <v>2007</v>
      </c>
      <c r="B15">
        <v>1</v>
      </c>
      <c r="C15" s="15">
        <v>0.40468750000002301</v>
      </c>
      <c r="D15" s="15">
        <f t="shared" si="0"/>
        <v>-4.9807667187499689</v>
      </c>
      <c r="E15" s="15">
        <f t="shared" si="12"/>
        <v>-3.6771653440468506</v>
      </c>
      <c r="F15" s="15">
        <f t="shared" si="6"/>
        <v>-1.3036013747031183</v>
      </c>
      <c r="G15" s="15">
        <f t="shared" si="1"/>
        <v>-36596.426352325238</v>
      </c>
      <c r="H15" s="15">
        <f>SUM(G15:G26)</f>
        <v>-136725.93801553274</v>
      </c>
      <c r="I15" s="15">
        <f>H15*2.36386*4.4</f>
        <v>-1422084.2936845478</v>
      </c>
      <c r="L15" s="17">
        <v>-4.8636230468749799</v>
      </c>
      <c r="M15" s="17">
        <f t="shared" si="2"/>
        <v>-8.1238998925780965</v>
      </c>
      <c r="N15" s="17">
        <f>0.7817*M15+0.2163</f>
        <v>-6.1341525460282975</v>
      </c>
      <c r="O15" s="17">
        <f t="shared" si="7"/>
        <v>-1.989747346549799</v>
      </c>
      <c r="P15" s="17">
        <f t="shared" si="3"/>
        <v>-45956.143554285809</v>
      </c>
      <c r="Q15" s="17">
        <f>SUM(P15:P26)</f>
        <v>-149588.56533555203</v>
      </c>
      <c r="R15" s="17">
        <f>Q15*2.36386*4.4</f>
        <v>-1555868.2746380314</v>
      </c>
      <c r="T15" s="15">
        <v>-8.4617980957031005</v>
      </c>
      <c r="U15" s="15">
        <f t="shared" si="4"/>
        <v>-6.942661949462865</v>
      </c>
      <c r="V15" s="15">
        <f>0.7817*U15+0.2163</f>
        <v>-5.2107788458951205</v>
      </c>
      <c r="W15" s="15">
        <f t="shared" si="8"/>
        <v>-1.7318831035677444</v>
      </c>
      <c r="X15" s="19">
        <f t="shared" si="5"/>
        <v>-42438.6174157676</v>
      </c>
      <c r="Y15" s="19">
        <f>SUM(X15:X26)</f>
        <v>-145270.71858961042</v>
      </c>
      <c r="Z15" s="19">
        <f>Y15*2.36386*4.4</f>
        <v>-1510958.4197190406</v>
      </c>
    </row>
    <row r="16" spans="1:26">
      <c r="A16">
        <v>2007</v>
      </c>
      <c r="B16">
        <v>2</v>
      </c>
      <c r="C16" s="15">
        <v>4.3230834960937701</v>
      </c>
      <c r="D16" s="15">
        <f t="shared" si="0"/>
        <v>0.16291170532229238</v>
      </c>
      <c r="E16" s="15">
        <f t="shared" si="12"/>
        <v>0.3436480800504359</v>
      </c>
      <c r="F16" s="15">
        <f t="shared" si="6"/>
        <v>-0.18073637472814352</v>
      </c>
      <c r="G16" s="15">
        <f t="shared" si="1"/>
        <v>-21279.424887666606</v>
      </c>
      <c r="L16" s="17">
        <v>-1.5439819335937299</v>
      </c>
      <c r="M16" s="17">
        <f t="shared" si="2"/>
        <v>-3.5647047875976283</v>
      </c>
      <c r="N16" s="17">
        <f>0.7817*M16+0.2163</f>
        <v>-2.5702297324650658</v>
      </c>
      <c r="O16" s="17">
        <f t="shared" si="7"/>
        <v>-0.99447505513256251</v>
      </c>
      <c r="P16" s="17">
        <f t="shared" si="3"/>
        <v>-32379.634227063285</v>
      </c>
      <c r="T16" s="15">
        <v>-2.8313964843749799</v>
      </c>
      <c r="U16" s="15">
        <f t="shared" si="4"/>
        <v>-0.76160706054685345</v>
      </c>
      <c r="V16" s="15">
        <f>0.7817*U16+0.2163</f>
        <v>-0.37904823922947534</v>
      </c>
      <c r="W16" s="15">
        <f t="shared" si="8"/>
        <v>-0.38255882131737812</v>
      </c>
      <c r="X16" s="19">
        <f t="shared" si="5"/>
        <v>-24032.484881590353</v>
      </c>
    </row>
    <row r="17" spans="1:26">
      <c r="A17">
        <v>2007</v>
      </c>
      <c r="B17">
        <v>3</v>
      </c>
      <c r="C17" s="15">
        <v>11.385827636718799</v>
      </c>
      <c r="D17" s="15">
        <f t="shared" si="0"/>
        <v>9.4341759387207667</v>
      </c>
      <c r="E17" s="15">
        <f t="shared" ref="E17:E19" si="13">0.9534*D17-0.7929</f>
        <v>8.2016433399763802</v>
      </c>
      <c r="F17" s="15">
        <f t="shared" si="6"/>
        <v>1.2325325987443865</v>
      </c>
      <c r="G17" s="15">
        <f t="shared" si="1"/>
        <v>-2001.0228205278254</v>
      </c>
      <c r="L17" s="17">
        <v>7.1219116210937701</v>
      </c>
      <c r="M17" s="17">
        <f t="shared" si="2"/>
        <v>8.337033420410183</v>
      </c>
      <c r="N17" s="17">
        <f>0.9534*M17-0.7929</f>
        <v>7.1556276630190681</v>
      </c>
      <c r="O17" s="17">
        <f t="shared" si="7"/>
        <v>1.181405757391115</v>
      </c>
      <c r="P17" s="17">
        <f t="shared" si="3"/>
        <v>-2698.4440634277998</v>
      </c>
      <c r="T17" s="15">
        <v>8.3725524902343995</v>
      </c>
      <c r="U17" s="15">
        <f t="shared" si="4"/>
        <v>11.538088123779325</v>
      </c>
      <c r="V17" s="15">
        <f>0.9534*U17-0.7929</f>
        <v>10.20751321721121</v>
      </c>
      <c r="W17" s="15">
        <f t="shared" si="8"/>
        <v>1.3305749065681152</v>
      </c>
      <c r="X17" s="19">
        <f t="shared" si="5"/>
        <v>-663.62769950434085</v>
      </c>
    </row>
    <row r="18" spans="1:26">
      <c r="A18">
        <v>2007</v>
      </c>
      <c r="B18">
        <v>4</v>
      </c>
      <c r="C18" s="15">
        <v>22.280389404296901</v>
      </c>
      <c r="D18" s="15">
        <f t="shared" si="0"/>
        <v>23.735467171020542</v>
      </c>
      <c r="E18" s="15">
        <f t="shared" si="13"/>
        <v>21.836494400850984</v>
      </c>
      <c r="F18" s="15">
        <f t="shared" si="6"/>
        <v>1.8989727701695571</v>
      </c>
      <c r="G18" s="15">
        <f t="shared" si="1"/>
        <v>7089.8875578829284</v>
      </c>
      <c r="L18" s="17">
        <v>15.740075683593799</v>
      </c>
      <c r="M18" s="17">
        <f t="shared" si="2"/>
        <v>20.173219943847723</v>
      </c>
      <c r="N18" s="17">
        <f>0.9534*M18-0.7929</f>
        <v>18.44024789446442</v>
      </c>
      <c r="O18" s="17">
        <f t="shared" si="7"/>
        <v>1.732972049383303</v>
      </c>
      <c r="P18" s="17">
        <f t="shared" si="3"/>
        <v>4825.4717256376352</v>
      </c>
      <c r="T18" s="15">
        <v>17.910028076171901</v>
      </c>
      <c r="U18" s="15">
        <f t="shared" si="4"/>
        <v>22.008328822021515</v>
      </c>
      <c r="V18" s="15">
        <f>0.9534*U18-0.7929</f>
        <v>20.189840698915312</v>
      </c>
      <c r="W18" s="15">
        <f t="shared" si="8"/>
        <v>1.8184881231062029</v>
      </c>
      <c r="X18" s="19">
        <f t="shared" si="5"/>
        <v>5991.9964872917153</v>
      </c>
    </row>
    <row r="19" spans="1:26">
      <c r="A19">
        <v>2007</v>
      </c>
      <c r="B19">
        <v>5</v>
      </c>
      <c r="C19" s="15">
        <v>25.162164306640602</v>
      </c>
      <c r="D19" s="15">
        <f t="shared" si="0"/>
        <v>27.51837308532712</v>
      </c>
      <c r="E19" s="15">
        <f t="shared" si="13"/>
        <v>25.443116899550876</v>
      </c>
      <c r="F19" s="15">
        <f t="shared" si="6"/>
        <v>2.0752561857762437</v>
      </c>
      <c r="G19" s="15">
        <f t="shared" si="1"/>
        <v>9494.5696301737407</v>
      </c>
      <c r="L19" s="17">
        <v>22.386224365234401</v>
      </c>
      <c r="M19" s="17">
        <f t="shared" si="2"/>
        <v>29.301040543212928</v>
      </c>
      <c r="N19" s="17">
        <f>0.9534*M19-0.7929</f>
        <v>27.142712053899206</v>
      </c>
      <c r="O19" s="17">
        <f t="shared" si="7"/>
        <v>2.1583284893137211</v>
      </c>
      <c r="P19" s="17">
        <f t="shared" si="3"/>
        <v>10627.75892272847</v>
      </c>
      <c r="T19" s="15">
        <v>24.721032714843801</v>
      </c>
      <c r="U19" s="15">
        <f t="shared" si="4"/>
        <v>29.485449714355525</v>
      </c>
      <c r="V19" s="15">
        <f>0.9534*U19-0.7929</f>
        <v>27.318527757666558</v>
      </c>
      <c r="W19" s="15">
        <f t="shared" si="8"/>
        <v>2.1669219566889666</v>
      </c>
      <c r="X19" s="19">
        <f t="shared" si="5"/>
        <v>10744.982411194193</v>
      </c>
    </row>
    <row r="20" spans="1:26">
      <c r="A20">
        <v>2007</v>
      </c>
      <c r="B20">
        <v>6</v>
      </c>
      <c r="C20" s="15">
        <v>30.387628173828102</v>
      </c>
      <c r="D20" s="15">
        <f t="shared" si="0"/>
        <v>34.377839503784145</v>
      </c>
      <c r="E20" s="15">
        <f t="shared" ref="E20:E22" si="14">0.814*D20+4.4613</f>
        <v>32.444861356080288</v>
      </c>
      <c r="F20" s="15">
        <f t="shared" si="6"/>
        <v>1.9329781477038566</v>
      </c>
      <c r="G20" s="15">
        <f t="shared" si="1"/>
        <v>7553.7549128283063</v>
      </c>
      <c r="L20" s="17">
        <v>27.505517578125001</v>
      </c>
      <c r="M20" s="17">
        <f t="shared" si="2"/>
        <v>36.331877841796874</v>
      </c>
      <c r="N20" s="17">
        <f>0.814*M20+4.4613</f>
        <v>34.035448563222651</v>
      </c>
      <c r="O20" s="17">
        <f t="shared" si="7"/>
        <v>2.2964292785742231</v>
      </c>
      <c r="P20" s="17">
        <f t="shared" si="3"/>
        <v>12511.591789030976</v>
      </c>
      <c r="T20" s="15">
        <v>29.725823974609401</v>
      </c>
      <c r="U20" s="15">
        <f t="shared" si="4"/>
        <v>34.979709559326203</v>
      </c>
      <c r="V20" s="15">
        <f>0.814*U20+4.4613</f>
        <v>32.934783581291526</v>
      </c>
      <c r="W20" s="15">
        <f t="shared" si="8"/>
        <v>2.0449259780346765</v>
      </c>
      <c r="X20" s="19">
        <f t="shared" si="5"/>
        <v>9080.8352663710211</v>
      </c>
    </row>
    <row r="21" spans="1:26">
      <c r="A21">
        <v>2007</v>
      </c>
      <c r="B21">
        <v>7</v>
      </c>
      <c r="C21" s="15">
        <v>33.553155517578197</v>
      </c>
      <c r="D21" s="15">
        <f t="shared" si="0"/>
        <v>38.533227247924899</v>
      </c>
      <c r="E21" s="15">
        <f t="shared" si="14"/>
        <v>35.827346979810862</v>
      </c>
      <c r="F21" s="15">
        <f t="shared" si="6"/>
        <v>2.7058802681140364</v>
      </c>
      <c r="G21" s="15">
        <f t="shared" si="1"/>
        <v>18096.912737343569</v>
      </c>
      <c r="L21" s="17">
        <v>28.451470947265602</v>
      </c>
      <c r="M21" s="17">
        <f t="shared" si="2"/>
        <v>37.63105019897457</v>
      </c>
      <c r="N21" s="17">
        <f>0.814*M21+4.4613</f>
        <v>35.092974861965295</v>
      </c>
      <c r="O21" s="17">
        <f t="shared" si="7"/>
        <v>2.5380753370092748</v>
      </c>
      <c r="P21" s="17">
        <f t="shared" si="3"/>
        <v>15807.885672143515</v>
      </c>
      <c r="T21" s="15">
        <v>33.244561767578197</v>
      </c>
      <c r="U21" s="15">
        <f t="shared" si="4"/>
        <v>38.842579908447348</v>
      </c>
      <c r="V21" s="15">
        <f>0.814*U21+4.4613</f>
        <v>36.079160045476137</v>
      </c>
      <c r="W21" s="15">
        <f t="shared" si="8"/>
        <v>2.7634198629712117</v>
      </c>
      <c r="X21" s="19">
        <f t="shared" si="5"/>
        <v>18881.8103507903</v>
      </c>
    </row>
    <row r="22" spans="1:26">
      <c r="A22">
        <v>2007</v>
      </c>
      <c r="B22">
        <v>8</v>
      </c>
      <c r="C22" s="15">
        <v>29.317773437500001</v>
      </c>
      <c r="D22" s="15">
        <f t="shared" si="0"/>
        <v>32.973441191406252</v>
      </c>
      <c r="E22" s="15">
        <f t="shared" si="14"/>
        <v>31.301681129804685</v>
      </c>
      <c r="F22" s="15">
        <f t="shared" si="6"/>
        <v>1.6717600616015673</v>
      </c>
      <c r="G22" s="15">
        <f t="shared" si="1"/>
        <v>3990.4790003069793</v>
      </c>
      <c r="L22" s="17">
        <v>29.395227050781301</v>
      </c>
      <c r="M22" s="17">
        <f t="shared" si="2"/>
        <v>38.927204831543037</v>
      </c>
      <c r="N22" s="17">
        <f>0.814*M22+4.4613</f>
        <v>36.148044732876031</v>
      </c>
      <c r="O22" s="17">
        <f t="shared" si="7"/>
        <v>2.7791600986670062</v>
      </c>
      <c r="P22" s="17">
        <f t="shared" si="3"/>
        <v>19096.52290591663</v>
      </c>
      <c r="T22" s="15">
        <v>30.188134765625001</v>
      </c>
      <c r="U22" s="15">
        <f t="shared" si="4"/>
        <v>35.487234345703129</v>
      </c>
      <c r="V22" s="15">
        <f>0.814*U22+4.4613</f>
        <v>33.347908757402344</v>
      </c>
      <c r="W22" s="15">
        <f t="shared" si="8"/>
        <v>2.1393255883007853</v>
      </c>
      <c r="X22" s="19">
        <f t="shared" si="5"/>
        <v>10368.540350011011</v>
      </c>
    </row>
    <row r="23" spans="1:26">
      <c r="A23">
        <v>2007</v>
      </c>
      <c r="B23">
        <v>9</v>
      </c>
      <c r="C23" s="15">
        <v>24.408288574218801</v>
      </c>
      <c r="D23" s="15">
        <f t="shared" si="0"/>
        <v>26.528760411377021</v>
      </c>
      <c r="E23" s="15">
        <f t="shared" ref="E23:E25" si="15">0.9014*D23+2.3973</f>
        <v>26.310324634815249</v>
      </c>
      <c r="F23" s="15">
        <f t="shared" si="6"/>
        <v>0.2184357765617726</v>
      </c>
      <c r="G23" s="15">
        <f t="shared" si="1"/>
        <v>-15834.317571920859</v>
      </c>
      <c r="L23" s="17">
        <v>21.191613769531301</v>
      </c>
      <c r="M23" s="17">
        <f t="shared" si="2"/>
        <v>27.660362351074291</v>
      </c>
      <c r="N23" s="17">
        <f>0.9014*M23+2.3973</f>
        <v>27.330350623258365</v>
      </c>
      <c r="O23" s="17">
        <f t="shared" si="7"/>
        <v>0.33001172781592558</v>
      </c>
      <c r="P23" s="17">
        <f t="shared" si="3"/>
        <v>-14312.310020862958</v>
      </c>
      <c r="T23" s="15">
        <v>20.906335449218801</v>
      </c>
      <c r="U23" s="15">
        <f t="shared" si="4"/>
        <v>25.2976750561524</v>
      </c>
      <c r="V23" s="15">
        <f>0.9014*U23+2.3973</f>
        <v>25.200624295615775</v>
      </c>
      <c r="W23" s="15">
        <f t="shared" si="8"/>
        <v>9.7050760536625091E-2</v>
      </c>
      <c r="X23" s="19">
        <f t="shared" si="5"/>
        <v>-17490.130575519896</v>
      </c>
    </row>
    <row r="24" spans="1:26">
      <c r="A24">
        <v>2007</v>
      </c>
      <c r="B24">
        <v>10</v>
      </c>
      <c r="C24" s="15">
        <v>14.8239990234375</v>
      </c>
      <c r="D24" s="15">
        <f t="shared" si="0"/>
        <v>13.947463518066407</v>
      </c>
      <c r="E24" s="15">
        <f t="shared" si="15"/>
        <v>14.969543615185058</v>
      </c>
      <c r="F24" s="15">
        <f t="shared" si="6"/>
        <v>-1.0220800971186517</v>
      </c>
      <c r="G24" s="15">
        <f t="shared" si="1"/>
        <v>-32756.194604795528</v>
      </c>
      <c r="L24" s="17">
        <v>12.0716796875</v>
      </c>
      <c r="M24" s="17">
        <f t="shared" si="2"/>
        <v>15.135044882812499</v>
      </c>
      <c r="N24" s="17">
        <f>0.9014*M24+2.3973</f>
        <v>16.040029457367186</v>
      </c>
      <c r="O24" s="17">
        <f t="shared" si="7"/>
        <v>-0.90498457455468717</v>
      </c>
      <c r="P24" s="17">
        <f t="shared" si="3"/>
        <v>-31158.894581500488</v>
      </c>
      <c r="T24" s="15">
        <v>12.1757141113281</v>
      </c>
      <c r="U24" s="15">
        <f t="shared" si="4"/>
        <v>15.71319895141599</v>
      </c>
      <c r="V24" s="15">
        <f>0.9014*U24+2.3973</f>
        <v>16.561177534806372</v>
      </c>
      <c r="W24" s="15">
        <f t="shared" si="8"/>
        <v>-0.84797858339038257</v>
      </c>
      <c r="X24" s="19">
        <f t="shared" si="5"/>
        <v>-30381.275856028209</v>
      </c>
    </row>
    <row r="25" spans="1:26">
      <c r="A25">
        <v>2007</v>
      </c>
      <c r="B25">
        <v>11</v>
      </c>
      <c r="C25" s="15">
        <v>8.4390197753906495</v>
      </c>
      <c r="D25" s="15">
        <f t="shared" si="0"/>
        <v>5.5659012591553063</v>
      </c>
      <c r="E25" s="15">
        <f t="shared" si="15"/>
        <v>7.4144033950025925</v>
      </c>
      <c r="F25" s="15">
        <f t="shared" si="6"/>
        <v>-1.8485021358472862</v>
      </c>
      <c r="G25" s="15">
        <f t="shared" si="1"/>
        <v>-44029.417635092832</v>
      </c>
      <c r="L25" s="17">
        <v>2.33770141601565</v>
      </c>
      <c r="M25" s="17">
        <f t="shared" si="2"/>
        <v>1.7663991247558934</v>
      </c>
      <c r="N25" s="17">
        <f>0.9014*M25+2.3973</f>
        <v>3.9895321710549623</v>
      </c>
      <c r="O25" s="17">
        <f t="shared" si="7"/>
        <v>-2.2231330462990688</v>
      </c>
      <c r="P25" s="17">
        <f t="shared" si="3"/>
        <v>-49139.757884565595</v>
      </c>
      <c r="T25" s="15">
        <v>3.7274414062500201</v>
      </c>
      <c r="U25" s="15">
        <f t="shared" si="4"/>
        <v>6.4386851757812718</v>
      </c>
      <c r="V25" s="15">
        <f>0.9014*U25+2.3973</f>
        <v>8.2011308174492381</v>
      </c>
      <c r="W25" s="15">
        <f t="shared" si="8"/>
        <v>-1.7624456416679664</v>
      </c>
      <c r="X25" s="19">
        <f t="shared" si="5"/>
        <v>-42855.520997992731</v>
      </c>
    </row>
    <row r="26" spans="1:26">
      <c r="A26">
        <v>2007</v>
      </c>
      <c r="B26">
        <v>12</v>
      </c>
      <c r="C26" s="15">
        <v>1.9758544921875201</v>
      </c>
      <c r="D26" s="15">
        <f t="shared" si="0"/>
        <v>-2.9182958081054422</v>
      </c>
      <c r="E26" s="15">
        <f t="shared" ref="E26:E28" si="16">0.7817*D26+0.2163</f>
        <v>-2.0649318331960242</v>
      </c>
      <c r="F26" s="15">
        <f t="shared" si="6"/>
        <v>-0.85336397490941795</v>
      </c>
      <c r="G26" s="15">
        <f t="shared" si="1"/>
        <v>-30454.73798173937</v>
      </c>
      <c r="L26" s="17">
        <v>-2.6279052734374799</v>
      </c>
      <c r="M26" s="17">
        <f t="shared" si="2"/>
        <v>-5.0533651025390345</v>
      </c>
      <c r="N26" s="17">
        <f>0.7817*M26+0.2163</f>
        <v>-3.7339155006547631</v>
      </c>
      <c r="O26" s="17">
        <f t="shared" si="7"/>
        <v>-1.3194496018842714</v>
      </c>
      <c r="P26" s="17">
        <f t="shared" si="3"/>
        <v>-36812.612019303342</v>
      </c>
      <c r="T26" s="15">
        <v>-8.4736083984374808</v>
      </c>
      <c r="U26" s="15">
        <f t="shared" si="4"/>
        <v>-6.955627299804668</v>
      </c>
      <c r="V26" s="15">
        <f>0.7817*U26+0.2163</f>
        <v>-5.2209138602573084</v>
      </c>
      <c r="W26" s="15">
        <f t="shared" si="8"/>
        <v>-1.7347134395473596</v>
      </c>
      <c r="X26" s="19">
        <f t="shared" si="5"/>
        <v>-42477.226028865531</v>
      </c>
    </row>
    <row r="27" spans="1:26">
      <c r="A27">
        <v>2008</v>
      </c>
      <c r="B27">
        <v>1</v>
      </c>
      <c r="C27" s="15">
        <v>2.6063476562500201</v>
      </c>
      <c r="D27" s="15">
        <f t="shared" si="0"/>
        <v>-2.0906474316405981</v>
      </c>
      <c r="E27" s="15">
        <f t="shared" si="16"/>
        <v>-1.4179590973134555</v>
      </c>
      <c r="F27" s="15">
        <f t="shared" si="6"/>
        <v>-0.67268833432714259</v>
      </c>
      <c r="G27" s="15">
        <f t="shared" si="1"/>
        <v>-27990.141568556552</v>
      </c>
      <c r="H27" s="15">
        <f>SUM(G27:G38)</f>
        <v>-138147.48400687627</v>
      </c>
      <c r="I27" s="15">
        <f>H27*2.36386*4.4</f>
        <v>-1436869.770795776</v>
      </c>
      <c r="L27" s="17">
        <v>-3.2455200195312299</v>
      </c>
      <c r="M27" s="17">
        <f t="shared" si="2"/>
        <v>-5.9015971948241912</v>
      </c>
      <c r="N27" s="17">
        <f>0.7817*M27+0.2163</f>
        <v>-4.3969785271940696</v>
      </c>
      <c r="O27" s="17">
        <f t="shared" si="7"/>
        <v>-1.5046186676301216</v>
      </c>
      <c r="P27" s="17">
        <f t="shared" si="3"/>
        <v>-39338.503245142492</v>
      </c>
      <c r="Q27" s="17">
        <f>SUM(P27:P38)</f>
        <v>-129867.98146191532</v>
      </c>
      <c r="R27" s="17">
        <f>Q27*2.36386*4.4</f>
        <v>-1350754.797297678</v>
      </c>
      <c r="T27" s="15">
        <v>-6.0220703124999799</v>
      </c>
      <c r="U27" s="15">
        <f t="shared" si="4"/>
        <v>-4.2643287890624784</v>
      </c>
      <c r="V27" s="15">
        <f>0.7817*U27+0.2163</f>
        <v>-3.117125814410139</v>
      </c>
      <c r="W27" s="15">
        <f t="shared" si="8"/>
        <v>-1.1472029746523393</v>
      </c>
      <c r="X27" s="19">
        <f t="shared" si="5"/>
        <v>-34462.995777232558</v>
      </c>
      <c r="Y27" s="19">
        <f>SUM(X27:X38)</f>
        <v>-133211.85829977435</v>
      </c>
      <c r="Z27" s="19">
        <f>Y27*2.36386*4.4</f>
        <v>-1385534.4067862201</v>
      </c>
    </row>
    <row r="28" spans="1:26">
      <c r="A28">
        <v>2008</v>
      </c>
      <c r="B28">
        <v>2</v>
      </c>
      <c r="C28" s="15">
        <v>6.5144897460937701</v>
      </c>
      <c r="D28" s="15">
        <f t="shared" si="0"/>
        <v>3.0395706896972916</v>
      </c>
      <c r="E28" s="15">
        <f t="shared" si="16"/>
        <v>2.5923324081363726</v>
      </c>
      <c r="F28" s="15">
        <f t="shared" si="6"/>
        <v>0.44723828156091905</v>
      </c>
      <c r="G28" s="15">
        <f t="shared" si="1"/>
        <v>-12713.222601227502</v>
      </c>
      <c r="L28" s="17">
        <v>-0.26056518554685199</v>
      </c>
      <c r="M28" s="17">
        <f t="shared" si="2"/>
        <v>-1.8020602258300464</v>
      </c>
      <c r="N28" s="17">
        <f>0.7817*M28+0.2163</f>
        <v>-1.1923704785313474</v>
      </c>
      <c r="O28" s="17">
        <f t="shared" si="7"/>
        <v>-0.60968974729869907</v>
      </c>
      <c r="P28" s="17">
        <f t="shared" si="3"/>
        <v>-27130.777842901553</v>
      </c>
      <c r="T28" s="15">
        <v>-2.40253295898435</v>
      </c>
      <c r="U28" s="15">
        <f t="shared" si="4"/>
        <v>-0.29080068237301981</v>
      </c>
      <c r="V28" s="15">
        <f>0.7817*U28+0.2163</f>
        <v>-1.1018893410989578E-2</v>
      </c>
      <c r="W28" s="15">
        <f t="shared" si="8"/>
        <v>-0.27978178896203021</v>
      </c>
      <c r="X28" s="19">
        <f t="shared" si="5"/>
        <v>-22630.503383231055</v>
      </c>
    </row>
    <row r="29" spans="1:26">
      <c r="A29">
        <v>2008</v>
      </c>
      <c r="B29">
        <v>3</v>
      </c>
      <c r="C29" s="15">
        <v>13.762780761718799</v>
      </c>
      <c r="D29" s="15">
        <f t="shared" si="0"/>
        <v>12.554402305908265</v>
      </c>
      <c r="E29" s="15">
        <f t="shared" ref="E29:E31" si="17">0.9534*D29-0.7929</f>
        <v>11.17646715845294</v>
      </c>
      <c r="F29" s="15">
        <f t="shared" si="6"/>
        <v>1.3779351474553252</v>
      </c>
      <c r="G29" s="15">
        <f t="shared" si="1"/>
        <v>-17.58665356190977</v>
      </c>
      <c r="L29" s="17">
        <v>7.8012329101562701</v>
      </c>
      <c r="M29" s="17">
        <f t="shared" si="2"/>
        <v>9.2700132788086211</v>
      </c>
      <c r="N29" s="17">
        <f>0.9534*M29-0.7929</f>
        <v>8.0451306600161399</v>
      </c>
      <c r="O29" s="17">
        <f t="shared" si="7"/>
        <v>1.2248826187924813</v>
      </c>
      <c r="P29" s="17">
        <f t="shared" si="3"/>
        <v>-2105.3761970517626</v>
      </c>
      <c r="T29" s="15">
        <v>4.5869689941406504</v>
      </c>
      <c r="U29" s="15">
        <f t="shared" si="4"/>
        <v>7.3822745617676055</v>
      </c>
      <c r="V29" s="15">
        <f>0.9534*U29-0.7929</f>
        <v>6.2453605671892349</v>
      </c>
      <c r="W29" s="15">
        <f t="shared" si="8"/>
        <v>1.1369139945783706</v>
      </c>
      <c r="X29" s="19">
        <f t="shared" si="5"/>
        <v>-3305.3561999564463</v>
      </c>
    </row>
    <row r="30" spans="1:26">
      <c r="A30">
        <v>2008</v>
      </c>
      <c r="B30">
        <v>4</v>
      </c>
      <c r="C30" s="15">
        <v>20.577844238281301</v>
      </c>
      <c r="D30" s="15">
        <f t="shared" si="0"/>
        <v>21.500536131591865</v>
      </c>
      <c r="E30" s="15">
        <f t="shared" si="17"/>
        <v>19.705711147859684</v>
      </c>
      <c r="F30" s="15">
        <f t="shared" si="6"/>
        <v>1.7948249837321804</v>
      </c>
      <c r="G30" s="15">
        <f t="shared" si="1"/>
        <v>5669.2076030906719</v>
      </c>
      <c r="L30" s="17">
        <v>16.576623535156301</v>
      </c>
      <c r="M30" s="17">
        <f t="shared" si="2"/>
        <v>21.322134763183666</v>
      </c>
      <c r="N30" s="17">
        <f>0.9534*M30-0.7929</f>
        <v>19.535623283219309</v>
      </c>
      <c r="O30" s="17">
        <f t="shared" si="7"/>
        <v>1.7865114799643571</v>
      </c>
      <c r="P30" s="17">
        <f t="shared" si="3"/>
        <v>5555.8030981937954</v>
      </c>
      <c r="T30" s="15">
        <v>14.5056396484375</v>
      </c>
      <c r="U30" s="15">
        <f t="shared" si="4"/>
        <v>18.270991206054688</v>
      </c>
      <c r="V30" s="15">
        <f>0.9534*U30-0.7929</f>
        <v>16.626663015852539</v>
      </c>
      <c r="W30" s="15">
        <f t="shared" si="8"/>
        <v>1.6443281902021489</v>
      </c>
      <c r="X30" s="19">
        <f t="shared" si="5"/>
        <v>3616.2808425475123</v>
      </c>
    </row>
    <row r="31" spans="1:26">
      <c r="A31">
        <v>2008</v>
      </c>
      <c r="B31">
        <v>5</v>
      </c>
      <c r="C31" s="15">
        <v>28.195306396484401</v>
      </c>
      <c r="D31" s="15">
        <f t="shared" si="0"/>
        <v>31.499978706665075</v>
      </c>
      <c r="E31" s="15">
        <f t="shared" si="17"/>
        <v>29.239179698934485</v>
      </c>
      <c r="F31" s="15">
        <f t="shared" si="6"/>
        <v>2.2607990077305899</v>
      </c>
      <c r="G31" s="15">
        <f t="shared" si="1"/>
        <v>12025.559264452979</v>
      </c>
      <c r="L31" s="17">
        <v>23.466210937500001</v>
      </c>
      <c r="M31" s="17">
        <f t="shared" si="2"/>
        <v>30.784294101562505</v>
      </c>
      <c r="N31" s="17">
        <f>0.9534*M31-0.7929</f>
        <v>28.556845996429693</v>
      </c>
      <c r="O31" s="17">
        <f t="shared" si="7"/>
        <v>2.2274481051328117</v>
      </c>
      <c r="P31" s="17">
        <f t="shared" si="3"/>
        <v>11570.619602116683</v>
      </c>
      <c r="T31" s="15">
        <v>23.004235839843801</v>
      </c>
      <c r="U31" s="15">
        <f t="shared" si="4"/>
        <v>27.600750104980527</v>
      </c>
      <c r="V31" s="15">
        <f>0.9534*U31-0.7929</f>
        <v>25.521655150088435</v>
      </c>
      <c r="W31" s="15">
        <f t="shared" si="8"/>
        <v>2.0790949548920921</v>
      </c>
      <c r="X31" s="19">
        <f t="shared" si="5"/>
        <v>9546.9342796830279</v>
      </c>
    </row>
    <row r="32" spans="1:26">
      <c r="A32">
        <v>2008</v>
      </c>
      <c r="B32">
        <v>6</v>
      </c>
      <c r="C32" s="15">
        <v>30.119409179687501</v>
      </c>
      <c r="D32" s="15">
        <f t="shared" si="0"/>
        <v>34.025748430175781</v>
      </c>
      <c r="E32" s="15">
        <f t="shared" ref="E32:E34" si="18">0.814*D32+4.4613</f>
        <v>32.158259222163082</v>
      </c>
      <c r="F32" s="15">
        <f t="shared" si="6"/>
        <v>1.8674892080126995</v>
      </c>
      <c r="G32" s="15">
        <f t="shared" si="1"/>
        <v>6660.4202865012339</v>
      </c>
      <c r="L32" s="17">
        <v>26.964501953125001</v>
      </c>
      <c r="M32" s="17">
        <f t="shared" si="2"/>
        <v>35.58884698242187</v>
      </c>
      <c r="N32" s="17">
        <f>0.814*M32+4.4613</f>
        <v>33.4306214436914</v>
      </c>
      <c r="O32" s="17">
        <f t="shared" si="7"/>
        <v>2.1582255387304699</v>
      </c>
      <c r="P32" s="17">
        <f t="shared" si="3"/>
        <v>10626.35457382234</v>
      </c>
      <c r="T32" s="15">
        <v>29.510827636718801</v>
      </c>
      <c r="U32" s="15">
        <f t="shared" si="4"/>
        <v>34.743686579589898</v>
      </c>
      <c r="V32" s="15">
        <f>0.814*U32+4.4613</f>
        <v>32.742660875786171</v>
      </c>
      <c r="W32" s="15">
        <f t="shared" si="8"/>
        <v>2.0010257038037267</v>
      </c>
      <c r="X32" s="19">
        <f t="shared" si="5"/>
        <v>8481.9916255866374</v>
      </c>
    </row>
    <row r="33" spans="1:26">
      <c r="A33">
        <v>2008</v>
      </c>
      <c r="B33">
        <v>7</v>
      </c>
      <c r="C33" s="15">
        <v>30.377099609375001</v>
      </c>
      <c r="D33" s="15">
        <f t="shared" si="0"/>
        <v>34.364018657226566</v>
      </c>
      <c r="E33" s="15">
        <f t="shared" si="18"/>
        <v>32.433611186982425</v>
      </c>
      <c r="F33" s="15">
        <f t="shared" si="6"/>
        <v>1.9304074702441412</v>
      </c>
      <c r="G33" s="15">
        <f t="shared" si="1"/>
        <v>7518.6883016003303</v>
      </c>
      <c r="L33" s="17">
        <v>29.978295898437501</v>
      </c>
      <c r="M33" s="17">
        <f t="shared" si="2"/>
        <v>39.727991586914058</v>
      </c>
      <c r="N33" s="17">
        <f>0.814*M33+4.4613</f>
        <v>36.799885151748043</v>
      </c>
      <c r="O33" s="17">
        <f t="shared" si="7"/>
        <v>2.9281064351660149</v>
      </c>
      <c r="P33" s="17">
        <f t="shared" si="3"/>
        <v>21128.299882099607</v>
      </c>
      <c r="T33" s="15">
        <v>33.495233154296898</v>
      </c>
      <c r="U33" s="15">
        <f t="shared" si="4"/>
        <v>39.117766956787136</v>
      </c>
      <c r="V33" s="15">
        <f>0.814*U33+4.4613</f>
        <v>36.303162302824724</v>
      </c>
      <c r="W33" s="15">
        <f t="shared" si="8"/>
        <v>2.8146046539624123</v>
      </c>
      <c r="X33" s="19">
        <f t="shared" si="5"/>
        <v>19580.022084701268</v>
      </c>
    </row>
    <row r="34" spans="1:26">
      <c r="A34">
        <v>2008</v>
      </c>
      <c r="B34">
        <v>8</v>
      </c>
      <c r="C34" s="15">
        <v>28.729180908203102</v>
      </c>
      <c r="D34" s="15">
        <f t="shared" si="0"/>
        <v>32.200795778198213</v>
      </c>
      <c r="E34" s="15">
        <f t="shared" si="18"/>
        <v>30.672747763453344</v>
      </c>
      <c r="F34" s="15">
        <f t="shared" si="6"/>
        <v>1.5280480147448685</v>
      </c>
      <c r="G34" s="15">
        <f t="shared" si="1"/>
        <v>2030.1029691347503</v>
      </c>
      <c r="L34" s="17">
        <v>27.639855957031301</v>
      </c>
      <c r="M34" s="17">
        <f t="shared" si="2"/>
        <v>36.516378171386783</v>
      </c>
      <c r="N34" s="17">
        <f>0.814*M34+4.4613</f>
        <v>34.185631831508836</v>
      </c>
      <c r="O34" s="17">
        <f t="shared" si="7"/>
        <v>2.3307463398779475</v>
      </c>
      <c r="P34" s="17">
        <f t="shared" si="3"/>
        <v>12979.710822275083</v>
      </c>
      <c r="T34" s="15">
        <v>30.328118896484401</v>
      </c>
      <c r="U34" s="15">
        <f t="shared" si="4"/>
        <v>35.640908924560577</v>
      </c>
      <c r="V34" s="15">
        <f>0.814*U34+4.4613</f>
        <v>33.47299986459231</v>
      </c>
      <c r="W34" s="15">
        <f t="shared" si="8"/>
        <v>2.1679090599682667</v>
      </c>
      <c r="X34" s="19">
        <f t="shared" si="5"/>
        <v>10758.447487027126</v>
      </c>
    </row>
    <row r="35" spans="1:26">
      <c r="A35">
        <v>2008</v>
      </c>
      <c r="B35">
        <v>9</v>
      </c>
      <c r="C35" s="15">
        <v>22.070642089843801</v>
      </c>
      <c r="D35" s="15">
        <f t="shared" si="0"/>
        <v>23.460131871337957</v>
      </c>
      <c r="E35" s="15">
        <f t="shared" ref="E35:E37" si="19">0.9014*D35+2.3973</f>
        <v>23.544262868824035</v>
      </c>
      <c r="F35" s="15">
        <f t="shared" si="6"/>
        <v>-8.4130997486077774E-2</v>
      </c>
      <c r="G35" s="15">
        <f t="shared" si="1"/>
        <v>-19961.630936707588</v>
      </c>
      <c r="L35" s="17">
        <v>21.559289550781301</v>
      </c>
      <c r="M35" s="17">
        <f t="shared" si="2"/>
        <v>28.165328269043041</v>
      </c>
      <c r="N35" s="17">
        <f>0.9014*M35+2.3973</f>
        <v>27.785526901715397</v>
      </c>
      <c r="O35" s="17">
        <f t="shared" si="7"/>
        <v>0.37980136732764436</v>
      </c>
      <c r="P35" s="17">
        <f t="shared" si="3"/>
        <v>-13633.129548283603</v>
      </c>
      <c r="T35" s="15">
        <v>20.277673339843801</v>
      </c>
      <c r="U35" s="15">
        <f t="shared" si="4"/>
        <v>24.607529792480527</v>
      </c>
      <c r="V35" s="15">
        <f>0.9014*U35+2.3973</f>
        <v>24.578527354941947</v>
      </c>
      <c r="W35" s="15">
        <f t="shared" si="8"/>
        <v>2.9002437538579784E-2</v>
      </c>
      <c r="X35" s="19">
        <f t="shared" si="5"/>
        <v>-18418.377749536234</v>
      </c>
    </row>
    <row r="36" spans="1:26">
      <c r="A36">
        <v>2008</v>
      </c>
      <c r="B36">
        <v>10</v>
      </c>
      <c r="C36" s="15">
        <v>13.9773193359375</v>
      </c>
      <c r="D36" s="15">
        <f t="shared" si="0"/>
        <v>12.836027092285153</v>
      </c>
      <c r="E36" s="15">
        <f t="shared" si="19"/>
        <v>13.967694820985837</v>
      </c>
      <c r="F36" s="15">
        <f t="shared" si="6"/>
        <v>-1.131667728700684</v>
      </c>
      <c r="G36" s="15">
        <f t="shared" si="1"/>
        <v>-34251.079487206029</v>
      </c>
      <c r="L36" s="17">
        <v>12.8549133300781</v>
      </c>
      <c r="M36" s="17">
        <f t="shared" si="2"/>
        <v>16.210737967529262</v>
      </c>
      <c r="N36" s="17">
        <f>0.9014*M36+2.3973</f>
        <v>17.009659203930877</v>
      </c>
      <c r="O36" s="17">
        <f t="shared" si="7"/>
        <v>-0.79892123640161472</v>
      </c>
      <c r="P36" s="17">
        <f t="shared" si="3"/>
        <v>-29712.084585754426</v>
      </c>
      <c r="T36" s="15">
        <v>11.73671875</v>
      </c>
      <c r="U36" s="15">
        <f t="shared" si="4"/>
        <v>15.231269843750001</v>
      </c>
      <c r="V36" s="15">
        <f>0.9014*U36+2.3973</f>
        <v>16.126766637156251</v>
      </c>
      <c r="W36" s="15">
        <f t="shared" si="8"/>
        <v>-0.89549679340625055</v>
      </c>
      <c r="X36" s="19">
        <f t="shared" si="5"/>
        <v>-31029.471758854663</v>
      </c>
    </row>
    <row r="37" spans="1:26">
      <c r="A37">
        <v>2008</v>
      </c>
      <c r="B37">
        <v>11</v>
      </c>
      <c r="C37" s="15">
        <v>5.5444274902344004</v>
      </c>
      <c r="D37" s="15">
        <f t="shared" si="0"/>
        <v>1.7661699664306978</v>
      </c>
      <c r="E37" s="15">
        <f t="shared" si="19"/>
        <v>3.9893256077406312</v>
      </c>
      <c r="F37" s="15">
        <f t="shared" si="6"/>
        <v>-2.2231556413099334</v>
      </c>
      <c r="G37" s="15">
        <f t="shared" si="1"/>
        <v>-49140.066103108802</v>
      </c>
      <c r="L37" s="17">
        <v>5.1787658691406504</v>
      </c>
      <c r="M37" s="17">
        <f t="shared" si="2"/>
        <v>5.6683170446777691</v>
      </c>
      <c r="N37" s="17">
        <f>0.9014*M37+2.3973</f>
        <v>7.5067209840725404</v>
      </c>
      <c r="O37" s="17">
        <f t="shared" si="7"/>
        <v>-1.8384039393947713</v>
      </c>
      <c r="P37" s="17">
        <f t="shared" si="3"/>
        <v>-43891.668137284076</v>
      </c>
      <c r="T37" s="15">
        <v>0.71755371093752296</v>
      </c>
      <c r="U37" s="15">
        <f t="shared" si="4"/>
        <v>3.1344304638672127</v>
      </c>
      <c r="V37" s="15">
        <f>0.9014*U37+2.3973</f>
        <v>5.2226756201299054</v>
      </c>
      <c r="W37" s="15">
        <f t="shared" si="8"/>
        <v>-2.0882451562626927</v>
      </c>
      <c r="X37" s="19">
        <f t="shared" si="5"/>
        <v>-47299.752176579394</v>
      </c>
    </row>
    <row r="38" spans="1:26">
      <c r="A38">
        <v>2008</v>
      </c>
      <c r="B38">
        <v>12</v>
      </c>
      <c r="C38" s="15">
        <v>2.6095214843750201</v>
      </c>
      <c r="D38" s="15">
        <f t="shared" si="0"/>
        <v>-2.0864811474609106</v>
      </c>
      <c r="E38" s="15">
        <f t="shared" ref="E38:E40" si="20">0.7817*D38+0.2163</f>
        <v>-1.4147023129701939</v>
      </c>
      <c r="F38" s="15">
        <f t="shared" si="6"/>
        <v>-0.67177883449071674</v>
      </c>
      <c r="G38" s="15">
        <f t="shared" si="1"/>
        <v>-27977.735081287865</v>
      </c>
      <c r="L38" s="17">
        <v>-2.4089721679687299</v>
      </c>
      <c r="M38" s="17">
        <f t="shared" si="2"/>
        <v>-4.7526823754882539</v>
      </c>
      <c r="N38" s="17">
        <f>0.7817*M38+0.2163</f>
        <v>-3.4988718129191678</v>
      </c>
      <c r="O38" s="17">
        <f t="shared" si="7"/>
        <v>-1.2538105625690861</v>
      </c>
      <c r="P38" s="17">
        <f t="shared" si="3"/>
        <v>-35917.229884004904</v>
      </c>
      <c r="T38" s="15">
        <v>-4.0600646972655996</v>
      </c>
      <c r="U38" s="15">
        <f t="shared" si="4"/>
        <v>-2.1104390246581759</v>
      </c>
      <c r="V38" s="15">
        <f>0.7817*U38+0.2163</f>
        <v>-1.433430185575296</v>
      </c>
      <c r="W38" s="15">
        <f t="shared" si="8"/>
        <v>-0.6770088390828799</v>
      </c>
      <c r="X38" s="19">
        <f t="shared" si="5"/>
        <v>-28049.077573929564</v>
      </c>
    </row>
    <row r="39" spans="1:26">
      <c r="A39">
        <v>2009</v>
      </c>
      <c r="B39">
        <v>1</v>
      </c>
      <c r="C39" s="15">
        <v>-3.0513061523437299</v>
      </c>
      <c r="D39" s="15">
        <f t="shared" si="0"/>
        <v>-9.5174495861816126</v>
      </c>
      <c r="E39" s="15">
        <f t="shared" si="20"/>
        <v>-7.2234903415181657</v>
      </c>
      <c r="F39" s="15">
        <f t="shared" si="6"/>
        <v>-2.2939592446634469</v>
      </c>
      <c r="G39" s="15">
        <f t="shared" si="1"/>
        <v>-50105.898056454083</v>
      </c>
      <c r="H39" s="15">
        <f>SUM(G39:G50)</f>
        <v>-182269.78418873221</v>
      </c>
      <c r="I39" s="15">
        <f>H39*2.36386*4.4</f>
        <v>-1895785.1090304567</v>
      </c>
      <c r="L39" s="17">
        <v>-1.4590820312499799</v>
      </c>
      <c r="M39" s="17">
        <f t="shared" si="2"/>
        <v>-3.4481032617187224</v>
      </c>
      <c r="N39" s="17">
        <f>0.7817*M39+0.2163</f>
        <v>-2.4790823196855252</v>
      </c>
      <c r="O39" s="17">
        <f t="shared" si="7"/>
        <v>-0.96902094203319722</v>
      </c>
      <c r="P39" s="17">
        <f t="shared" si="3"/>
        <v>-32032.414670274844</v>
      </c>
      <c r="Q39" s="17">
        <f>SUM(P39:P50)</f>
        <v>-143211.01318243961</v>
      </c>
      <c r="R39" s="17">
        <f>Q39*2.36386*4.4</f>
        <v>-1489535.4567343434</v>
      </c>
      <c r="T39" s="15">
        <v>-6.1407836914062299</v>
      </c>
      <c r="U39" s="15">
        <f t="shared" si="4"/>
        <v>-4.3946523364257608</v>
      </c>
      <c r="V39" s="15">
        <f>0.7817*U39+0.2163</f>
        <v>-3.2189997313840171</v>
      </c>
      <c r="W39" s="15">
        <f t="shared" si="8"/>
        <v>-1.1756526050417437</v>
      </c>
      <c r="X39" s="19">
        <f t="shared" si="5"/>
        <v>-34851.077185374423</v>
      </c>
      <c r="Y39" s="19">
        <f>SUM(X39:X50)</f>
        <v>-121630.02006296586</v>
      </c>
      <c r="Z39" s="19">
        <f>Y39*2.36386*4.4</f>
        <v>-1265071.8925945868</v>
      </c>
    </row>
    <row r="40" spans="1:26">
      <c r="A40">
        <v>2009</v>
      </c>
      <c r="B40">
        <v>2</v>
      </c>
      <c r="C40" s="15">
        <v>1.6881042480469</v>
      </c>
      <c r="D40" s="15">
        <f t="shared" si="0"/>
        <v>-3.2960255535888341</v>
      </c>
      <c r="E40" s="15">
        <f t="shared" si="20"/>
        <v>-2.3602031752403914</v>
      </c>
      <c r="F40" s="15">
        <f t="shared" si="6"/>
        <v>-0.93582237834844273</v>
      </c>
      <c r="G40" s="15">
        <f t="shared" si="1"/>
        <v>-31579.553063051106</v>
      </c>
      <c r="L40" s="17">
        <v>1.9842468261719</v>
      </c>
      <c r="M40" s="17">
        <f t="shared" si="2"/>
        <v>1.2809645910644876</v>
      </c>
      <c r="N40" s="17">
        <f>0.7817*M40+0.2163</f>
        <v>1.2176300208351098</v>
      </c>
      <c r="O40" s="17">
        <f t="shared" si="7"/>
        <v>6.3334570229377718E-2</v>
      </c>
      <c r="P40" s="17">
        <f t="shared" si="3"/>
        <v>-17950.053127501058</v>
      </c>
      <c r="T40" s="15">
        <v>-1.6346191406249799</v>
      </c>
      <c r="U40" s="15">
        <f t="shared" si="4"/>
        <v>0.55221510742189661</v>
      </c>
      <c r="V40" s="15">
        <f>0.7817*U40+0.2163</f>
        <v>0.64796654947169663</v>
      </c>
      <c r="W40" s="15">
        <f t="shared" si="8"/>
        <v>-9.5751442049800017E-2</v>
      </c>
      <c r="X40" s="19">
        <f t="shared" si="5"/>
        <v>-20120.145421001322</v>
      </c>
    </row>
    <row r="41" spans="1:26">
      <c r="A41">
        <v>2009</v>
      </c>
      <c r="B41">
        <v>3</v>
      </c>
      <c r="C41" s="15">
        <v>7.8744750976562701</v>
      </c>
      <c r="D41" s="15">
        <f t="shared" si="0"/>
        <v>4.8248234606933869</v>
      </c>
      <c r="E41" s="15">
        <f t="shared" ref="E41:E43" si="21">0.9534*D41-0.7929</f>
        <v>3.8070866874250755</v>
      </c>
      <c r="F41" s="15">
        <f t="shared" si="6"/>
        <v>1.0177367732683114</v>
      </c>
      <c r="G41" s="15">
        <f t="shared" si="1"/>
        <v>-4931.0526758469641</v>
      </c>
      <c r="L41" s="17">
        <v>7.8661132812500201</v>
      </c>
      <c r="M41" s="17">
        <f t="shared" si="2"/>
        <v>9.3591199804687761</v>
      </c>
      <c r="N41" s="17">
        <f>0.9534*M41-0.7929</f>
        <v>8.1300849893789326</v>
      </c>
      <c r="O41" s="17">
        <f t="shared" si="7"/>
        <v>1.2290349910898435</v>
      </c>
      <c r="P41" s="17">
        <f t="shared" si="3"/>
        <v>-2048.7336865434445</v>
      </c>
      <c r="T41" s="15">
        <v>5.9676452636719004</v>
      </c>
      <c r="U41" s="15">
        <f t="shared" si="4"/>
        <v>8.8979809704590132</v>
      </c>
      <c r="V41" s="15">
        <f>0.9534*U41-0.7929</f>
        <v>7.6904350572356224</v>
      </c>
      <c r="W41" s="15">
        <f t="shared" si="8"/>
        <v>1.2075459132233908</v>
      </c>
      <c r="X41" s="19">
        <f t="shared" si="5"/>
        <v>-2341.8661977197262</v>
      </c>
    </row>
    <row r="42" spans="1:26">
      <c r="A42">
        <v>2009</v>
      </c>
      <c r="B42">
        <v>4</v>
      </c>
      <c r="C42" s="15">
        <v>16.831658935546901</v>
      </c>
      <c r="D42" s="15">
        <f t="shared" si="0"/>
        <v>16.582918684692416</v>
      </c>
      <c r="E42" s="15">
        <f t="shared" si="21"/>
        <v>15.01725467398575</v>
      </c>
      <c r="F42" s="15">
        <f t="shared" si="6"/>
        <v>1.5656640107066657</v>
      </c>
      <c r="G42" s="15">
        <f t="shared" si="1"/>
        <v>2543.222770049626</v>
      </c>
      <c r="L42" s="17">
        <v>12.252526855468799</v>
      </c>
      <c r="M42" s="17">
        <f t="shared" si="2"/>
        <v>15.38342038330085</v>
      </c>
      <c r="N42" s="17">
        <f>0.9534*M42-0.7929</f>
        <v>13.87365299343903</v>
      </c>
      <c r="O42" s="17">
        <f t="shared" si="7"/>
        <v>1.5097673898618194</v>
      </c>
      <c r="P42" s="17">
        <f t="shared" si="3"/>
        <v>1780.7369651050794</v>
      </c>
      <c r="T42" s="15">
        <v>15.4625183105469</v>
      </c>
      <c r="U42" s="15">
        <f t="shared" si="4"/>
        <v>19.321452601318388</v>
      </c>
      <c r="V42" s="15">
        <f>0.9534*U42-0.7929</f>
        <v>17.628172910096954</v>
      </c>
      <c r="W42" s="15">
        <f t="shared" si="8"/>
        <v>1.6932796912214343</v>
      </c>
      <c r="X42" s="19">
        <f t="shared" si="5"/>
        <v>4284.028267951584</v>
      </c>
    </row>
    <row r="43" spans="1:26">
      <c r="A43">
        <v>2009</v>
      </c>
      <c r="B43">
        <v>5</v>
      </c>
      <c r="C43" s="15">
        <v>27.764031982421901</v>
      </c>
      <c r="D43" s="15">
        <f t="shared" si="0"/>
        <v>30.933844783325227</v>
      </c>
      <c r="E43" s="15">
        <f t="shared" si="21"/>
        <v>28.699427616422273</v>
      </c>
      <c r="F43" s="15">
        <f t="shared" si="6"/>
        <v>2.2344171669029542</v>
      </c>
      <c r="G43" s="15">
        <f t="shared" si="1"/>
        <v>11665.6845737232</v>
      </c>
      <c r="L43" s="17">
        <v>21.946374511718801</v>
      </c>
      <c r="M43" s="17">
        <f t="shared" si="2"/>
        <v>28.696950754394603</v>
      </c>
      <c r="N43" s="17">
        <f>0.9534*M43-0.7929</f>
        <v>26.566772849239815</v>
      </c>
      <c r="O43" s="17">
        <f t="shared" si="7"/>
        <v>2.1301779051547882</v>
      </c>
      <c r="P43" s="17">
        <f t="shared" si="3"/>
        <v>10243.756804216468</v>
      </c>
      <c r="T43" s="15">
        <v>24.479150390625001</v>
      </c>
      <c r="U43" s="15">
        <f t="shared" si="4"/>
        <v>29.219911298828126</v>
      </c>
      <c r="V43" s="15">
        <f>0.9534*U43-0.7929</f>
        <v>27.065363432302735</v>
      </c>
      <c r="W43" s="15">
        <f t="shared" si="8"/>
        <v>2.154547866525391</v>
      </c>
      <c r="X43" s="19">
        <f t="shared" si="5"/>
        <v>10576.18744727286</v>
      </c>
    </row>
    <row r="44" spans="1:26">
      <c r="A44">
        <v>2009</v>
      </c>
      <c r="B44">
        <v>6</v>
      </c>
      <c r="C44" s="15">
        <v>30.640191650390602</v>
      </c>
      <c r="D44" s="15">
        <f t="shared" si="0"/>
        <v>34.709379579467743</v>
      </c>
      <c r="E44" s="15">
        <f t="shared" ref="E44:E46" si="22">0.814*D44+4.4613</f>
        <v>32.714734977686739</v>
      </c>
      <c r="F44" s="15">
        <f t="shared" si="6"/>
        <v>1.9946446017810047</v>
      </c>
      <c r="G44" s="15">
        <f t="shared" si="1"/>
        <v>8394.947012894685</v>
      </c>
      <c r="L44" s="17">
        <v>23.259667968750001</v>
      </c>
      <c r="M44" s="17">
        <f t="shared" si="2"/>
        <v>30.500627988281252</v>
      </c>
      <c r="N44" s="17">
        <f>0.814*M44+4.4613</f>
        <v>29.28881118246094</v>
      </c>
      <c r="O44" s="17">
        <f t="shared" si="7"/>
        <v>1.2118168058203125</v>
      </c>
      <c r="P44" s="17">
        <f t="shared" si="3"/>
        <v>-2283.606951805119</v>
      </c>
      <c r="T44" s="15">
        <v>31.501824951171901</v>
      </c>
      <c r="U44" s="15">
        <f t="shared" si="4"/>
        <v>36.929403431396516</v>
      </c>
      <c r="V44" s="15">
        <f>0.814*U44+4.4613</f>
        <v>34.521834393156759</v>
      </c>
      <c r="W44" s="15">
        <f t="shared" si="8"/>
        <v>2.4075690382397568</v>
      </c>
      <c r="X44" s="19">
        <f t="shared" si="5"/>
        <v>14027.649250628521</v>
      </c>
    </row>
    <row r="45" spans="1:26">
      <c r="A45">
        <v>2009</v>
      </c>
      <c r="B45">
        <v>7</v>
      </c>
      <c r="C45" s="15">
        <v>33.493981933593801</v>
      </c>
      <c r="D45" s="15">
        <f t="shared" si="0"/>
        <v>38.455550084228584</v>
      </c>
      <c r="E45" s="15">
        <f t="shared" si="22"/>
        <v>35.764117768562066</v>
      </c>
      <c r="F45" s="15">
        <f t="shared" si="6"/>
        <v>2.6914323156665176</v>
      </c>
      <c r="G45" s="15">
        <f t="shared" si="1"/>
        <v>17899.828218006965</v>
      </c>
      <c r="L45" s="17">
        <v>28.483056640625001</v>
      </c>
      <c r="M45" s="17">
        <f t="shared" si="2"/>
        <v>37.674429990234373</v>
      </c>
      <c r="N45" s="17">
        <f>0.814*M45+4.4613</f>
        <v>35.128286012050779</v>
      </c>
      <c r="O45" s="17">
        <f t="shared" si="7"/>
        <v>2.5461439781835935</v>
      </c>
      <c r="P45" s="17">
        <f t="shared" si="3"/>
        <v>15917.950006402396</v>
      </c>
      <c r="T45" s="15">
        <v>33.163476562500001</v>
      </c>
      <c r="U45" s="15">
        <f t="shared" si="4"/>
        <v>38.753564570312506</v>
      </c>
      <c r="V45" s="15">
        <f>0.814*U45+4.4613</f>
        <v>36.006701560234376</v>
      </c>
      <c r="W45" s="15">
        <f t="shared" si="8"/>
        <v>2.7468630100781297</v>
      </c>
      <c r="X45" s="19">
        <f t="shared" si="5"/>
        <v>18655.958320475766</v>
      </c>
    </row>
    <row r="46" spans="1:26">
      <c r="A46">
        <v>2009</v>
      </c>
      <c r="B46">
        <v>8</v>
      </c>
      <c r="C46" s="15">
        <v>31.160760498046901</v>
      </c>
      <c r="D46" s="15">
        <f t="shared" si="0"/>
        <v>35.392730305786166</v>
      </c>
      <c r="E46" s="15">
        <f t="shared" si="22"/>
        <v>33.270982468909935</v>
      </c>
      <c r="F46" s="15">
        <f t="shared" si="6"/>
        <v>2.1217478368762315</v>
      </c>
      <c r="G46" s="15">
        <f t="shared" si="1"/>
        <v>10128.762242828674</v>
      </c>
      <c r="L46" s="17">
        <v>27.183221435546901</v>
      </c>
      <c r="M46" s="17">
        <f t="shared" si="2"/>
        <v>35.889236319580114</v>
      </c>
      <c r="N46" s="17">
        <f>0.814*M46+4.4613</f>
        <v>33.675138364138213</v>
      </c>
      <c r="O46" s="17">
        <f t="shared" si="7"/>
        <v>2.2140979554419005</v>
      </c>
      <c r="P46" s="17">
        <f t="shared" si="3"/>
        <v>11388.510210182965</v>
      </c>
      <c r="T46" s="15">
        <v>30.246331787109401</v>
      </c>
      <c r="U46" s="15">
        <f t="shared" si="4"/>
        <v>35.5511230358887</v>
      </c>
      <c r="V46" s="15">
        <f>0.814*U46+4.4613</f>
        <v>33.399914151213402</v>
      </c>
      <c r="W46" s="15">
        <f t="shared" si="8"/>
        <v>2.1512088846752988</v>
      </c>
      <c r="X46" s="19">
        <f t="shared" si="5"/>
        <v>10530.640395855749</v>
      </c>
    </row>
    <row r="47" spans="1:26">
      <c r="A47">
        <v>2009</v>
      </c>
      <c r="B47">
        <v>9</v>
      </c>
      <c r="C47" s="15">
        <v>22.686608886718801</v>
      </c>
      <c r="D47" s="15">
        <f t="shared" si="0"/>
        <v>24.26871148559577</v>
      </c>
      <c r="E47" s="15">
        <f t="shared" ref="E47:E49" si="23">0.9014*D47+2.3973</f>
        <v>24.273116533116028</v>
      </c>
      <c r="F47" s="15">
        <f t="shared" si="6"/>
        <v>-4.4050475202581652E-3</v>
      </c>
      <c r="G47" s="15">
        <f t="shared" si="1"/>
        <v>-18874.089253223843</v>
      </c>
      <c r="L47" s="17">
        <v>19.998254394531301</v>
      </c>
      <c r="M47" s="17">
        <f t="shared" si="2"/>
        <v>26.021402585449291</v>
      </c>
      <c r="N47" s="17">
        <f>0.9014*M47+2.3973</f>
        <v>25.852992290523993</v>
      </c>
      <c r="O47" s="17">
        <f t="shared" si="7"/>
        <v>0.16841029492529813</v>
      </c>
      <c r="P47" s="17">
        <f t="shared" si="3"/>
        <v>-16516.715166924008</v>
      </c>
      <c r="T47" s="15">
        <v>21.610101318359401</v>
      </c>
      <c r="U47" s="15">
        <f t="shared" si="4"/>
        <v>26.070269227294951</v>
      </c>
      <c r="V47" s="15">
        <f>0.9014*U47+2.3973</f>
        <v>25.89704068148367</v>
      </c>
      <c r="W47" s="15">
        <f t="shared" si="8"/>
        <v>0.17322854581128055</v>
      </c>
      <c r="X47" s="19">
        <f t="shared" si="5"/>
        <v>-16450.98940658832</v>
      </c>
    </row>
    <row r="48" spans="1:26">
      <c r="A48">
        <v>2009</v>
      </c>
      <c r="B48">
        <v>10</v>
      </c>
      <c r="C48" s="15">
        <v>12.9809814453125</v>
      </c>
      <c r="D48" s="15">
        <f t="shared" si="0"/>
        <v>11.528134343261719</v>
      </c>
      <c r="E48" s="15">
        <f t="shared" si="23"/>
        <v>12.788760297016113</v>
      </c>
      <c r="F48" s="15">
        <f t="shared" si="6"/>
        <v>-1.2606259537543938</v>
      </c>
      <c r="G48" s="15">
        <f t="shared" si="1"/>
        <v>-36010.198635163688</v>
      </c>
      <c r="L48" s="17">
        <v>10.4581237792969</v>
      </c>
      <c r="M48" s="17">
        <f t="shared" si="2"/>
        <v>12.918987198486361</v>
      </c>
      <c r="N48" s="17">
        <f>0.9014*M48+2.3973</f>
        <v>14.042475060715605</v>
      </c>
      <c r="O48" s="17">
        <f t="shared" si="7"/>
        <v>-1.1234878622292435</v>
      </c>
      <c r="P48" s="17">
        <f t="shared" si="3"/>
        <v>-34139.497928669109</v>
      </c>
      <c r="T48" s="15">
        <v>10.5345703125</v>
      </c>
      <c r="U48" s="15">
        <f t="shared" si="4"/>
        <v>13.911551289062501</v>
      </c>
      <c r="V48" s="15">
        <f>0.9014*U48+2.3973</f>
        <v>14.937172331960937</v>
      </c>
      <c r="W48" s="15">
        <f t="shared" si="8"/>
        <v>-1.025621042898436</v>
      </c>
      <c r="X48" s="19">
        <f t="shared" si="5"/>
        <v>-32804.496646177562</v>
      </c>
    </row>
    <row r="49" spans="1:26">
      <c r="A49">
        <v>2009</v>
      </c>
      <c r="B49">
        <v>11</v>
      </c>
      <c r="C49" s="15">
        <v>5.0197387695312701</v>
      </c>
      <c r="D49" s="15">
        <f t="shared" si="0"/>
        <v>1.0774110827636987</v>
      </c>
      <c r="E49" s="15">
        <f t="shared" si="23"/>
        <v>3.3684783500031981</v>
      </c>
      <c r="F49" s="15">
        <f t="shared" si="6"/>
        <v>-2.2910672672394994</v>
      </c>
      <c r="G49" s="15">
        <f t="shared" si="1"/>
        <v>-50066.44859241401</v>
      </c>
      <c r="L49" s="17">
        <v>5.7796264648437701</v>
      </c>
      <c r="M49" s="17">
        <f t="shared" si="2"/>
        <v>6.4935389868164339</v>
      </c>
      <c r="N49" s="17">
        <f>0.9014*M49+2.3973</f>
        <v>8.2505760427163342</v>
      </c>
      <c r="O49" s="17">
        <f t="shared" si="7"/>
        <v>-1.7570370558999002</v>
      </c>
      <c r="P49" s="17">
        <f t="shared" si="3"/>
        <v>-42781.742479530541</v>
      </c>
      <c r="T49" s="15">
        <v>1.7376342773437701</v>
      </c>
      <c r="U49" s="15">
        <f t="shared" si="4"/>
        <v>4.2542749096679913</v>
      </c>
      <c r="V49" s="15">
        <f>0.9014*U49+2.3973</f>
        <v>6.2321034035747278</v>
      </c>
      <c r="W49" s="15">
        <f t="shared" si="8"/>
        <v>-1.9778284939067365</v>
      </c>
      <c r="X49" s="19">
        <f t="shared" si="5"/>
        <v>-45793.558485381793</v>
      </c>
    </row>
    <row r="50" spans="1:26">
      <c r="A50">
        <v>2009</v>
      </c>
      <c r="B50">
        <v>12</v>
      </c>
      <c r="C50" s="15">
        <v>-0.80753173828122704</v>
      </c>
      <c r="D50" s="15">
        <f t="shared" si="0"/>
        <v>-6.572046912841766</v>
      </c>
      <c r="E50" s="15">
        <f t="shared" ref="E50:E52" si="24">0.7817*D50+0.2163</f>
        <v>-4.9210690717684074</v>
      </c>
      <c r="F50" s="15">
        <f t="shared" si="6"/>
        <v>-1.6509778410733587</v>
      </c>
      <c r="G50" s="15">
        <f t="shared" si="1"/>
        <v>-41334.988730081684</v>
      </c>
      <c r="L50" s="17">
        <v>-2.1331542968749799</v>
      </c>
      <c r="M50" s="17">
        <f t="shared" si="2"/>
        <v>-4.3738741113280977</v>
      </c>
      <c r="N50" s="17">
        <f>0.7817*M50+0.2163</f>
        <v>-3.2027573928251738</v>
      </c>
      <c r="O50" s="17">
        <f t="shared" si="7"/>
        <v>-1.1711167185029239</v>
      </c>
      <c r="P50" s="17">
        <f t="shared" si="3"/>
        <v>-34789.203157098382</v>
      </c>
      <c r="T50" s="15">
        <v>-3.8438781738281</v>
      </c>
      <c r="U50" s="15">
        <f t="shared" si="4"/>
        <v>-1.8731094592284889</v>
      </c>
      <c r="V50" s="15">
        <f>0.7817*U50+0.2163</f>
        <v>-1.2479096642789098</v>
      </c>
      <c r="W50" s="15">
        <f t="shared" si="8"/>
        <v>-0.62519979494957911</v>
      </c>
      <c r="X50" s="19">
        <f t="shared" si="5"/>
        <v>-27342.350402907206</v>
      </c>
    </row>
    <row r="51" spans="1:26">
      <c r="A51">
        <v>2010</v>
      </c>
      <c r="B51">
        <v>1</v>
      </c>
      <c r="C51" s="15">
        <v>0.65139160156252296</v>
      </c>
      <c r="D51" s="15">
        <f t="shared" si="0"/>
        <v>-4.6569182446288755</v>
      </c>
      <c r="E51" s="15">
        <f t="shared" si="24"/>
        <v>-3.424012991826392</v>
      </c>
      <c r="F51" s="15">
        <f t="shared" si="6"/>
        <v>-1.2329052528024835</v>
      </c>
      <c r="G51" s="15">
        <f t="shared" si="1"/>
        <v>-35632.060553478674</v>
      </c>
      <c r="H51" s="15">
        <f>SUM(G51:G62)</f>
        <v>-150327.57927713013</v>
      </c>
      <c r="I51" s="15">
        <f>H51*2.36386*4.4</f>
        <v>-1563554.7468201621</v>
      </c>
      <c r="L51" s="17">
        <v>-3.7633422851562299</v>
      </c>
      <c r="M51" s="17">
        <f t="shared" si="2"/>
        <v>-6.6127742944335655</v>
      </c>
      <c r="N51" s="17">
        <f>0.7817*M51+0.2163</f>
        <v>-4.9529056659587178</v>
      </c>
      <c r="O51" s="17">
        <f t="shared" si="7"/>
        <v>-1.6598686284748476</v>
      </c>
      <c r="P51" s="17">
        <f t="shared" si="3"/>
        <v>-41456.267961025398</v>
      </c>
      <c r="Q51" s="17">
        <f>SUM(P51:P62)</f>
        <v>-125635.07645648306</v>
      </c>
      <c r="R51" s="17">
        <f>Q51*2.36386*4.4</f>
        <v>-1306728.420062657</v>
      </c>
      <c r="T51" s="15">
        <v>-5.2346557617187299</v>
      </c>
      <c r="U51" s="15">
        <f t="shared" si="4"/>
        <v>-3.3999050952148226</v>
      </c>
      <c r="V51" s="15">
        <f>0.7817*U51+0.2163</f>
        <v>-2.4414058129294269</v>
      </c>
      <c r="W51" s="15">
        <f t="shared" si="8"/>
        <v>-0.95849928228539572</v>
      </c>
      <c r="X51" s="19">
        <f t="shared" si="5"/>
        <v>-31888.888709655082</v>
      </c>
      <c r="Y51" s="19">
        <f>SUM(X51:X62)</f>
        <v>-140967.81820283696</v>
      </c>
      <c r="Z51" s="19">
        <f>Y51*2.36386*4.4</f>
        <v>-1466204.021642616</v>
      </c>
    </row>
    <row r="52" spans="1:26">
      <c r="A52">
        <v>2010</v>
      </c>
      <c r="B52">
        <v>2</v>
      </c>
      <c r="C52" s="15">
        <v>7.3889404296875201</v>
      </c>
      <c r="D52" s="15">
        <f t="shared" si="0"/>
        <v>4.1874621020508078</v>
      </c>
      <c r="E52" s="15">
        <f t="shared" si="24"/>
        <v>3.4896391251731163</v>
      </c>
      <c r="F52" s="15">
        <f t="shared" si="6"/>
        <v>0.69782297687769157</v>
      </c>
      <c r="G52" s="15">
        <f t="shared" si="1"/>
        <v>-9294.9967724114085</v>
      </c>
      <c r="L52" s="17">
        <v>1.3993164062500201</v>
      </c>
      <c r="M52" s="17">
        <f t="shared" si="2"/>
        <v>0.47762115234377767</v>
      </c>
      <c r="N52" s="17">
        <f>0.7817*M52+0.2163</f>
        <v>0.58965645478713102</v>
      </c>
      <c r="O52" s="17">
        <f t="shared" si="7"/>
        <v>-0.11203530244335336</v>
      </c>
      <c r="P52" s="17">
        <f t="shared" si="3"/>
        <v>-20342.273560629783</v>
      </c>
      <c r="T52" s="15">
        <v>-3.2484191894531</v>
      </c>
      <c r="U52" s="15">
        <f t="shared" si="4"/>
        <v>-1.2194145861816139</v>
      </c>
      <c r="V52" s="15">
        <f>0.7817*U52+0.2163</f>
        <v>-0.73691638201816745</v>
      </c>
      <c r="W52" s="15">
        <f t="shared" si="8"/>
        <v>-0.48249820416344646</v>
      </c>
      <c r="X52" s="19">
        <f t="shared" si="5"/>
        <v>-25395.758002993574</v>
      </c>
    </row>
    <row r="53" spans="1:26">
      <c r="A53">
        <v>2010</v>
      </c>
      <c r="B53">
        <v>3</v>
      </c>
      <c r="C53" s="15">
        <v>15.26796875</v>
      </c>
      <c r="D53" s="15">
        <f t="shared" si="0"/>
        <v>14.530262578124997</v>
      </c>
      <c r="E53" s="15">
        <f t="shared" ref="E53:E55" si="25">0.9534*D53-0.7929</f>
        <v>13.060252341984373</v>
      </c>
      <c r="F53" s="15">
        <f t="shared" si="6"/>
        <v>1.4700102361406238</v>
      </c>
      <c r="G53" s="15">
        <f t="shared" si="1"/>
        <v>1238.4096311942485</v>
      </c>
      <c r="L53" s="17">
        <v>10.293054199218799</v>
      </c>
      <c r="M53" s="17">
        <f t="shared" si="2"/>
        <v>12.692280637207098</v>
      </c>
      <c r="N53" s="17">
        <f>0.9534*M53-0.7929</f>
        <v>11.307920359513249</v>
      </c>
      <c r="O53" s="17">
        <f t="shared" si="7"/>
        <v>1.3843602776938493</v>
      </c>
      <c r="P53" s="17">
        <f t="shared" si="3"/>
        <v>70.058548021799652</v>
      </c>
      <c r="T53" s="15">
        <v>5.6776672363281504</v>
      </c>
      <c r="U53" s="15">
        <f t="shared" si="4"/>
        <v>8.579643092041044</v>
      </c>
      <c r="V53" s="15">
        <f>0.9534*U53-0.7929</f>
        <v>7.386931723951931</v>
      </c>
      <c r="W53" s="15">
        <f t="shared" si="8"/>
        <v>1.192711368089113</v>
      </c>
      <c r="X53" s="19">
        <f t="shared" si="5"/>
        <v>-2544.2242278964095</v>
      </c>
    </row>
    <row r="54" spans="1:26">
      <c r="A54">
        <v>2010</v>
      </c>
      <c r="B54">
        <v>4</v>
      </c>
      <c r="C54" s="15">
        <v>21.246026611328102</v>
      </c>
      <c r="D54" s="15">
        <f t="shared" si="0"/>
        <v>22.377659132690397</v>
      </c>
      <c r="E54" s="15">
        <f t="shared" si="25"/>
        <v>20.541960217107025</v>
      </c>
      <c r="F54" s="15">
        <f t="shared" si="6"/>
        <v>1.8356989155833716</v>
      </c>
      <c r="G54" s="15">
        <f t="shared" si="1"/>
        <v>6226.7689074727714</v>
      </c>
      <c r="L54" s="17">
        <v>13.7632080078125</v>
      </c>
      <c r="M54" s="17">
        <f t="shared" si="2"/>
        <v>17.458189877929687</v>
      </c>
      <c r="N54" s="17">
        <f>0.9534*M54-0.7929</f>
        <v>15.851738229618164</v>
      </c>
      <c r="O54" s="17">
        <f t="shared" si="7"/>
        <v>1.6064516483115234</v>
      </c>
      <c r="P54" s="17">
        <f t="shared" si="3"/>
        <v>3099.6069346174918</v>
      </c>
      <c r="T54" s="15">
        <v>14.6517578125</v>
      </c>
      <c r="U54" s="15">
        <f t="shared" si="4"/>
        <v>18.4313997265625</v>
      </c>
      <c r="V54" s="15">
        <f>0.9534*U54-0.7929</f>
        <v>16.779596499304688</v>
      </c>
      <c r="W54" s="15">
        <f t="shared" si="8"/>
        <v>1.6518032272578118</v>
      </c>
      <c r="X54" s="19">
        <f t="shared" si="5"/>
        <v>3718.2478230238121</v>
      </c>
    </row>
    <row r="55" spans="1:26">
      <c r="A55">
        <v>2010</v>
      </c>
      <c r="B55">
        <v>5</v>
      </c>
      <c r="C55" s="15">
        <v>26.254602050781301</v>
      </c>
      <c r="D55" s="15">
        <f t="shared" si="0"/>
        <v>28.952416112060611</v>
      </c>
      <c r="E55" s="15">
        <f t="shared" si="25"/>
        <v>26.810333521238586</v>
      </c>
      <c r="F55" s="15">
        <f t="shared" si="6"/>
        <v>2.1420825908220245</v>
      </c>
      <c r="G55" s="15">
        <f t="shared" si="1"/>
        <v>10406.148621403234</v>
      </c>
      <c r="L55" s="17">
        <v>21.942285156250001</v>
      </c>
      <c r="M55" s="17">
        <f t="shared" si="2"/>
        <v>28.691334433593752</v>
      </c>
      <c r="N55" s="17">
        <f>0.9534*M55-0.7929</f>
        <v>26.561418248988286</v>
      </c>
      <c r="O55" s="17">
        <f t="shared" si="7"/>
        <v>2.1299161846054666</v>
      </c>
      <c r="P55" s="17">
        <f t="shared" si="3"/>
        <v>10240.186674203171</v>
      </c>
      <c r="T55" s="15">
        <v>26.889764404296901</v>
      </c>
      <c r="U55" s="15">
        <f t="shared" si="4"/>
        <v>31.866283363037141</v>
      </c>
      <c r="V55" s="15">
        <f>0.9534*U55-0.7929</f>
        <v>29.588414558319613</v>
      </c>
      <c r="W55" s="15">
        <f t="shared" si="8"/>
        <v>2.277868804717528</v>
      </c>
      <c r="X55" s="19">
        <f t="shared" si="5"/>
        <v>12258.408365151798</v>
      </c>
    </row>
    <row r="56" spans="1:26">
      <c r="A56">
        <v>2010</v>
      </c>
      <c r="B56">
        <v>6</v>
      </c>
      <c r="C56" s="15">
        <v>30.799340820312501</v>
      </c>
      <c r="D56" s="15">
        <f t="shared" si="0"/>
        <v>34.918294694824219</v>
      </c>
      <c r="E56" s="15">
        <f t="shared" ref="E56:E58" si="26">0.814*D56+4.4613</f>
        <v>32.884791881586914</v>
      </c>
      <c r="F56" s="15">
        <f t="shared" si="6"/>
        <v>2.0335028132373054</v>
      </c>
      <c r="G56" s="15">
        <f t="shared" si="1"/>
        <v>8925.0118753700845</v>
      </c>
      <c r="L56" s="17">
        <v>28.391687011718801</v>
      </c>
      <c r="M56" s="17">
        <f t="shared" si="2"/>
        <v>37.548942941894595</v>
      </c>
      <c r="N56" s="17">
        <f>0.814*M56+4.4613</f>
        <v>35.026139554702198</v>
      </c>
      <c r="O56" s="17">
        <f t="shared" si="7"/>
        <v>2.5228033871923969</v>
      </c>
      <c r="P56" s="17">
        <f t="shared" si="3"/>
        <v>15599.561004691488</v>
      </c>
      <c r="T56" s="15">
        <v>30.702722167968801</v>
      </c>
      <c r="U56" s="15">
        <f t="shared" si="4"/>
        <v>36.052148395996149</v>
      </c>
      <c r="V56" s="15">
        <f>0.814*U56+4.4613</f>
        <v>33.80774879434086</v>
      </c>
      <c r="W56" s="15">
        <f t="shared" si="8"/>
        <v>2.2443996016552887</v>
      </c>
      <c r="X56" s="19">
        <f t="shared" si="5"/>
        <v>11801.854966179795</v>
      </c>
    </row>
    <row r="57" spans="1:26">
      <c r="A57">
        <v>2010</v>
      </c>
      <c r="B57">
        <v>7</v>
      </c>
      <c r="C57" s="15">
        <v>32.126245117187501</v>
      </c>
      <c r="D57" s="15">
        <f t="shared" si="0"/>
        <v>36.660121965332031</v>
      </c>
      <c r="E57" s="15">
        <f t="shared" si="26"/>
        <v>34.302639279780273</v>
      </c>
      <c r="F57" s="15">
        <f t="shared" si="6"/>
        <v>2.3574826855517585</v>
      </c>
      <c r="G57" s="15">
        <f t="shared" si="1"/>
        <v>13344.42131361154</v>
      </c>
      <c r="L57" s="17">
        <v>30.102014160156301</v>
      </c>
      <c r="M57" s="17">
        <f t="shared" si="2"/>
        <v>39.897906247558659</v>
      </c>
      <c r="N57" s="17">
        <f>0.814*M57+4.4613</f>
        <v>36.938195685512746</v>
      </c>
      <c r="O57" s="17">
        <f t="shared" si="7"/>
        <v>2.9597105620459132</v>
      </c>
      <c r="P57" s="17">
        <f t="shared" si="3"/>
        <v>21559.411776868299</v>
      </c>
      <c r="T57" s="15">
        <v>33.562707519531301</v>
      </c>
      <c r="U57" s="15">
        <f t="shared" si="4"/>
        <v>39.191840314941466</v>
      </c>
      <c r="V57" s="15">
        <f>0.814*U57+4.4613</f>
        <v>36.363458016362351</v>
      </c>
      <c r="W57" s="15">
        <f t="shared" si="8"/>
        <v>2.8283822985791147</v>
      </c>
      <c r="X57" s="19">
        <f t="shared" si="5"/>
        <v>19767.962934917705</v>
      </c>
    </row>
    <row r="58" spans="1:26">
      <c r="A58">
        <v>2010</v>
      </c>
      <c r="B58">
        <v>8</v>
      </c>
      <c r="C58" s="15">
        <v>29.700402832031301</v>
      </c>
      <c r="D58" s="15">
        <f t="shared" si="0"/>
        <v>33.475718797607485</v>
      </c>
      <c r="E58" s="15">
        <f t="shared" si="26"/>
        <v>31.710535101252489</v>
      </c>
      <c r="F58" s="15">
        <f t="shared" si="6"/>
        <v>1.7651836963549954</v>
      </c>
      <c r="G58" s="15">
        <f t="shared" si="1"/>
        <v>5264.8708019784935</v>
      </c>
      <c r="L58" s="17">
        <v>27.494836425781301</v>
      </c>
      <c r="M58" s="17">
        <f t="shared" si="2"/>
        <v>36.317208347168034</v>
      </c>
      <c r="N58" s="17">
        <f>0.814*M58+4.4613</f>
        <v>34.023507594594776</v>
      </c>
      <c r="O58" s="17">
        <f t="shared" si="7"/>
        <v>2.2937007525732582</v>
      </c>
      <c r="P58" s="17">
        <f t="shared" si="3"/>
        <v>12474.371965851817</v>
      </c>
      <c r="T58" s="15">
        <v>28.002648925781301</v>
      </c>
      <c r="U58" s="15">
        <f t="shared" si="4"/>
        <v>33.088007990722716</v>
      </c>
      <c r="V58" s="15">
        <f>0.814*U58+4.4613</f>
        <v>31.394938504448291</v>
      </c>
      <c r="W58" s="15">
        <f t="shared" si="8"/>
        <v>1.6930694862744247</v>
      </c>
      <c r="X58" s="19">
        <f t="shared" si="5"/>
        <v>4281.1608622694257</v>
      </c>
    </row>
    <row r="59" spans="1:26">
      <c r="A59">
        <v>2010</v>
      </c>
      <c r="B59">
        <v>9</v>
      </c>
      <c r="C59" s="15">
        <v>23.953210449218801</v>
      </c>
      <c r="D59" s="15">
        <f t="shared" si="0"/>
        <v>25.931379356689519</v>
      </c>
      <c r="E59" s="15">
        <f t="shared" ref="E59:E61" si="27">0.9014*D59+2.3973</f>
        <v>25.771845352119932</v>
      </c>
      <c r="F59" s="15">
        <f t="shared" si="6"/>
        <v>0.15953400456958633</v>
      </c>
      <c r="G59" s="15">
        <f t="shared" si="1"/>
        <v>-16637.796643666272</v>
      </c>
      <c r="L59" s="17">
        <v>19.087976074218801</v>
      </c>
      <c r="M59" s="17">
        <f t="shared" si="2"/>
        <v>24.771226340332102</v>
      </c>
      <c r="N59" s="17">
        <f>0.9014*M59+2.3973</f>
        <v>24.726083423175357</v>
      </c>
      <c r="O59" s="17">
        <f t="shared" si="7"/>
        <v>4.5142917156745455E-2</v>
      </c>
      <c r="P59" s="17">
        <f t="shared" si="3"/>
        <v>-18198.205467064836</v>
      </c>
      <c r="T59" s="15">
        <v>21.603814697265602</v>
      </c>
      <c r="U59" s="15">
        <f t="shared" si="4"/>
        <v>26.063367774658179</v>
      </c>
      <c r="V59" s="15">
        <f>0.9014*U59+2.3973</f>
        <v>25.890819712076883</v>
      </c>
      <c r="W59" s="15">
        <f t="shared" si="8"/>
        <v>0.17254806258129562</v>
      </c>
      <c r="X59" s="19">
        <f t="shared" si="5"/>
        <v>-16460.271878328545</v>
      </c>
    </row>
    <row r="60" spans="1:26">
      <c r="A60">
        <v>2010</v>
      </c>
      <c r="B60">
        <v>10</v>
      </c>
      <c r="C60" s="15">
        <v>12.026940917968799</v>
      </c>
      <c r="D60" s="15">
        <f t="shared" si="0"/>
        <v>10.275765343017643</v>
      </c>
      <c r="E60" s="15">
        <f t="shared" si="27"/>
        <v>11.659874880196103</v>
      </c>
      <c r="F60" s="15">
        <f t="shared" si="6"/>
        <v>-1.3841095371784604</v>
      </c>
      <c r="G60" s="15">
        <f t="shared" si="1"/>
        <v>-37694.63819665138</v>
      </c>
      <c r="L60" s="17">
        <v>10.9585205078125</v>
      </c>
      <c r="M60" s="17">
        <f t="shared" si="2"/>
        <v>13.606232065429687</v>
      </c>
      <c r="N60" s="17">
        <f>0.9014*M60+2.3973</f>
        <v>14.661957583778319</v>
      </c>
      <c r="O60" s="17">
        <f t="shared" si="7"/>
        <v>-1.0557255183486323</v>
      </c>
      <c r="P60" s="17">
        <f t="shared" si="3"/>
        <v>-33215.151795793689</v>
      </c>
      <c r="T60" s="15">
        <v>10.5776611328125</v>
      </c>
      <c r="U60" s="15">
        <f t="shared" si="4"/>
        <v>13.958856391601563</v>
      </c>
      <c r="V60" s="15">
        <f>0.9014*U60+2.3973</f>
        <v>14.979813151389648</v>
      </c>
      <c r="W60" s="15">
        <f t="shared" si="8"/>
        <v>-1.0209567597880849</v>
      </c>
      <c r="X60" s="19">
        <f t="shared" si="5"/>
        <v>-32740.871160269264</v>
      </c>
    </row>
    <row r="61" spans="1:26">
      <c r="A61">
        <v>2010</v>
      </c>
      <c r="B61">
        <v>11</v>
      </c>
      <c r="C61" s="15">
        <v>5.5450988769531504</v>
      </c>
      <c r="D61" s="15">
        <f t="shared" si="0"/>
        <v>1.7670512957764011</v>
      </c>
      <c r="E61" s="15">
        <f t="shared" si="27"/>
        <v>3.9901200380128481</v>
      </c>
      <c r="F61" s="15">
        <f t="shared" si="6"/>
        <v>-2.223068742236447</v>
      </c>
      <c r="G61" s="15">
        <f t="shared" si="1"/>
        <v>-49138.880712847371</v>
      </c>
      <c r="L61" s="17">
        <v>2.9978271484375201</v>
      </c>
      <c r="M61" s="17">
        <f t="shared" si="2"/>
        <v>2.67301580566409</v>
      </c>
      <c r="N61" s="17">
        <f>0.9014*M61+2.3973</f>
        <v>4.8067564472256112</v>
      </c>
      <c r="O61" s="17">
        <f t="shared" si="7"/>
        <v>-2.1337406415615212</v>
      </c>
      <c r="P61" s="17">
        <f t="shared" si="3"/>
        <v>-47920.356091540714</v>
      </c>
      <c r="T61" s="15">
        <v>1.58696899414065</v>
      </c>
      <c r="U61" s="15">
        <f t="shared" si="4"/>
        <v>4.0888745617676054</v>
      </c>
      <c r="V61" s="15">
        <f>0.9014*U61+2.3973</f>
        <v>6.0830115299773198</v>
      </c>
      <c r="W61" s="15">
        <f t="shared" si="8"/>
        <v>-1.9941369682097143</v>
      </c>
      <c r="X61" s="19">
        <f t="shared" si="5"/>
        <v>-46016.022383348711</v>
      </c>
    </row>
    <row r="62" spans="1:26">
      <c r="A62">
        <v>2010</v>
      </c>
      <c r="B62">
        <v>12</v>
      </c>
      <c r="C62" s="15">
        <v>-2.3424133300781</v>
      </c>
      <c r="D62" s="15">
        <f t="shared" si="0"/>
        <v>-8.5868859783935214</v>
      </c>
      <c r="E62" s="15">
        <f t="shared" ref="E62:E64" si="28">0.7817*D62+0.2163</f>
        <v>-6.4960687693102148</v>
      </c>
      <c r="F62" s="15">
        <f t="shared" si="6"/>
        <v>-2.0908172090833066</v>
      </c>
      <c r="G62" s="15">
        <f t="shared" si="1"/>
        <v>-47334.837549105388</v>
      </c>
      <c r="L62" s="17">
        <v>-0.36209716796872699</v>
      </c>
      <c r="M62" s="17">
        <f t="shared" si="2"/>
        <v>-1.9415042504882496</v>
      </c>
      <c r="N62" s="17">
        <f>0.7817*M62+0.2163</f>
        <v>-1.3013738726066646</v>
      </c>
      <c r="O62" s="17">
        <f t="shared" si="7"/>
        <v>-0.640130377881585</v>
      </c>
      <c r="P62" s="17">
        <f t="shared" si="3"/>
        <v>-27546.018484682703</v>
      </c>
      <c r="T62" s="15">
        <v>-7.0273803710937299</v>
      </c>
      <c r="U62" s="15">
        <f t="shared" si="4"/>
        <v>-5.3679581713866984</v>
      </c>
      <c r="V62" s="15">
        <f>0.7817*U62+0.2163</f>
        <v>-3.9798329025729822</v>
      </c>
      <c r="W62" s="15">
        <f t="shared" si="8"/>
        <v>-1.3881252688137162</v>
      </c>
      <c r="X62" s="19">
        <f t="shared" si="5"/>
        <v>-37749.416791887903</v>
      </c>
    </row>
    <row r="63" spans="1:26">
      <c r="A63">
        <v>2011</v>
      </c>
      <c r="B63">
        <v>1</v>
      </c>
      <c r="C63" s="15">
        <v>-2.0009521484374799</v>
      </c>
      <c r="D63" s="15">
        <f t="shared" si="0"/>
        <v>-8.13864988525388</v>
      </c>
      <c r="E63" s="15">
        <f t="shared" si="28"/>
        <v>-6.1456826153029569</v>
      </c>
      <c r="F63" s="15">
        <f t="shared" si="6"/>
        <v>-1.9929672699509231</v>
      </c>
      <c r="G63" s="15">
        <f t="shared" si="1"/>
        <v>-46000.066529400545</v>
      </c>
      <c r="H63" s="15">
        <f>SUM(G63:G74)</f>
        <v>-151107.12321451705</v>
      </c>
      <c r="I63" s="15">
        <f>H63*2.36386*4.4</f>
        <v>-1571662.7708402204</v>
      </c>
      <c r="L63" s="17">
        <v>-2.3434814453124799</v>
      </c>
      <c r="M63" s="17">
        <f t="shared" si="2"/>
        <v>-4.6627374169921598</v>
      </c>
      <c r="N63" s="17">
        <f>0.7817*M63+0.2163</f>
        <v>-3.428561838862771</v>
      </c>
      <c r="O63" s="17">
        <f t="shared" si="7"/>
        <v>-1.2341755781293888</v>
      </c>
      <c r="P63" s="17">
        <f t="shared" si="3"/>
        <v>-35649.389061262991</v>
      </c>
      <c r="Q63" s="17">
        <f>SUM(P63:P74)</f>
        <v>-119335.54248421898</v>
      </c>
      <c r="R63" s="17">
        <f>Q63*2.36386*4.4</f>
        <v>-1241207.068009682</v>
      </c>
      <c r="T63" s="15">
        <v>-7.4553283691405996</v>
      </c>
      <c r="U63" s="15">
        <f t="shared" si="4"/>
        <v>-5.8377594836425502</v>
      </c>
      <c r="V63" s="15">
        <f>0.7817*U63+0.2163</f>
        <v>-4.3470765883633806</v>
      </c>
      <c r="W63" s="15">
        <f t="shared" si="8"/>
        <v>-1.4906828952791695</v>
      </c>
      <c r="X63" s="19">
        <f t="shared" si="5"/>
        <v>-39148.405374503156</v>
      </c>
      <c r="Y63" s="19">
        <f>SUM(X63:X74)</f>
        <v>-164181.88237126515</v>
      </c>
      <c r="Z63" s="19">
        <f>Y63*2.36386*4.4</f>
        <v>-1707653.1316334107</v>
      </c>
    </row>
    <row r="64" spans="1:26">
      <c r="A64">
        <v>2011</v>
      </c>
      <c r="B64">
        <v>2</v>
      </c>
      <c r="C64" s="15">
        <v>3.7174316406250201</v>
      </c>
      <c r="D64" s="15">
        <f t="shared" si="0"/>
        <v>-0.63212748535153551</v>
      </c>
      <c r="E64" s="15">
        <f t="shared" si="28"/>
        <v>-0.27783405529929528</v>
      </c>
      <c r="F64" s="15">
        <f t="shared" si="6"/>
        <v>-0.35429343005224023</v>
      </c>
      <c r="G64" s="15">
        <f t="shared" si="1"/>
        <v>-23646.916679342608</v>
      </c>
      <c r="L64" s="17">
        <v>3.8431640625000201</v>
      </c>
      <c r="M64" s="17">
        <f t="shared" si="2"/>
        <v>3.8340015234375273</v>
      </c>
      <c r="N64" s="17">
        <f>0.7817*M64+0.2163</f>
        <v>3.2133389908711147</v>
      </c>
      <c r="O64" s="17">
        <f t="shared" si="7"/>
        <v>0.62066253256641257</v>
      </c>
      <c r="P64" s="17">
        <f t="shared" si="3"/>
        <v>-10347.542393261567</v>
      </c>
      <c r="T64" s="15">
        <v>-5.5988220214843496</v>
      </c>
      <c r="U64" s="15">
        <f t="shared" si="4"/>
        <v>-3.7996868151855199</v>
      </c>
      <c r="V64" s="15">
        <f>0.7817*U64+0.2163</f>
        <v>-2.7539151834305207</v>
      </c>
      <c r="W64" s="15">
        <f t="shared" si="8"/>
        <v>-1.0457716317549992</v>
      </c>
      <c r="X64" s="19">
        <f t="shared" si="5"/>
        <v>-33079.370828769941</v>
      </c>
    </row>
    <row r="65" spans="1:26">
      <c r="A65">
        <v>2011</v>
      </c>
      <c r="B65">
        <v>3</v>
      </c>
      <c r="C65" s="15">
        <v>14.9782043457031</v>
      </c>
      <c r="D65" s="15">
        <f t="shared" si="0"/>
        <v>14.149888844604458</v>
      </c>
      <c r="E65" s="15">
        <f t="shared" ref="E65:E67" si="29">0.9534*D65-0.7929</f>
        <v>12.697604024445891</v>
      </c>
      <c r="F65" s="15">
        <f t="shared" si="6"/>
        <v>1.4522848201585674</v>
      </c>
      <c r="G65" s="15">
        <f t="shared" si="1"/>
        <v>996.6172317830169</v>
      </c>
      <c r="L65" s="17">
        <v>6.4142089843750201</v>
      </c>
      <c r="M65" s="17">
        <f t="shared" si="2"/>
        <v>7.3650746191406515</v>
      </c>
      <c r="N65" s="17">
        <f>0.9534*M65-0.7929</f>
        <v>6.2289621418886973</v>
      </c>
      <c r="O65" s="17">
        <f t="shared" si="7"/>
        <v>1.1361124772519542</v>
      </c>
      <c r="P65" s="17">
        <f t="shared" si="3"/>
        <v>-3316.2896978060926</v>
      </c>
      <c r="T65" s="15">
        <v>1.8325439453125201</v>
      </c>
      <c r="U65" s="15">
        <f t="shared" si="4"/>
        <v>4.3584667431640849</v>
      </c>
      <c r="V65" s="15">
        <f>0.9534*U65-0.7929</f>
        <v>3.362462192932639</v>
      </c>
      <c r="W65" s="15">
        <f t="shared" si="8"/>
        <v>0.99600455023144585</v>
      </c>
      <c r="X65" s="19">
        <f t="shared" si="5"/>
        <v>-5227.5019302928467</v>
      </c>
    </row>
    <row r="66" spans="1:26">
      <c r="A66">
        <v>2011</v>
      </c>
      <c r="B66">
        <v>4</v>
      </c>
      <c r="C66" s="15">
        <v>22.379113769531301</v>
      </c>
      <c r="D66" s="15">
        <f t="shared" si="0"/>
        <v>23.865062645263738</v>
      </c>
      <c r="E66" s="15">
        <f t="shared" si="29"/>
        <v>21.960050725994449</v>
      </c>
      <c r="F66" s="15">
        <f t="shared" si="6"/>
        <v>1.9050119192692883</v>
      </c>
      <c r="G66" s="15">
        <f t="shared" si="1"/>
        <v>7172.2675907523626</v>
      </c>
      <c r="L66" s="17">
        <v>15.542321777343799</v>
      </c>
      <c r="M66" s="17">
        <f t="shared" si="2"/>
        <v>19.901624729003974</v>
      </c>
      <c r="N66" s="17">
        <f>0.9534*M66-0.7929</f>
        <v>18.18130901663239</v>
      </c>
      <c r="O66" s="17">
        <f t="shared" si="7"/>
        <v>1.7203157123715833</v>
      </c>
      <c r="P66" s="17">
        <f t="shared" si="3"/>
        <v>4652.8266324607685</v>
      </c>
      <c r="T66" s="15">
        <v>16.879876708984401</v>
      </c>
      <c r="U66" s="15">
        <f t="shared" si="4"/>
        <v>20.877428651123076</v>
      </c>
      <c r="V66" s="15">
        <f>0.9534*U66-0.7929</f>
        <v>19.111640475980742</v>
      </c>
      <c r="W66" s="15">
        <f t="shared" si="8"/>
        <v>1.7657881751423332</v>
      </c>
      <c r="X66" s="19">
        <f t="shared" si="5"/>
        <v>5273.1164971165672</v>
      </c>
    </row>
    <row r="67" spans="1:26">
      <c r="A67">
        <v>2011</v>
      </c>
      <c r="B67">
        <v>5</v>
      </c>
      <c r="C67" s="15">
        <v>26.401879882812501</v>
      </c>
      <c r="D67" s="15">
        <f t="shared" si="0"/>
        <v>29.145747722167968</v>
      </c>
      <c r="E67" s="15">
        <f t="shared" si="29"/>
        <v>26.994655878314941</v>
      </c>
      <c r="F67" s="15">
        <f t="shared" si="6"/>
        <v>2.1510918438530275</v>
      </c>
      <c r="G67" s="15">
        <f t="shared" si="1"/>
        <v>10529.043841999148</v>
      </c>
      <c r="L67" s="17">
        <v>24.024774169921901</v>
      </c>
      <c r="M67" s="17">
        <f t="shared" si="2"/>
        <v>31.551424844970743</v>
      </c>
      <c r="N67" s="17">
        <f>0.9534*M67-0.7929</f>
        <v>29.288228447195106</v>
      </c>
      <c r="O67" s="17">
        <f t="shared" si="7"/>
        <v>2.2631963977756371</v>
      </c>
      <c r="P67" s="17">
        <f t="shared" si="3"/>
        <v>12058.262062057467</v>
      </c>
      <c r="T67" s="15">
        <v>23.155267333984401</v>
      </c>
      <c r="U67" s="15">
        <f t="shared" si="4"/>
        <v>27.766552479248077</v>
      </c>
      <c r="V67" s="15">
        <f>0.9534*U67-0.7929</f>
        <v>25.679731133715119</v>
      </c>
      <c r="W67" s="15">
        <f t="shared" si="8"/>
        <v>2.0868213455329574</v>
      </c>
      <c r="X67" s="19">
        <f t="shared" si="5"/>
        <v>9652.3299744150718</v>
      </c>
    </row>
    <row r="68" spans="1:26">
      <c r="A68">
        <v>2011</v>
      </c>
      <c r="B68">
        <v>6</v>
      </c>
      <c r="C68" s="15">
        <v>31.820306396484401</v>
      </c>
      <c r="D68" s="15">
        <f t="shared" ref="D68:D131" si="30">C68*1.3127-5.512</f>
        <v>36.258516206665071</v>
      </c>
      <c r="E68" s="15">
        <f t="shared" ref="E68:E70" si="31">0.814*D68+4.4613</f>
        <v>33.975732192225365</v>
      </c>
      <c r="F68" s="15">
        <f t="shared" si="6"/>
        <v>2.2827840144397058</v>
      </c>
      <c r="G68" s="15">
        <f t="shared" ref="G68:G131" si="32">13641*F68-18814</f>
        <v>12325.456740972026</v>
      </c>
      <c r="L68" s="17">
        <v>25.791314697265602</v>
      </c>
      <c r="M68" s="17">
        <f t="shared" ref="M68:M131" si="33">L68*1.3734-1.4442</f>
        <v>33.977591605224575</v>
      </c>
      <c r="N68" s="17">
        <f>0.814*M68+4.4613</f>
        <v>32.119059566652801</v>
      </c>
      <c r="O68" s="17">
        <f t="shared" si="7"/>
        <v>1.8585320385717736</v>
      </c>
      <c r="P68" s="17">
        <f t="shared" ref="P68:P131" si="34">13641*O68-18814</f>
        <v>6538.2355381575653</v>
      </c>
      <c r="T68" s="15">
        <v>29.944390869140602</v>
      </c>
      <c r="U68" s="15">
        <f t="shared" ref="U68:U131" si="35">T68*1.0978+2.3467</f>
        <v>35.219652296142556</v>
      </c>
      <c r="V68" s="15">
        <f>0.814*U68+4.4613</f>
        <v>33.130096969060041</v>
      </c>
      <c r="W68" s="15">
        <f t="shared" si="8"/>
        <v>2.0895553270825147</v>
      </c>
      <c r="X68" s="19">
        <f t="shared" ref="X68:X131" si="36">13641*W68-18814</f>
        <v>9689.6242167325836</v>
      </c>
    </row>
    <row r="69" spans="1:26">
      <c r="A69">
        <v>2011</v>
      </c>
      <c r="B69">
        <v>7</v>
      </c>
      <c r="C69" s="15">
        <v>34.023675537109398</v>
      </c>
      <c r="D69" s="15">
        <f t="shared" si="30"/>
        <v>39.150878877563507</v>
      </c>
      <c r="E69" s="15">
        <f t="shared" si="31"/>
        <v>36.330115406336695</v>
      </c>
      <c r="F69" s="15">
        <f t="shared" ref="F69:F132" si="37">D69-E69</f>
        <v>2.8207634712268117</v>
      </c>
      <c r="G69" s="15">
        <f t="shared" si="32"/>
        <v>19664.034511004938</v>
      </c>
      <c r="L69" s="17">
        <v>29.541864013671901</v>
      </c>
      <c r="M69" s="17">
        <f t="shared" si="33"/>
        <v>39.128596036376983</v>
      </c>
      <c r="N69" s="17">
        <f>0.814*M69+4.4613</f>
        <v>36.311977173610863</v>
      </c>
      <c r="O69" s="17">
        <f t="shared" ref="O69:O132" si="38">M69-N69</f>
        <v>2.8166188627661199</v>
      </c>
      <c r="P69" s="17">
        <f t="shared" si="34"/>
        <v>19607.497906992641</v>
      </c>
      <c r="T69" s="15">
        <v>32.061578369140697</v>
      </c>
      <c r="U69" s="15">
        <f t="shared" si="35"/>
        <v>37.543900733642658</v>
      </c>
      <c r="V69" s="15">
        <f>0.814*U69+4.4613</f>
        <v>35.022035197185119</v>
      </c>
      <c r="W69" s="15">
        <f t="shared" ref="W69:W132" si="39">U69-V69</f>
        <v>2.5218655364575397</v>
      </c>
      <c r="X69" s="19">
        <f t="shared" si="36"/>
        <v>15586.767782817296</v>
      </c>
    </row>
    <row r="70" spans="1:26">
      <c r="A70">
        <v>2011</v>
      </c>
      <c r="B70">
        <v>8</v>
      </c>
      <c r="C70" s="15">
        <v>28.832604980468801</v>
      </c>
      <c r="D70" s="15">
        <f t="shared" si="30"/>
        <v>32.336560557861397</v>
      </c>
      <c r="E70" s="15">
        <f t="shared" si="31"/>
        <v>30.783260294099172</v>
      </c>
      <c r="F70" s="15">
        <f t="shared" si="37"/>
        <v>1.5533002637622246</v>
      </c>
      <c r="G70" s="15">
        <f t="shared" si="32"/>
        <v>2374.5688979805054</v>
      </c>
      <c r="L70" s="17">
        <v>26.557366943359401</v>
      </c>
      <c r="M70" s="17">
        <f t="shared" si="33"/>
        <v>35.0296877600098</v>
      </c>
      <c r="N70" s="17">
        <f>0.814*M70+4.4613</f>
        <v>32.975465836647977</v>
      </c>
      <c r="O70" s="17">
        <f t="shared" si="38"/>
        <v>2.0542219233618226</v>
      </c>
      <c r="P70" s="17">
        <f t="shared" si="34"/>
        <v>9207.6412565786231</v>
      </c>
      <c r="T70" s="15">
        <v>29.774560546875001</v>
      </c>
      <c r="U70" s="15">
        <f t="shared" si="35"/>
        <v>35.033212568359382</v>
      </c>
      <c r="V70" s="15">
        <f>0.814*U70+4.4613</f>
        <v>32.978335030644537</v>
      </c>
      <c r="W70" s="15">
        <f t="shared" si="39"/>
        <v>2.0548775377148445</v>
      </c>
      <c r="X70" s="19">
        <f t="shared" si="36"/>
        <v>9216.5844919681949</v>
      </c>
    </row>
    <row r="71" spans="1:26">
      <c r="A71">
        <v>2011</v>
      </c>
      <c r="B71">
        <v>9</v>
      </c>
      <c r="C71" s="15">
        <v>24.610620117187501</v>
      </c>
      <c r="D71" s="15">
        <f t="shared" si="30"/>
        <v>26.794361027832032</v>
      </c>
      <c r="E71" s="15">
        <f t="shared" ref="E71:E73" si="40">0.9014*D71+2.3973</f>
        <v>26.549737030487794</v>
      </c>
      <c r="F71" s="15">
        <f t="shared" si="37"/>
        <v>0.24462399734423812</v>
      </c>
      <c r="G71" s="15">
        <f t="shared" si="32"/>
        <v>-15477.084052227248</v>
      </c>
      <c r="L71" s="17">
        <v>21.670617675781301</v>
      </c>
      <c r="M71" s="17">
        <f t="shared" si="33"/>
        <v>28.318226315918039</v>
      </c>
      <c r="N71" s="17">
        <f>0.9014*M71+2.3973</f>
        <v>27.92334920116852</v>
      </c>
      <c r="O71" s="17">
        <f t="shared" si="38"/>
        <v>0.39487711474951936</v>
      </c>
      <c r="P71" s="17">
        <f t="shared" si="34"/>
        <v>-13427.481277701805</v>
      </c>
      <c r="T71" s="15">
        <v>19.836236572265602</v>
      </c>
      <c r="U71" s="15">
        <f t="shared" si="35"/>
        <v>24.122920509033179</v>
      </c>
      <c r="V71" s="15">
        <f>0.9014*U71+2.3973</f>
        <v>24.141700546842507</v>
      </c>
      <c r="W71" s="15">
        <f t="shared" si="39"/>
        <v>-1.8780037809328576E-2</v>
      </c>
      <c r="X71" s="19">
        <f t="shared" si="36"/>
        <v>-19070.178495757053</v>
      </c>
    </row>
    <row r="72" spans="1:26">
      <c r="A72">
        <v>2011</v>
      </c>
      <c r="B72">
        <v>10</v>
      </c>
      <c r="C72" s="15">
        <v>15.211083984375</v>
      </c>
      <c r="D72" s="15">
        <f t="shared" si="30"/>
        <v>14.455589946289063</v>
      </c>
      <c r="E72" s="15">
        <f t="shared" si="40"/>
        <v>15.427568777584961</v>
      </c>
      <c r="F72" s="15">
        <f t="shared" si="37"/>
        <v>-0.9719788312958979</v>
      </c>
      <c r="G72" s="15">
        <f t="shared" si="32"/>
        <v>-32072.763237707346</v>
      </c>
      <c r="L72" s="17">
        <v>11.6897216796875</v>
      </c>
      <c r="M72" s="17">
        <f t="shared" si="33"/>
        <v>14.61046375488281</v>
      </c>
      <c r="N72" s="17">
        <f>0.9014*M72+2.3973</f>
        <v>15.567172028651363</v>
      </c>
      <c r="O72" s="17">
        <f t="shared" si="38"/>
        <v>-0.9567082737685535</v>
      </c>
      <c r="P72" s="17">
        <f t="shared" si="34"/>
        <v>-31864.45756247684</v>
      </c>
      <c r="T72" s="15">
        <v>11.3211608886719</v>
      </c>
      <c r="U72" s="15">
        <f t="shared" si="35"/>
        <v>14.775070423584014</v>
      </c>
      <c r="V72" s="15">
        <f>0.9014*U72+2.3973</f>
        <v>15.715548479818629</v>
      </c>
      <c r="W72" s="15">
        <f t="shared" si="39"/>
        <v>-0.94047805623461578</v>
      </c>
      <c r="X72" s="19">
        <f t="shared" si="36"/>
        <v>-31643.061165096395</v>
      </c>
    </row>
    <row r="73" spans="1:26">
      <c r="A73">
        <v>2011</v>
      </c>
      <c r="B73">
        <v>11</v>
      </c>
      <c r="C73" s="15">
        <v>6.5745178222656504</v>
      </c>
      <c r="D73" s="15">
        <f t="shared" si="30"/>
        <v>3.118369545288119</v>
      </c>
      <c r="E73" s="15">
        <f t="shared" si="40"/>
        <v>5.2081983081227108</v>
      </c>
      <c r="F73" s="15">
        <f t="shared" si="37"/>
        <v>-2.0898287628345917</v>
      </c>
      <c r="G73" s="15">
        <f t="shared" si="32"/>
        <v>-47321.354153826665</v>
      </c>
      <c r="L73" s="17">
        <v>4.4268432617187701</v>
      </c>
      <c r="M73" s="17">
        <f t="shared" si="33"/>
        <v>4.6356265356445583</v>
      </c>
      <c r="N73" s="17">
        <f>0.9014*M73+2.3973</f>
        <v>6.5758537592300055</v>
      </c>
      <c r="O73" s="17">
        <f t="shared" si="38"/>
        <v>-1.9402272235854472</v>
      </c>
      <c r="P73" s="17">
        <f t="shared" si="34"/>
        <v>-45280.639556929083</v>
      </c>
      <c r="T73" s="15">
        <v>-0.59006347656247704</v>
      </c>
      <c r="U73" s="15">
        <f t="shared" si="35"/>
        <v>1.6989283154297126</v>
      </c>
      <c r="V73" s="15">
        <f>0.9014*U73+2.3973</f>
        <v>3.9287139835283429</v>
      </c>
      <c r="W73" s="15">
        <f t="shared" si="39"/>
        <v>-2.2297856680986303</v>
      </c>
      <c r="X73" s="19">
        <f t="shared" si="36"/>
        <v>-49230.506298533415</v>
      </c>
    </row>
    <row r="74" spans="1:26">
      <c r="A74">
        <v>2011</v>
      </c>
      <c r="B74">
        <v>12</v>
      </c>
      <c r="C74" s="15">
        <v>-0.37671508789060199</v>
      </c>
      <c r="D74" s="15">
        <f t="shared" si="30"/>
        <v>-6.0065138958739928</v>
      </c>
      <c r="E74" s="15">
        <f t="shared" ref="E74:E76" si="41">0.7817*D74+0.2163</f>
        <v>-4.4789919124046991</v>
      </c>
      <c r="F74" s="15">
        <f t="shared" si="37"/>
        <v>-1.5275219834692937</v>
      </c>
      <c r="G74" s="15">
        <f t="shared" si="32"/>
        <v>-39650.927376504638</v>
      </c>
      <c r="L74" s="17">
        <v>-1.3323730468749799</v>
      </c>
      <c r="M74" s="17">
        <f t="shared" si="33"/>
        <v>-3.2740811425780976</v>
      </c>
      <c r="N74" s="17">
        <f>0.7817*M74+0.2163</f>
        <v>-2.3430492291532987</v>
      </c>
      <c r="O74" s="17">
        <f t="shared" si="38"/>
        <v>-0.93103191342479885</v>
      </c>
      <c r="P74" s="17">
        <f t="shared" si="34"/>
        <v>-31514.206331027679</v>
      </c>
      <c r="T74" s="15">
        <v>-6.5538085937499799</v>
      </c>
      <c r="U74" s="15">
        <f t="shared" si="35"/>
        <v>-4.8480710742187281</v>
      </c>
      <c r="V74" s="15">
        <f>0.7817*U74+0.2163</f>
        <v>-3.5734371587167795</v>
      </c>
      <c r="W74" s="15">
        <f t="shared" si="39"/>
        <v>-1.2746339155019486</v>
      </c>
      <c r="X74" s="19">
        <f t="shared" si="36"/>
        <v>-36201.281241362085</v>
      </c>
    </row>
    <row r="75" spans="1:26">
      <c r="A75">
        <v>2012</v>
      </c>
      <c r="B75">
        <v>1</v>
      </c>
      <c r="C75" s="15">
        <v>-3.5804809570312299</v>
      </c>
      <c r="D75" s="15">
        <f t="shared" si="30"/>
        <v>-10.212097352294894</v>
      </c>
      <c r="E75" s="15">
        <f t="shared" si="41"/>
        <v>-7.7664965002889179</v>
      </c>
      <c r="F75" s="15">
        <f t="shared" si="37"/>
        <v>-2.4456008520059758</v>
      </c>
      <c r="G75" s="15">
        <f t="shared" si="32"/>
        <v>-52174.441222213514</v>
      </c>
      <c r="H75" s="15">
        <f>SUM(G75:G86)</f>
        <v>-157460.03116743884</v>
      </c>
      <c r="I75" s="15">
        <f>H75*2.36386*4.4</f>
        <v>-1637739.2648120325</v>
      </c>
      <c r="L75" s="17">
        <v>-7.5163330078124799</v>
      </c>
      <c r="M75" s="17">
        <f t="shared" si="33"/>
        <v>-11.767131752929659</v>
      </c>
      <c r="N75" s="17">
        <f>0.7817*M75+0.2163</f>
        <v>-8.9820668912651129</v>
      </c>
      <c r="O75" s="17">
        <f t="shared" si="38"/>
        <v>-2.7850648616645461</v>
      </c>
      <c r="P75" s="17">
        <f t="shared" si="34"/>
        <v>-56805.069777966077</v>
      </c>
      <c r="Q75" s="17">
        <f>SUM(P75:P86)</f>
        <v>-158455.57388083643</v>
      </c>
      <c r="R75" s="17">
        <f>Q75*2.36386*4.4</f>
        <v>-1648093.8886453977</v>
      </c>
      <c r="T75" s="15">
        <v>-7.4757141113280996</v>
      </c>
      <c r="U75" s="15">
        <f t="shared" si="35"/>
        <v>-5.8601389514159887</v>
      </c>
      <c r="V75" s="15">
        <f>0.7817*U75+0.2163</f>
        <v>-4.3645706183218778</v>
      </c>
      <c r="W75" s="15">
        <f t="shared" si="39"/>
        <v>-1.495568333094111</v>
      </c>
      <c r="X75" s="19">
        <f t="shared" si="36"/>
        <v>-39215.047631736772</v>
      </c>
      <c r="Y75" s="19">
        <f>SUM(X75:X86)</f>
        <v>-143981.05053895331</v>
      </c>
      <c r="Z75" s="19">
        <f>Y75*2.36386*4.4</f>
        <v>-1497544.6029588447</v>
      </c>
    </row>
    <row r="76" spans="1:26">
      <c r="A76">
        <v>2012</v>
      </c>
      <c r="B76">
        <v>2</v>
      </c>
      <c r="C76" s="15">
        <v>2.8971191406250201</v>
      </c>
      <c r="D76" s="15">
        <f t="shared" si="30"/>
        <v>-1.7089517041015356</v>
      </c>
      <c r="E76" s="15">
        <f t="shared" si="41"/>
        <v>-1.1195875470961705</v>
      </c>
      <c r="F76" s="15">
        <f t="shared" si="37"/>
        <v>-0.58936415700536515</v>
      </c>
      <c r="G76" s="15">
        <f t="shared" si="32"/>
        <v>-26853.516465710185</v>
      </c>
      <c r="L76" s="17">
        <v>1.2221618652344</v>
      </c>
      <c r="M76" s="17">
        <f t="shared" si="33"/>
        <v>0.23431710571292497</v>
      </c>
      <c r="N76" s="17">
        <f>0.7817*M76+0.2163</f>
        <v>0.39946568153579343</v>
      </c>
      <c r="O76" s="17">
        <f t="shared" si="38"/>
        <v>-0.16514857582286846</v>
      </c>
      <c r="P76" s="17">
        <f t="shared" si="34"/>
        <v>-21066.79172279975</v>
      </c>
      <c r="T76" s="15">
        <v>-4.3657287597655996</v>
      </c>
      <c r="U76" s="15">
        <f t="shared" si="35"/>
        <v>-2.4459970324706757</v>
      </c>
      <c r="V76" s="15">
        <f>0.7817*U76+0.2163</f>
        <v>-1.695735880282327</v>
      </c>
      <c r="W76" s="15">
        <f t="shared" si="39"/>
        <v>-0.75026115218834866</v>
      </c>
      <c r="X76" s="19">
        <f t="shared" si="36"/>
        <v>-29048.312377001264</v>
      </c>
    </row>
    <row r="77" spans="1:26">
      <c r="A77">
        <v>2012</v>
      </c>
      <c r="B77">
        <v>3</v>
      </c>
      <c r="C77" s="15">
        <v>13.736474609375</v>
      </c>
      <c r="D77" s="15">
        <f t="shared" si="30"/>
        <v>12.51987021972656</v>
      </c>
      <c r="E77" s="15">
        <f t="shared" ref="E77:E79" si="42">0.9534*D77-0.7929</f>
        <v>11.143544267487302</v>
      </c>
      <c r="F77" s="15">
        <f t="shared" si="37"/>
        <v>1.3763259522392577</v>
      </c>
      <c r="G77" s="15">
        <f t="shared" si="32"/>
        <v>-39.537685504285037</v>
      </c>
      <c r="L77" s="17">
        <v>7.8137451171875201</v>
      </c>
      <c r="M77" s="17">
        <f t="shared" si="33"/>
        <v>9.2871975439453394</v>
      </c>
      <c r="N77" s="17">
        <f>0.9534*M77-0.7929</f>
        <v>8.061514138397488</v>
      </c>
      <c r="O77" s="17">
        <f t="shared" si="38"/>
        <v>1.2256834055478514</v>
      </c>
      <c r="P77" s="17">
        <f t="shared" si="34"/>
        <v>-2094.4526649217587</v>
      </c>
      <c r="T77" s="15">
        <v>6.8784423828125201</v>
      </c>
      <c r="U77" s="15">
        <f t="shared" si="35"/>
        <v>9.8978540478515846</v>
      </c>
      <c r="V77" s="15">
        <f>0.9534*U77-0.7929</f>
        <v>8.6437140492217015</v>
      </c>
      <c r="W77" s="15">
        <f t="shared" si="39"/>
        <v>1.2541399986298831</v>
      </c>
      <c r="X77" s="19">
        <f t="shared" si="36"/>
        <v>-1706.2762786897656</v>
      </c>
    </row>
    <row r="78" spans="1:26">
      <c r="A78">
        <v>2012</v>
      </c>
      <c r="B78">
        <v>4</v>
      </c>
      <c r="C78" s="15">
        <v>22.720361328125001</v>
      </c>
      <c r="D78" s="15">
        <f t="shared" si="30"/>
        <v>24.313018315429687</v>
      </c>
      <c r="E78" s="15">
        <f t="shared" si="42"/>
        <v>22.387131661930663</v>
      </c>
      <c r="F78" s="15">
        <f t="shared" si="37"/>
        <v>1.925886653499024</v>
      </c>
      <c r="G78" s="15">
        <f t="shared" si="32"/>
        <v>7457.0198403801878</v>
      </c>
      <c r="L78" s="17">
        <v>13.872216796875</v>
      </c>
      <c r="M78" s="17">
        <f t="shared" si="33"/>
        <v>17.607902548828125</v>
      </c>
      <c r="N78" s="17">
        <f>0.9534*M78-0.7929</f>
        <v>15.994474290052736</v>
      </c>
      <c r="O78" s="17">
        <f t="shared" si="38"/>
        <v>1.6134282587753894</v>
      </c>
      <c r="P78" s="17">
        <f t="shared" si="34"/>
        <v>3194.7748779550857</v>
      </c>
      <c r="T78" s="15">
        <v>17.158807373046901</v>
      </c>
      <c r="U78" s="15">
        <f t="shared" si="35"/>
        <v>21.183638734130888</v>
      </c>
      <c r="V78" s="15">
        <f>0.9534*U78-0.7929</f>
        <v>19.40358116912039</v>
      </c>
      <c r="W78" s="15">
        <f t="shared" si="39"/>
        <v>1.7800575650104982</v>
      </c>
      <c r="X78" s="19">
        <f t="shared" si="36"/>
        <v>5467.7652443082043</v>
      </c>
    </row>
    <row r="79" spans="1:26">
      <c r="A79">
        <v>2012</v>
      </c>
      <c r="B79">
        <v>5</v>
      </c>
      <c r="C79" s="15">
        <v>28.777886962890602</v>
      </c>
      <c r="D79" s="15">
        <f t="shared" si="30"/>
        <v>32.264732216186495</v>
      </c>
      <c r="E79" s="15">
        <f t="shared" si="42"/>
        <v>29.968295694912207</v>
      </c>
      <c r="F79" s="15">
        <f t="shared" si="37"/>
        <v>2.2964365212742877</v>
      </c>
      <c r="G79" s="15">
        <f t="shared" si="32"/>
        <v>12511.690586702556</v>
      </c>
      <c r="L79" s="17">
        <v>20.303857421875001</v>
      </c>
      <c r="M79" s="17">
        <f t="shared" si="33"/>
        <v>26.441117783203126</v>
      </c>
      <c r="N79" s="17">
        <f>0.9534*M79-0.7929</f>
        <v>24.41606169450586</v>
      </c>
      <c r="O79" s="17">
        <f t="shared" si="38"/>
        <v>2.0250560886972657</v>
      </c>
      <c r="P79" s="17">
        <f t="shared" si="34"/>
        <v>8809.790105919401</v>
      </c>
      <c r="T79" s="15">
        <v>26.326562500000001</v>
      </c>
      <c r="U79" s="15">
        <f t="shared" si="35"/>
        <v>31.248000312500004</v>
      </c>
      <c r="V79" s="15">
        <f>0.9534*U79-0.7929</f>
        <v>28.998943497937503</v>
      </c>
      <c r="W79" s="15">
        <f t="shared" si="39"/>
        <v>2.2490568145625005</v>
      </c>
      <c r="X79" s="19">
        <f t="shared" si="36"/>
        <v>11865.384007447068</v>
      </c>
    </row>
    <row r="80" spans="1:26">
      <c r="A80">
        <v>2012</v>
      </c>
      <c r="B80">
        <v>6</v>
      </c>
      <c r="C80" s="15">
        <v>31.318597412109401</v>
      </c>
      <c r="D80" s="15">
        <f t="shared" si="30"/>
        <v>35.59992282287601</v>
      </c>
      <c r="E80" s="15">
        <f t="shared" ref="E80:E82" si="43">0.814*D80+4.4613</f>
        <v>33.439637177821069</v>
      </c>
      <c r="F80" s="15">
        <f t="shared" si="37"/>
        <v>2.160285645054941</v>
      </c>
      <c r="G80" s="15">
        <f t="shared" si="32"/>
        <v>10654.456484194452</v>
      </c>
      <c r="L80" s="17">
        <v>26.609277343750001</v>
      </c>
      <c r="M80" s="17">
        <f t="shared" si="33"/>
        <v>35.100981503906247</v>
      </c>
      <c r="N80" s="17">
        <f>0.814*M80+4.4613</f>
        <v>33.033498944179684</v>
      </c>
      <c r="O80" s="17">
        <f t="shared" si="38"/>
        <v>2.0674825597265638</v>
      </c>
      <c r="P80" s="17">
        <f t="shared" si="34"/>
        <v>9388.5295972300555</v>
      </c>
      <c r="T80" s="15">
        <v>29.202508544921901</v>
      </c>
      <c r="U80" s="15">
        <f t="shared" si="35"/>
        <v>34.405213880615264</v>
      </c>
      <c r="V80" s="15">
        <f>0.814*U80+4.4613</f>
        <v>32.467144098820825</v>
      </c>
      <c r="W80" s="15">
        <f t="shared" si="39"/>
        <v>1.9380697817944395</v>
      </c>
      <c r="X80" s="19">
        <f t="shared" si="36"/>
        <v>7623.2098934579481</v>
      </c>
    </row>
    <row r="81" spans="1:26">
      <c r="A81">
        <v>2012</v>
      </c>
      <c r="B81">
        <v>7</v>
      </c>
      <c r="C81" s="15">
        <v>32.055902099609398</v>
      </c>
      <c r="D81" s="15">
        <f t="shared" si="30"/>
        <v>36.567782686157258</v>
      </c>
      <c r="E81" s="15">
        <f t="shared" si="43"/>
        <v>34.227475106532005</v>
      </c>
      <c r="F81" s="15">
        <f t="shared" si="37"/>
        <v>2.3403075796252537</v>
      </c>
      <c r="G81" s="15">
        <f t="shared" si="32"/>
        <v>13110.135693668086</v>
      </c>
      <c r="L81" s="17">
        <v>28.200219726562501</v>
      </c>
      <c r="M81" s="17">
        <f t="shared" si="33"/>
        <v>37.285981772460936</v>
      </c>
      <c r="N81" s="17">
        <f>0.814*M81+4.4613</f>
        <v>34.812089162783202</v>
      </c>
      <c r="O81" s="17">
        <f t="shared" si="38"/>
        <v>2.4738926096777334</v>
      </c>
      <c r="P81" s="17">
        <f t="shared" si="34"/>
        <v>14932.369088613959</v>
      </c>
      <c r="T81" s="15">
        <v>33.316552734375001</v>
      </c>
      <c r="U81" s="15">
        <f t="shared" si="35"/>
        <v>38.921611591796882</v>
      </c>
      <c r="V81" s="15">
        <f>0.814*U81+4.4613</f>
        <v>36.143491835722656</v>
      </c>
      <c r="W81" s="15">
        <f t="shared" si="39"/>
        <v>2.7781197560742257</v>
      </c>
      <c r="X81" s="19">
        <f t="shared" si="36"/>
        <v>19082.331592608512</v>
      </c>
    </row>
    <row r="82" spans="1:26">
      <c r="A82">
        <v>2012</v>
      </c>
      <c r="B82">
        <v>8</v>
      </c>
      <c r="C82" s="15">
        <v>30.444482421875001</v>
      </c>
      <c r="D82" s="15">
        <f t="shared" si="30"/>
        <v>34.45247207519531</v>
      </c>
      <c r="E82" s="15">
        <f t="shared" si="43"/>
        <v>32.505612269208982</v>
      </c>
      <c r="F82" s="15">
        <f t="shared" si="37"/>
        <v>1.9468598059863282</v>
      </c>
      <c r="G82" s="15">
        <f t="shared" si="32"/>
        <v>7743.1146134595037</v>
      </c>
      <c r="L82" s="17">
        <v>24.382043457031301</v>
      </c>
      <c r="M82" s="17">
        <f t="shared" si="33"/>
        <v>32.042098483886782</v>
      </c>
      <c r="N82" s="17">
        <f>0.814*M82+4.4613</f>
        <v>30.54356816588384</v>
      </c>
      <c r="O82" s="17">
        <f t="shared" si="38"/>
        <v>1.4985303180029419</v>
      </c>
      <c r="P82" s="17">
        <f t="shared" si="34"/>
        <v>1627.45206787813</v>
      </c>
      <c r="T82" s="15">
        <v>27.933923339843801</v>
      </c>
      <c r="U82" s="15">
        <f t="shared" si="35"/>
        <v>33.012561042480527</v>
      </c>
      <c r="V82" s="15">
        <f>0.814*U82+4.4613</f>
        <v>31.333524688579146</v>
      </c>
      <c r="W82" s="15">
        <f t="shared" si="39"/>
        <v>1.6790363539013811</v>
      </c>
      <c r="X82" s="19">
        <f t="shared" si="36"/>
        <v>4089.7349035687403</v>
      </c>
    </row>
    <row r="83" spans="1:26">
      <c r="A83">
        <v>2012</v>
      </c>
      <c r="B83">
        <v>9</v>
      </c>
      <c r="C83" s="15">
        <v>23.265527343750001</v>
      </c>
      <c r="D83" s="15">
        <f t="shared" si="30"/>
        <v>25.028657744140627</v>
      </c>
      <c r="E83" s="15">
        <f t="shared" ref="E83:E85" si="44">0.9014*D83+2.3973</f>
        <v>24.958132090568363</v>
      </c>
      <c r="F83" s="15">
        <f t="shared" si="37"/>
        <v>7.0525653572264702E-2</v>
      </c>
      <c r="G83" s="15">
        <f t="shared" si="32"/>
        <v>-17851.959559620736</v>
      </c>
      <c r="L83" s="17">
        <v>19.977502441406301</v>
      </c>
      <c r="M83" s="17">
        <f t="shared" si="33"/>
        <v>25.992901853027416</v>
      </c>
      <c r="N83" s="17">
        <f>0.9014*M83+2.3973</f>
        <v>25.827301730318915</v>
      </c>
      <c r="O83" s="17">
        <f t="shared" si="38"/>
        <v>0.16560012270850066</v>
      </c>
      <c r="P83" s="17">
        <f t="shared" si="34"/>
        <v>-16555.048726133344</v>
      </c>
      <c r="T83" s="15">
        <v>21.802850341796901</v>
      </c>
      <c r="U83" s="15">
        <f t="shared" si="35"/>
        <v>26.28186910522464</v>
      </c>
      <c r="V83" s="15">
        <f>0.9014*U83+2.3973</f>
        <v>26.087776811449491</v>
      </c>
      <c r="W83" s="15">
        <f t="shared" si="39"/>
        <v>0.19409229377514947</v>
      </c>
      <c r="X83" s="19">
        <f t="shared" si="36"/>
        <v>-16166.387020613187</v>
      </c>
    </row>
    <row r="84" spans="1:26">
      <c r="A84">
        <v>2012</v>
      </c>
      <c r="B84">
        <v>10</v>
      </c>
      <c r="C84" s="15">
        <v>16.549523925781301</v>
      </c>
      <c r="D84" s="15">
        <f t="shared" si="30"/>
        <v>16.212560057373114</v>
      </c>
      <c r="E84" s="15">
        <f t="shared" si="44"/>
        <v>17.011301635716126</v>
      </c>
      <c r="F84" s="15">
        <f t="shared" si="37"/>
        <v>-0.79874157834301229</v>
      </c>
      <c r="G84" s="15">
        <f t="shared" si="32"/>
        <v>-29709.633870177029</v>
      </c>
      <c r="L84" s="17">
        <v>12.421594238281299</v>
      </c>
      <c r="M84" s="17">
        <f t="shared" si="33"/>
        <v>15.615617526855536</v>
      </c>
      <c r="N84" s="17">
        <f>0.9014*M84+2.3973</f>
        <v>16.473217638707581</v>
      </c>
      <c r="O84" s="17">
        <f t="shared" si="38"/>
        <v>-0.85760011185204554</v>
      </c>
      <c r="P84" s="17">
        <f t="shared" si="34"/>
        <v>-30512.523125773754</v>
      </c>
      <c r="T84" s="15">
        <v>12.38955078125</v>
      </c>
      <c r="U84" s="15">
        <f t="shared" si="35"/>
        <v>15.947948847656251</v>
      </c>
      <c r="V84" s="15">
        <f>0.9014*U84+2.3973</f>
        <v>16.772781091277345</v>
      </c>
      <c r="W84" s="15">
        <f t="shared" si="39"/>
        <v>-0.82483224362109375</v>
      </c>
      <c r="X84" s="19">
        <f t="shared" si="36"/>
        <v>-30065.536635235338</v>
      </c>
    </row>
    <row r="85" spans="1:26">
      <c r="A85">
        <v>2012</v>
      </c>
      <c r="B85">
        <v>11</v>
      </c>
      <c r="C85" s="15">
        <v>5.4336486816406504</v>
      </c>
      <c r="D85" s="15">
        <f t="shared" si="30"/>
        <v>1.6207506243896823</v>
      </c>
      <c r="E85" s="15">
        <f t="shared" si="44"/>
        <v>3.8582446128248593</v>
      </c>
      <c r="F85" s="15">
        <f t="shared" si="37"/>
        <v>-2.237493988435177</v>
      </c>
      <c r="G85" s="15">
        <f t="shared" si="32"/>
        <v>-49335.655496244246</v>
      </c>
      <c r="L85" s="17">
        <v>4.4163452148437701</v>
      </c>
      <c r="M85" s="17">
        <f t="shared" si="33"/>
        <v>4.6212085180664335</v>
      </c>
      <c r="N85" s="17">
        <f>0.9014*M85+2.3973</f>
        <v>6.5628573581850826</v>
      </c>
      <c r="O85" s="17">
        <f t="shared" si="38"/>
        <v>-1.9416488401186491</v>
      </c>
      <c r="P85" s="17">
        <f t="shared" si="34"/>
        <v>-45300.031828058491</v>
      </c>
      <c r="T85" s="15">
        <v>0.38356933593752301</v>
      </c>
      <c r="U85" s="15">
        <f t="shared" si="35"/>
        <v>2.7677824169922127</v>
      </c>
      <c r="V85" s="15">
        <f>0.9014*U85+2.3973</f>
        <v>4.8921790706767805</v>
      </c>
      <c r="W85" s="15">
        <f t="shared" si="39"/>
        <v>-2.1243966536845678</v>
      </c>
      <c r="X85" s="19">
        <f t="shared" si="36"/>
        <v>-47792.89475291119</v>
      </c>
    </row>
    <row r="86" spans="1:26">
      <c r="A86">
        <v>2012</v>
      </c>
      <c r="B86">
        <v>12</v>
      </c>
      <c r="C86" s="15">
        <v>1.33196411132815</v>
      </c>
      <c r="D86" s="15">
        <f t="shared" si="30"/>
        <v>-3.7635307110595368</v>
      </c>
      <c r="E86" s="15">
        <f t="shared" ref="E86:E88" si="45">0.7817*D86+0.2163</f>
        <v>-2.72565195683524</v>
      </c>
      <c r="F86" s="15">
        <f t="shared" si="37"/>
        <v>-1.0378787542242969</v>
      </c>
      <c r="G86" s="15">
        <f t="shared" si="32"/>
        <v>-32971.704086373633</v>
      </c>
      <c r="L86" s="17">
        <v>0.48671875000002301</v>
      </c>
      <c r="M86" s="17">
        <f t="shared" si="33"/>
        <v>-0.77574046874996838</v>
      </c>
      <c r="N86" s="17">
        <f>0.7817*M86+0.2163</f>
        <v>-0.39009632442185022</v>
      </c>
      <c r="O86" s="17">
        <f t="shared" si="38"/>
        <v>-0.38564414432811817</v>
      </c>
      <c r="P86" s="17">
        <f t="shared" si="34"/>
        <v>-24074.571772779862</v>
      </c>
      <c r="T86" s="15">
        <v>-4.0802368164062299</v>
      </c>
      <c r="U86" s="15">
        <f t="shared" si="35"/>
        <v>-2.1325839770507602</v>
      </c>
      <c r="V86" s="15">
        <f>0.7817*U86+0.2163</f>
        <v>-1.4507408948605791</v>
      </c>
      <c r="W86" s="15">
        <f t="shared" si="39"/>
        <v>-0.68184308219018108</v>
      </c>
      <c r="X86" s="19">
        <f t="shared" si="36"/>
        <v>-28115.021484156259</v>
      </c>
    </row>
    <row r="87" spans="1:26">
      <c r="A87">
        <v>2013</v>
      </c>
      <c r="B87">
        <v>1</v>
      </c>
      <c r="C87" s="15">
        <v>-4.1397155761718496</v>
      </c>
      <c r="D87" s="15">
        <f t="shared" si="30"/>
        <v>-10.946204636840786</v>
      </c>
      <c r="E87" s="15">
        <f t="shared" si="45"/>
        <v>-8.3403481646184421</v>
      </c>
      <c r="F87" s="15">
        <f t="shared" si="37"/>
        <v>-2.6058564722223441</v>
      </c>
      <c r="G87" s="15">
        <f t="shared" si="32"/>
        <v>-54360.488137584995</v>
      </c>
      <c r="H87" s="15">
        <f>SUM(G87:G98)</f>
        <v>-162480.2377247276</v>
      </c>
      <c r="I87" s="15">
        <f>H87*2.36386*4.4</f>
        <v>-1689954.352891088</v>
      </c>
      <c r="L87" s="17">
        <v>-3.7884277343749799</v>
      </c>
      <c r="M87" s="17">
        <f t="shared" si="33"/>
        <v>-6.6472266503905963</v>
      </c>
      <c r="N87" s="17">
        <f>0.7817*M87+0.2163</f>
        <v>-4.9798370726103283</v>
      </c>
      <c r="O87" s="17">
        <f t="shared" si="38"/>
        <v>-1.6673895777802681</v>
      </c>
      <c r="P87" s="17">
        <f t="shared" si="34"/>
        <v>-41558.861230500639</v>
      </c>
      <c r="Q87" s="17">
        <f>SUM(P87:P98)</f>
        <v>-171606.12331437541</v>
      </c>
      <c r="R87" s="17">
        <f>Q87*2.36386*4.4</f>
        <v>-1784872.5428948456</v>
      </c>
      <c r="T87" s="15">
        <v>-6.3707031249999799</v>
      </c>
      <c r="U87" s="15">
        <f t="shared" si="35"/>
        <v>-4.6470578906249784</v>
      </c>
      <c r="V87" s="15">
        <f>0.7817*U87+0.2163</f>
        <v>-3.4163051531015456</v>
      </c>
      <c r="W87" s="15">
        <f t="shared" si="39"/>
        <v>-1.2307527375234328</v>
      </c>
      <c r="X87" s="19">
        <f t="shared" si="36"/>
        <v>-35602.698092557148</v>
      </c>
      <c r="Y87" s="19">
        <f>SUM(X87:X98)</f>
        <v>-156006.48043064235</v>
      </c>
      <c r="Z87" s="19">
        <f>Y87*2.36386*4.4</f>
        <v>-1622620.9068554242</v>
      </c>
    </row>
    <row r="88" spans="1:26">
      <c r="A88">
        <v>2013</v>
      </c>
      <c r="B88">
        <v>2</v>
      </c>
      <c r="C88" s="15">
        <v>4.4026123046875201</v>
      </c>
      <c r="D88" s="15">
        <f t="shared" si="30"/>
        <v>0.26730917236330765</v>
      </c>
      <c r="E88" s="15">
        <f t="shared" si="45"/>
        <v>0.42525558003639757</v>
      </c>
      <c r="F88" s="15">
        <f t="shared" si="37"/>
        <v>-0.15794640767308993</v>
      </c>
      <c r="G88" s="15">
        <f t="shared" si="32"/>
        <v>-20968.546947068618</v>
      </c>
      <c r="L88" s="17">
        <v>-0.35257568359372699</v>
      </c>
      <c r="M88" s="17">
        <f t="shared" si="33"/>
        <v>-1.9284274438476245</v>
      </c>
      <c r="N88" s="17">
        <f>0.7817*M88+0.2163</f>
        <v>-1.2911517328556881</v>
      </c>
      <c r="O88" s="17">
        <f t="shared" si="38"/>
        <v>-0.63727571099193647</v>
      </c>
      <c r="P88" s="17">
        <f t="shared" si="34"/>
        <v>-27507.077973641004</v>
      </c>
      <c r="T88" s="15">
        <v>-3.6108764648437299</v>
      </c>
      <c r="U88" s="15">
        <f t="shared" si="35"/>
        <v>-1.6173201831054471</v>
      </c>
      <c r="V88" s="15">
        <f>0.7817*U88+0.2163</f>
        <v>-1.0479591871335281</v>
      </c>
      <c r="W88" s="15">
        <f t="shared" si="39"/>
        <v>-0.56936099597191903</v>
      </c>
      <c r="X88" s="19">
        <f t="shared" si="36"/>
        <v>-26580.653346052946</v>
      </c>
    </row>
    <row r="89" spans="1:26">
      <c r="A89">
        <v>2013</v>
      </c>
      <c r="B89">
        <v>3</v>
      </c>
      <c r="C89" s="15">
        <v>11.851647949218799</v>
      </c>
      <c r="D89" s="15">
        <f t="shared" si="30"/>
        <v>10.045658262939519</v>
      </c>
      <c r="E89" s="15">
        <f t="shared" ref="E89:E91" si="46">0.9534*D89-0.7929</f>
        <v>8.7846305878865376</v>
      </c>
      <c r="F89" s="15">
        <f t="shared" si="37"/>
        <v>1.261027675052981</v>
      </c>
      <c r="G89" s="15">
        <f t="shared" si="32"/>
        <v>-1612.3214846022856</v>
      </c>
      <c r="L89" s="17">
        <v>5.7854248046875201</v>
      </c>
      <c r="M89" s="17">
        <f t="shared" si="33"/>
        <v>6.5015024267578401</v>
      </c>
      <c r="N89" s="17">
        <f>0.9534*M89-0.7929</f>
        <v>5.4056324136709248</v>
      </c>
      <c r="O89" s="17">
        <f t="shared" si="38"/>
        <v>1.0958700130869152</v>
      </c>
      <c r="P89" s="17">
        <f t="shared" si="34"/>
        <v>-3865.2371514813894</v>
      </c>
      <c r="T89" s="15">
        <v>6.8115173339844004</v>
      </c>
      <c r="U89" s="15">
        <f t="shared" si="35"/>
        <v>9.8243837292480745</v>
      </c>
      <c r="V89" s="15">
        <f>0.9534*U89-0.7929</f>
        <v>8.5736674474651142</v>
      </c>
      <c r="W89" s="15">
        <f t="shared" si="39"/>
        <v>1.2507162817829602</v>
      </c>
      <c r="X89" s="19">
        <f t="shared" si="36"/>
        <v>-1752.9792001986389</v>
      </c>
    </row>
    <row r="90" spans="1:26">
      <c r="A90">
        <v>2013</v>
      </c>
      <c r="B90">
        <v>4</v>
      </c>
      <c r="C90" s="15">
        <v>21.003472900390602</v>
      </c>
      <c r="D90" s="15">
        <f t="shared" si="30"/>
        <v>22.059258876342742</v>
      </c>
      <c r="E90" s="15">
        <f t="shared" si="46"/>
        <v>20.238397412705172</v>
      </c>
      <c r="F90" s="15">
        <f t="shared" si="37"/>
        <v>1.82086146363757</v>
      </c>
      <c r="G90" s="15">
        <f t="shared" si="32"/>
        <v>6024.3712254800921</v>
      </c>
      <c r="L90" s="17">
        <v>15.201318359375</v>
      </c>
      <c r="M90" s="17">
        <f t="shared" si="33"/>
        <v>19.433290634765626</v>
      </c>
      <c r="N90" s="17">
        <f>0.9534*M90-0.7929</f>
        <v>17.734799291185549</v>
      </c>
      <c r="O90" s="17">
        <f t="shared" si="38"/>
        <v>1.698491343580077</v>
      </c>
      <c r="P90" s="17">
        <f t="shared" si="34"/>
        <v>4355.12041777583</v>
      </c>
      <c r="T90" s="15">
        <v>17.562280273437501</v>
      </c>
      <c r="U90" s="15">
        <f t="shared" si="35"/>
        <v>21.62657128417969</v>
      </c>
      <c r="V90" s="15">
        <f>0.9534*U90-0.7929</f>
        <v>19.825873062336917</v>
      </c>
      <c r="W90" s="15">
        <f t="shared" si="39"/>
        <v>1.8006982218427723</v>
      </c>
      <c r="X90" s="19">
        <f t="shared" si="36"/>
        <v>5749.3244441572569</v>
      </c>
    </row>
    <row r="91" spans="1:26">
      <c r="A91">
        <v>2013</v>
      </c>
      <c r="B91">
        <v>5</v>
      </c>
      <c r="C91" s="15">
        <v>27.484582519531301</v>
      </c>
      <c r="D91" s="15">
        <f t="shared" si="30"/>
        <v>30.567011473388739</v>
      </c>
      <c r="E91" s="15">
        <f t="shared" si="46"/>
        <v>28.349688738728826</v>
      </c>
      <c r="F91" s="15">
        <f t="shared" si="37"/>
        <v>2.2173227346599127</v>
      </c>
      <c r="G91" s="15">
        <f t="shared" si="32"/>
        <v>11432.499423495869</v>
      </c>
      <c r="L91" s="17">
        <v>23.185845947265602</v>
      </c>
      <c r="M91" s="17">
        <f t="shared" si="33"/>
        <v>30.399240823974576</v>
      </c>
      <c r="N91" s="17">
        <f>0.9534*M91-0.7929</f>
        <v>28.189736201577361</v>
      </c>
      <c r="O91" s="17">
        <f t="shared" si="38"/>
        <v>2.2095046223972155</v>
      </c>
      <c r="P91" s="17">
        <f t="shared" si="34"/>
        <v>11325.852554120414</v>
      </c>
      <c r="T91" s="15">
        <v>23.827752685546901</v>
      </c>
      <c r="U91" s="15">
        <f t="shared" si="35"/>
        <v>28.50480689819339</v>
      </c>
      <c r="V91" s="15">
        <f>0.9534*U91-0.7929</f>
        <v>26.383582896737579</v>
      </c>
      <c r="W91" s="15">
        <f t="shared" si="39"/>
        <v>2.1212240014558112</v>
      </c>
      <c r="X91" s="19">
        <f t="shared" si="36"/>
        <v>10121.616603858722</v>
      </c>
    </row>
    <row r="92" spans="1:26">
      <c r="A92">
        <v>2013</v>
      </c>
      <c r="B92">
        <v>6</v>
      </c>
      <c r="C92" s="15">
        <v>33.285211181640697</v>
      </c>
      <c r="D92" s="15">
        <f t="shared" si="30"/>
        <v>38.181496718139741</v>
      </c>
      <c r="E92" s="15">
        <f t="shared" ref="E92:E94" si="47">0.814*D92+4.4613</f>
        <v>35.541038328565747</v>
      </c>
      <c r="F92" s="15">
        <f t="shared" si="37"/>
        <v>2.6404583895739933</v>
      </c>
      <c r="G92" s="15">
        <f t="shared" si="32"/>
        <v>17204.492892178845</v>
      </c>
      <c r="L92" s="17">
        <v>28.075921630859401</v>
      </c>
      <c r="M92" s="17">
        <f t="shared" si="33"/>
        <v>37.115270767822295</v>
      </c>
      <c r="N92" s="17">
        <f>0.814*M92+4.4613</f>
        <v>34.673130405007349</v>
      </c>
      <c r="O92" s="17">
        <f t="shared" si="38"/>
        <v>2.4421403628149463</v>
      </c>
      <c r="P92" s="17">
        <f t="shared" si="34"/>
        <v>14499.236689158679</v>
      </c>
      <c r="T92" s="15">
        <v>30.379815673828102</v>
      </c>
      <c r="U92" s="15">
        <f t="shared" si="35"/>
        <v>35.697661646728491</v>
      </c>
      <c r="V92" s="15">
        <f>0.814*U92+4.4613</f>
        <v>33.51919658043699</v>
      </c>
      <c r="W92" s="15">
        <f t="shared" si="39"/>
        <v>2.1784650662915013</v>
      </c>
      <c r="X92" s="19">
        <f t="shared" si="36"/>
        <v>10902.441969282369</v>
      </c>
    </row>
    <row r="93" spans="1:26">
      <c r="A93">
        <v>2013</v>
      </c>
      <c r="B93">
        <v>7</v>
      </c>
      <c r="C93" s="15">
        <v>33.323327636718801</v>
      </c>
      <c r="D93" s="15">
        <f t="shared" si="30"/>
        <v>38.23153218872077</v>
      </c>
      <c r="E93" s="15">
        <f t="shared" si="47"/>
        <v>35.581767201618703</v>
      </c>
      <c r="F93" s="15">
        <f t="shared" si="37"/>
        <v>2.649764987102067</v>
      </c>
      <c r="G93" s="15">
        <f t="shared" si="32"/>
        <v>17331.444189059293</v>
      </c>
      <c r="L93" s="17">
        <v>28.087182617187501</v>
      </c>
      <c r="M93" s="17">
        <f t="shared" si="33"/>
        <v>37.130736606445311</v>
      </c>
      <c r="N93" s="17">
        <f>0.814*M93+4.4613</f>
        <v>34.685719597646482</v>
      </c>
      <c r="O93" s="17">
        <f t="shared" si="38"/>
        <v>2.4450170087988283</v>
      </c>
      <c r="P93" s="17">
        <f t="shared" si="34"/>
        <v>14538.477017024816</v>
      </c>
      <c r="T93" s="15">
        <v>32.915582275390697</v>
      </c>
      <c r="U93" s="15">
        <f t="shared" si="35"/>
        <v>38.481426221923911</v>
      </c>
      <c r="V93" s="15">
        <f>0.814*U93+4.4613</f>
        <v>35.785180944646058</v>
      </c>
      <c r="W93" s="15">
        <f t="shared" si="39"/>
        <v>2.6962452772778533</v>
      </c>
      <c r="X93" s="19">
        <f t="shared" si="36"/>
        <v>17965.481827347197</v>
      </c>
    </row>
    <row r="94" spans="1:26">
      <c r="A94">
        <v>2013</v>
      </c>
      <c r="B94">
        <v>8</v>
      </c>
      <c r="C94" s="15">
        <v>29.506036376953102</v>
      </c>
      <c r="D94" s="15">
        <f t="shared" si="30"/>
        <v>33.220573952026335</v>
      </c>
      <c r="E94" s="15">
        <f t="shared" si="47"/>
        <v>31.502847196949432</v>
      </c>
      <c r="F94" s="15">
        <f t="shared" si="37"/>
        <v>1.7177267550769031</v>
      </c>
      <c r="G94" s="15">
        <f t="shared" si="32"/>
        <v>4617.5106660040365</v>
      </c>
      <c r="L94" s="17">
        <v>25.678430175781301</v>
      </c>
      <c r="M94" s="17">
        <f t="shared" si="33"/>
        <v>33.822556003418036</v>
      </c>
      <c r="N94" s="17">
        <f>0.814*M94+4.4613</f>
        <v>31.992860586782278</v>
      </c>
      <c r="O94" s="17">
        <f t="shared" si="38"/>
        <v>1.829695416635758</v>
      </c>
      <c r="P94" s="17">
        <f t="shared" si="34"/>
        <v>6144.8751783283733</v>
      </c>
      <c r="T94" s="15">
        <v>28.020684814453102</v>
      </c>
      <c r="U94" s="15">
        <f t="shared" si="35"/>
        <v>33.107807789306619</v>
      </c>
      <c r="V94" s="15">
        <f>0.814*U94+4.4613</f>
        <v>31.411055540495589</v>
      </c>
      <c r="W94" s="15">
        <f t="shared" si="39"/>
        <v>1.6967522488110305</v>
      </c>
      <c r="X94" s="19">
        <f t="shared" si="36"/>
        <v>4331.397426031268</v>
      </c>
    </row>
    <row r="95" spans="1:26">
      <c r="A95">
        <v>2013</v>
      </c>
      <c r="B95">
        <v>9</v>
      </c>
      <c r="C95" s="15">
        <v>21.817803955078102</v>
      </c>
      <c r="D95" s="15">
        <f t="shared" si="30"/>
        <v>23.128231251831021</v>
      </c>
      <c r="E95" s="15">
        <f t="shared" ref="E95:E97" si="48">0.9014*D95+2.3973</f>
        <v>23.245087650400482</v>
      </c>
      <c r="F95" s="15">
        <f t="shared" si="37"/>
        <v>-0.1168563985694604</v>
      </c>
      <c r="G95" s="15">
        <f t="shared" si="32"/>
        <v>-20408.038132886009</v>
      </c>
      <c r="L95" s="17">
        <v>19.367944335937501</v>
      </c>
      <c r="M95" s="17">
        <f t="shared" si="33"/>
        <v>25.155734750976563</v>
      </c>
      <c r="N95" s="17">
        <f>0.9014*M95+2.3973</f>
        <v>25.072679304530276</v>
      </c>
      <c r="O95" s="17">
        <f t="shared" si="38"/>
        <v>8.3055446446287817E-2</v>
      </c>
      <c r="P95" s="17">
        <f t="shared" si="34"/>
        <v>-17681.040655026187</v>
      </c>
      <c r="T95" s="15">
        <v>20.218865966796901</v>
      </c>
      <c r="U95" s="15">
        <f t="shared" si="35"/>
        <v>24.542971058349639</v>
      </c>
      <c r="V95" s="15">
        <f>0.9014*U95+2.3973</f>
        <v>24.520334111996366</v>
      </c>
      <c r="W95" s="15">
        <f t="shared" si="39"/>
        <v>2.2636946353273402E-2</v>
      </c>
      <c r="X95" s="19">
        <f t="shared" si="36"/>
        <v>-18505.209414794997</v>
      </c>
    </row>
    <row r="96" spans="1:26">
      <c r="A96">
        <v>2013</v>
      </c>
      <c r="B96">
        <v>10</v>
      </c>
      <c r="C96" s="15">
        <v>14.8493896484375</v>
      </c>
      <c r="D96" s="15">
        <f t="shared" si="30"/>
        <v>13.980793791503906</v>
      </c>
      <c r="E96" s="15">
        <f t="shared" si="48"/>
        <v>14.999587523661621</v>
      </c>
      <c r="F96" s="15">
        <f t="shared" si="37"/>
        <v>-1.0187937321577145</v>
      </c>
      <c r="G96" s="15">
        <f t="shared" si="32"/>
        <v>-32711.365300363384</v>
      </c>
      <c r="L96" s="17">
        <v>11.5333190917969</v>
      </c>
      <c r="M96" s="17">
        <f t="shared" si="33"/>
        <v>14.395660440673861</v>
      </c>
      <c r="N96" s="17">
        <f>0.9014*M96+2.3973</f>
        <v>15.373548321223417</v>
      </c>
      <c r="O96" s="17">
        <f t="shared" si="38"/>
        <v>-0.97788788054955589</v>
      </c>
      <c r="P96" s="17">
        <f t="shared" si="34"/>
        <v>-32153.36857857649</v>
      </c>
      <c r="T96" s="15">
        <v>10.9671875</v>
      </c>
      <c r="U96" s="15">
        <f t="shared" si="35"/>
        <v>14.386478437500001</v>
      </c>
      <c r="V96" s="15">
        <f>0.9014*U96+2.3973</f>
        <v>15.365271663562501</v>
      </c>
      <c r="W96" s="15">
        <f t="shared" si="39"/>
        <v>-0.97879322606249985</v>
      </c>
      <c r="X96" s="19">
        <f t="shared" si="36"/>
        <v>-32165.718396718563</v>
      </c>
    </row>
    <row r="97" spans="1:26">
      <c r="A97">
        <v>2013</v>
      </c>
      <c r="B97">
        <v>11</v>
      </c>
      <c r="C97" s="15">
        <v>5.6573425292969004</v>
      </c>
      <c r="D97" s="15">
        <f t="shared" si="30"/>
        <v>1.9143935382080413</v>
      </c>
      <c r="E97" s="15">
        <f t="shared" si="48"/>
        <v>4.1229343353407284</v>
      </c>
      <c r="F97" s="15">
        <f t="shared" si="37"/>
        <v>-2.2085407971326871</v>
      </c>
      <c r="G97" s="15">
        <f t="shared" si="32"/>
        <v>-48940.70501368698</v>
      </c>
      <c r="L97" s="17">
        <v>1.9041381835937701</v>
      </c>
      <c r="M97" s="17">
        <f t="shared" si="33"/>
        <v>1.1709433813476839</v>
      </c>
      <c r="N97" s="17">
        <f>0.9014*M97+2.3973</f>
        <v>3.4527883639468024</v>
      </c>
      <c r="O97" s="17">
        <f t="shared" si="38"/>
        <v>-2.2818449825991185</v>
      </c>
      <c r="P97" s="17">
        <f t="shared" si="34"/>
        <v>-49940.647407634577</v>
      </c>
      <c r="T97" s="15">
        <v>-0.33197631835935199</v>
      </c>
      <c r="U97" s="15">
        <f t="shared" si="35"/>
        <v>1.9822563977051031</v>
      </c>
      <c r="V97" s="15">
        <f>0.9014*U97+2.3973</f>
        <v>4.1841059168913795</v>
      </c>
      <c r="W97" s="15">
        <f t="shared" si="39"/>
        <v>-2.2018495191862764</v>
      </c>
      <c r="X97" s="19">
        <f t="shared" si="36"/>
        <v>-48849.429291219996</v>
      </c>
    </row>
    <row r="98" spans="1:26">
      <c r="A98">
        <v>2013</v>
      </c>
      <c r="B98">
        <v>12</v>
      </c>
      <c r="C98" s="15">
        <v>-0.48880615234372699</v>
      </c>
      <c r="D98" s="15">
        <f t="shared" si="30"/>
        <v>-6.1536558361816098</v>
      </c>
      <c r="E98" s="15">
        <f t="shared" ref="E98:E100" si="49">0.7817*D98+0.2163</f>
        <v>-4.5940127671431634</v>
      </c>
      <c r="F98" s="15">
        <f t="shared" si="37"/>
        <v>-1.5596430690384464</v>
      </c>
      <c r="G98" s="15">
        <f t="shared" si="32"/>
        <v>-40089.091104753446</v>
      </c>
      <c r="L98" s="17">
        <v>-5.7945617675780996</v>
      </c>
      <c r="M98" s="17">
        <f t="shared" si="33"/>
        <v>-9.4024511315917625</v>
      </c>
      <c r="N98" s="17">
        <f>0.7817*M98+0.2163</f>
        <v>-7.1335960495652797</v>
      </c>
      <c r="O98" s="17">
        <f t="shared" si="38"/>
        <v>-2.2688550820264828</v>
      </c>
      <c r="P98" s="17">
        <f t="shared" si="34"/>
        <v>-49763.452173923251</v>
      </c>
      <c r="T98" s="15">
        <v>-8.2114013671874808</v>
      </c>
      <c r="U98" s="15">
        <f t="shared" si="35"/>
        <v>-6.6677764208984165</v>
      </c>
      <c r="V98" s="15">
        <f>0.7817*U98+0.2163</f>
        <v>-4.9959008282162918</v>
      </c>
      <c r="W98" s="15">
        <f t="shared" si="39"/>
        <v>-1.6718755926821247</v>
      </c>
      <c r="X98" s="19">
        <f t="shared" si="36"/>
        <v>-41620.054959776862</v>
      </c>
    </row>
    <row r="99" spans="1:26">
      <c r="A99">
        <v>2014</v>
      </c>
      <c r="B99">
        <v>1</v>
      </c>
      <c r="C99" s="15">
        <v>-0.58646240234372704</v>
      </c>
      <c r="D99" s="15">
        <f t="shared" si="30"/>
        <v>-6.2818491955566103</v>
      </c>
      <c r="E99" s="15">
        <f t="shared" si="49"/>
        <v>-4.6942215161666017</v>
      </c>
      <c r="F99" s="15">
        <f t="shared" si="37"/>
        <v>-1.5876276793900086</v>
      </c>
      <c r="G99" s="15">
        <f t="shared" si="32"/>
        <v>-40470.829174559112</v>
      </c>
      <c r="H99" s="15">
        <f>SUM(G99:G110)</f>
        <v>-151732.19711737512</v>
      </c>
      <c r="I99" s="15">
        <f>H99*2.36386*4.4</f>
        <v>-1578164.1545026649</v>
      </c>
      <c r="L99" s="17">
        <v>-4.3533996582030996</v>
      </c>
      <c r="M99" s="17">
        <f t="shared" si="33"/>
        <v>-7.4231590905761369</v>
      </c>
      <c r="N99" s="17">
        <f>0.7817*M99+0.2163</f>
        <v>-5.5863834611033658</v>
      </c>
      <c r="O99" s="17">
        <f t="shared" si="38"/>
        <v>-1.8367756294727711</v>
      </c>
      <c r="P99" s="17">
        <f t="shared" si="34"/>
        <v>-43869.456361638069</v>
      </c>
      <c r="Q99" s="17">
        <f>SUM(P99:P110)</f>
        <v>-160372.50243190982</v>
      </c>
      <c r="R99" s="17">
        <f>Q99*2.36386*4.4</f>
        <v>-1668031.831834255</v>
      </c>
      <c r="T99" s="15">
        <v>-6.9581359863280996</v>
      </c>
      <c r="U99" s="15">
        <f t="shared" si="35"/>
        <v>-5.291941685790988</v>
      </c>
      <c r="V99" s="15">
        <f>0.7817*U99+0.2163</f>
        <v>-3.9204108157828155</v>
      </c>
      <c r="W99" s="15">
        <f t="shared" si="39"/>
        <v>-1.3715308700081725</v>
      </c>
      <c r="X99" s="19">
        <f t="shared" si="36"/>
        <v>-37523.052597781483</v>
      </c>
      <c r="Y99" s="19">
        <f>SUM(X99:X110)</f>
        <v>-120221.7219540048</v>
      </c>
      <c r="Z99" s="19">
        <f>Y99*2.36386*4.4</f>
        <v>-1250424.2064960524</v>
      </c>
    </row>
    <row r="100" spans="1:26">
      <c r="A100">
        <v>2014</v>
      </c>
      <c r="B100">
        <v>2</v>
      </c>
      <c r="C100" s="15">
        <v>5.2934509277344004</v>
      </c>
      <c r="D100" s="15">
        <f t="shared" si="30"/>
        <v>1.4367130328369475</v>
      </c>
      <c r="E100" s="15">
        <f t="shared" si="49"/>
        <v>1.3393785777686418</v>
      </c>
      <c r="F100" s="15">
        <f t="shared" si="37"/>
        <v>9.7334455068305736E-2</v>
      </c>
      <c r="G100" s="15">
        <f t="shared" si="32"/>
        <v>-17486.26069841324</v>
      </c>
      <c r="L100" s="17">
        <v>0.54894409179689796</v>
      </c>
      <c r="M100" s="17">
        <f t="shared" si="33"/>
        <v>-0.69028018432614024</v>
      </c>
      <c r="N100" s="17">
        <f>0.7817*M100+0.2163</f>
        <v>-0.32329202008774377</v>
      </c>
      <c r="O100" s="17">
        <f t="shared" si="38"/>
        <v>-0.36698816423839647</v>
      </c>
      <c r="P100" s="17">
        <f t="shared" si="34"/>
        <v>-23820.085548375966</v>
      </c>
      <c r="T100" s="15">
        <v>0.38585815429689801</v>
      </c>
      <c r="U100" s="15">
        <f t="shared" si="35"/>
        <v>2.7702950817871344</v>
      </c>
      <c r="V100" s="15">
        <f>0.7817*U100+0.2163</f>
        <v>2.3818396654330027</v>
      </c>
      <c r="W100" s="15">
        <f t="shared" si="39"/>
        <v>0.38845541635413161</v>
      </c>
      <c r="X100" s="19">
        <f t="shared" si="36"/>
        <v>-13515.079665513291</v>
      </c>
    </row>
    <row r="101" spans="1:26">
      <c r="A101">
        <v>2014</v>
      </c>
      <c r="B101">
        <v>3</v>
      </c>
      <c r="C101" s="15">
        <v>13.81875</v>
      </c>
      <c r="D101" s="15">
        <f t="shared" si="30"/>
        <v>12.627873124999997</v>
      </c>
      <c r="E101" s="15">
        <f t="shared" ref="E101:E103" si="50">0.9534*D101-0.7929</f>
        <v>11.246514237374997</v>
      </c>
      <c r="F101" s="15">
        <f t="shared" si="37"/>
        <v>1.3813588876249998</v>
      </c>
      <c r="G101" s="15">
        <f t="shared" si="32"/>
        <v>29.116586092623038</v>
      </c>
      <c r="L101" s="17">
        <v>7.3170104980469004</v>
      </c>
      <c r="M101" s="17">
        <f t="shared" si="33"/>
        <v>8.6049822180176125</v>
      </c>
      <c r="N101" s="17">
        <f>0.9534*M101-0.7929</f>
        <v>7.4110900466579919</v>
      </c>
      <c r="O101" s="17">
        <f t="shared" si="38"/>
        <v>1.1938921713596207</v>
      </c>
      <c r="P101" s="17">
        <f t="shared" si="34"/>
        <v>-2528.116890483414</v>
      </c>
      <c r="T101" s="15">
        <v>5.0087219238281504</v>
      </c>
      <c r="U101" s="15">
        <f t="shared" si="35"/>
        <v>7.8452749279785436</v>
      </c>
      <c r="V101" s="15">
        <f>0.9534*U101-0.7929</f>
        <v>6.6867851163347432</v>
      </c>
      <c r="W101" s="15">
        <f t="shared" si="39"/>
        <v>1.1584898116438005</v>
      </c>
      <c r="X101" s="19">
        <f t="shared" si="36"/>
        <v>-3011.0404793669168</v>
      </c>
    </row>
    <row r="102" spans="1:26">
      <c r="A102">
        <v>2014</v>
      </c>
      <c r="B102">
        <v>4</v>
      </c>
      <c r="C102" s="15">
        <v>20.739892578125001</v>
      </c>
      <c r="D102" s="15">
        <f t="shared" si="30"/>
        <v>21.713256987304689</v>
      </c>
      <c r="E102" s="15">
        <f t="shared" si="50"/>
        <v>19.908519211696291</v>
      </c>
      <c r="F102" s="15">
        <f t="shared" si="37"/>
        <v>1.8047377756083982</v>
      </c>
      <c r="G102" s="15">
        <f t="shared" si="32"/>
        <v>5804.4279970741591</v>
      </c>
      <c r="L102" s="17">
        <v>15.8367248535156</v>
      </c>
      <c r="M102" s="17">
        <f t="shared" si="33"/>
        <v>20.305957913818325</v>
      </c>
      <c r="N102" s="17">
        <f>0.9534*M102-0.7929</f>
        <v>18.566800275034392</v>
      </c>
      <c r="O102" s="17">
        <f t="shared" si="38"/>
        <v>1.7391576387839329</v>
      </c>
      <c r="P102" s="17">
        <f t="shared" si="34"/>
        <v>4909.8493506516279</v>
      </c>
      <c r="T102" s="15">
        <v>15.423486328125</v>
      </c>
      <c r="U102" s="15">
        <f t="shared" si="35"/>
        <v>19.278603291015624</v>
      </c>
      <c r="V102" s="15">
        <f>0.9534*U102-0.7929</f>
        <v>17.587320377654297</v>
      </c>
      <c r="W102" s="15">
        <f t="shared" si="39"/>
        <v>1.6912829133613272</v>
      </c>
      <c r="X102" s="19">
        <f t="shared" si="36"/>
        <v>4256.7902211618639</v>
      </c>
    </row>
    <row r="103" spans="1:26">
      <c r="A103">
        <v>2014</v>
      </c>
      <c r="B103">
        <v>5</v>
      </c>
      <c r="C103" s="15">
        <v>27.621331787109401</v>
      </c>
      <c r="D103" s="15">
        <f t="shared" si="30"/>
        <v>30.74652223693851</v>
      </c>
      <c r="E103" s="15">
        <f t="shared" si="50"/>
        <v>28.520834300697178</v>
      </c>
      <c r="F103" s="15">
        <f t="shared" si="37"/>
        <v>2.2256879362413322</v>
      </c>
      <c r="G103" s="15">
        <f t="shared" si="32"/>
        <v>11546.609138268013</v>
      </c>
      <c r="L103" s="17">
        <v>22.239862060546901</v>
      </c>
      <c r="M103" s="17">
        <f t="shared" si="33"/>
        <v>29.100026553955114</v>
      </c>
      <c r="N103" s="17">
        <f>0.9534*M103-0.7929</f>
        <v>26.951065316540806</v>
      </c>
      <c r="O103" s="17">
        <f t="shared" si="38"/>
        <v>2.1489612374143086</v>
      </c>
      <c r="P103" s="17">
        <f t="shared" si="34"/>
        <v>10499.980239568584</v>
      </c>
      <c r="T103" s="15">
        <v>24.525659179687501</v>
      </c>
      <c r="U103" s="15">
        <f t="shared" si="35"/>
        <v>29.27096864746094</v>
      </c>
      <c r="V103" s="15">
        <f>0.9534*U103-0.7929</f>
        <v>27.114041508489262</v>
      </c>
      <c r="W103" s="15">
        <f t="shared" si="39"/>
        <v>2.1569271389716782</v>
      </c>
      <c r="X103" s="19">
        <f t="shared" si="36"/>
        <v>10608.643102712664</v>
      </c>
    </row>
    <row r="104" spans="1:26">
      <c r="A104">
        <v>2014</v>
      </c>
      <c r="B104">
        <v>6</v>
      </c>
      <c r="C104" s="15">
        <v>32.331323242187501</v>
      </c>
      <c r="D104" s="15">
        <f t="shared" si="30"/>
        <v>36.929328020019533</v>
      </c>
      <c r="E104" s="15">
        <f t="shared" ref="E104:E106" si="51">0.814*D104+4.4613</f>
        <v>34.521773008295895</v>
      </c>
      <c r="F104" s="15">
        <f t="shared" si="37"/>
        <v>2.4075550117236375</v>
      </c>
      <c r="G104" s="15">
        <f t="shared" si="32"/>
        <v>14027.457914922139</v>
      </c>
      <c r="L104" s="17">
        <v>25.784936523437501</v>
      </c>
      <c r="M104" s="17">
        <f t="shared" si="33"/>
        <v>33.968831821289058</v>
      </c>
      <c r="N104" s="17">
        <f>0.814*M104+4.4613</f>
        <v>32.111929102529288</v>
      </c>
      <c r="O104" s="17">
        <f t="shared" si="38"/>
        <v>1.8569027187597698</v>
      </c>
      <c r="P104" s="17">
        <f t="shared" si="34"/>
        <v>6516.0099866020209</v>
      </c>
      <c r="T104" s="15">
        <v>30.151025390625001</v>
      </c>
      <c r="U104" s="15">
        <f t="shared" si="35"/>
        <v>35.446495673828132</v>
      </c>
      <c r="V104" s="15">
        <f>0.814*U104+4.4613</f>
        <v>33.314747478496095</v>
      </c>
      <c r="W104" s="15">
        <f t="shared" si="39"/>
        <v>2.1317481953320367</v>
      </c>
      <c r="X104" s="19">
        <f t="shared" si="36"/>
        <v>10265.177132524313</v>
      </c>
    </row>
    <row r="105" spans="1:26">
      <c r="A105">
        <v>2014</v>
      </c>
      <c r="B105">
        <v>7</v>
      </c>
      <c r="C105" s="15">
        <v>33.463708496093801</v>
      </c>
      <c r="D105" s="15">
        <f t="shared" si="30"/>
        <v>38.41581014282233</v>
      </c>
      <c r="E105" s="15">
        <f t="shared" si="51"/>
        <v>35.731769456257375</v>
      </c>
      <c r="F105" s="15">
        <f t="shared" si="37"/>
        <v>2.6840406865649555</v>
      </c>
      <c r="G105" s="15">
        <f t="shared" si="32"/>
        <v>17798.999005432561</v>
      </c>
      <c r="L105" s="17">
        <v>27.130059814453102</v>
      </c>
      <c r="M105" s="17">
        <f t="shared" si="33"/>
        <v>35.816224149169884</v>
      </c>
      <c r="N105" s="17">
        <f>0.814*M105+4.4613</f>
        <v>33.615706457424281</v>
      </c>
      <c r="O105" s="17">
        <f t="shared" si="38"/>
        <v>2.2005176917456026</v>
      </c>
      <c r="P105" s="17">
        <f t="shared" si="34"/>
        <v>11203.261833101766</v>
      </c>
      <c r="T105" s="15">
        <v>33.570306396484398</v>
      </c>
      <c r="U105" s="15">
        <f t="shared" si="35"/>
        <v>39.200182362060573</v>
      </c>
      <c r="V105" s="15">
        <f>0.814*U105+4.4613</f>
        <v>36.370248442717305</v>
      </c>
      <c r="W105" s="15">
        <f t="shared" si="39"/>
        <v>2.8299339193432687</v>
      </c>
      <c r="X105" s="19">
        <f t="shared" si="36"/>
        <v>19789.128593761525</v>
      </c>
    </row>
    <row r="106" spans="1:26">
      <c r="A106">
        <v>2014</v>
      </c>
      <c r="B106">
        <v>8</v>
      </c>
      <c r="C106" s="15">
        <v>29.630944824218801</v>
      </c>
      <c r="D106" s="15">
        <f t="shared" si="30"/>
        <v>33.384541270752017</v>
      </c>
      <c r="E106" s="15">
        <f t="shared" si="51"/>
        <v>31.636316594392142</v>
      </c>
      <c r="F106" s="15">
        <f t="shared" si="37"/>
        <v>1.7482246763598752</v>
      </c>
      <c r="G106" s="15">
        <f t="shared" si="32"/>
        <v>5033.5328102250569</v>
      </c>
      <c r="L106" s="17">
        <v>26.143975830078102</v>
      </c>
      <c r="M106" s="17">
        <f t="shared" si="33"/>
        <v>34.461936405029263</v>
      </c>
      <c r="N106" s="17">
        <f>0.814*M106+4.4613</f>
        <v>32.513316233693821</v>
      </c>
      <c r="O106" s="17">
        <f t="shared" si="38"/>
        <v>1.9486201713354419</v>
      </c>
      <c r="P106" s="17">
        <f t="shared" si="34"/>
        <v>7767.1277571867613</v>
      </c>
      <c r="T106" s="15">
        <v>30.420770263671901</v>
      </c>
      <c r="U106" s="15">
        <f t="shared" si="35"/>
        <v>35.742621595459013</v>
      </c>
      <c r="V106" s="15">
        <f>0.814*U106+4.4613</f>
        <v>33.555793978703633</v>
      </c>
      <c r="W106" s="15">
        <f t="shared" si="39"/>
        <v>2.1868276167553802</v>
      </c>
      <c r="X106" s="19">
        <f t="shared" si="36"/>
        <v>11016.515520160141</v>
      </c>
    </row>
    <row r="107" spans="1:26">
      <c r="A107">
        <v>2014</v>
      </c>
      <c r="B107">
        <v>9</v>
      </c>
      <c r="C107" s="15">
        <v>23.432550048828102</v>
      </c>
      <c r="D107" s="15">
        <f t="shared" si="30"/>
        <v>25.247908449096649</v>
      </c>
      <c r="E107" s="15">
        <f t="shared" ref="E107:E109" si="52">0.9014*D107+2.3973</f>
        <v>25.155764676015721</v>
      </c>
      <c r="F107" s="15">
        <f t="shared" si="37"/>
        <v>9.214377308092736E-2</v>
      </c>
      <c r="G107" s="15">
        <f t="shared" si="32"/>
        <v>-17557.066791403071</v>
      </c>
      <c r="L107" s="17">
        <v>19.413842773437501</v>
      </c>
      <c r="M107" s="17">
        <f t="shared" si="33"/>
        <v>25.218771665039064</v>
      </c>
      <c r="N107" s="17">
        <f>0.9014*M107+2.3973</f>
        <v>25.129500778866213</v>
      </c>
      <c r="O107" s="17">
        <f t="shared" si="38"/>
        <v>8.9270886172851505E-2</v>
      </c>
      <c r="P107" s="17">
        <f t="shared" si="34"/>
        <v>-17596.255841716134</v>
      </c>
      <c r="T107" s="15">
        <v>22.255639648437501</v>
      </c>
      <c r="U107" s="15">
        <f t="shared" si="35"/>
        <v>26.778941206054689</v>
      </c>
      <c r="V107" s="15">
        <f>0.9014*U107+2.3973</f>
        <v>26.535837603137697</v>
      </c>
      <c r="W107" s="15">
        <f t="shared" si="39"/>
        <v>0.2431036029169924</v>
      </c>
      <c r="X107" s="19">
        <f t="shared" si="36"/>
        <v>-15497.823752609307</v>
      </c>
    </row>
    <row r="108" spans="1:26">
      <c r="A108">
        <v>2014</v>
      </c>
      <c r="B108">
        <v>10</v>
      </c>
      <c r="C108" s="15">
        <v>14.0796142578125</v>
      </c>
      <c r="D108" s="15">
        <f t="shared" si="30"/>
        <v>12.970309636230468</v>
      </c>
      <c r="E108" s="15">
        <f t="shared" si="52"/>
        <v>14.088737106098144</v>
      </c>
      <c r="F108" s="15">
        <f t="shared" si="37"/>
        <v>-1.1184274698676759</v>
      </c>
      <c r="G108" s="15">
        <f t="shared" si="32"/>
        <v>-34070.46911646497</v>
      </c>
      <c r="L108" s="17">
        <v>11.8103271484375</v>
      </c>
      <c r="M108" s="17">
        <f t="shared" si="33"/>
        <v>14.77610330566406</v>
      </c>
      <c r="N108" s="17">
        <f>0.9014*M108+2.3973</f>
        <v>15.716479519725583</v>
      </c>
      <c r="O108" s="17">
        <f t="shared" si="38"/>
        <v>-0.94037621406152283</v>
      </c>
      <c r="P108" s="17">
        <f t="shared" si="34"/>
        <v>-31641.671936013234</v>
      </c>
      <c r="T108" s="15">
        <v>10.146447753906299</v>
      </c>
      <c r="U108" s="15">
        <f t="shared" si="35"/>
        <v>13.485470344238337</v>
      </c>
      <c r="V108" s="15">
        <f>0.9014*U108+2.3973</f>
        <v>14.553102968296436</v>
      </c>
      <c r="W108" s="15">
        <f t="shared" si="39"/>
        <v>-1.0676326240580991</v>
      </c>
      <c r="X108" s="19">
        <f t="shared" si="36"/>
        <v>-33377.576624776528</v>
      </c>
    </row>
    <row r="109" spans="1:26">
      <c r="A109">
        <v>2014</v>
      </c>
      <c r="B109">
        <v>11</v>
      </c>
      <c r="C109" s="15">
        <v>6.4146667480469004</v>
      </c>
      <c r="D109" s="15">
        <f t="shared" si="30"/>
        <v>2.9085330401611662</v>
      </c>
      <c r="E109" s="15">
        <f t="shared" si="52"/>
        <v>5.0190516824012752</v>
      </c>
      <c r="F109" s="15">
        <f t="shared" si="37"/>
        <v>-2.110518642240109</v>
      </c>
      <c r="G109" s="15">
        <f t="shared" si="32"/>
        <v>-47603.584798797325</v>
      </c>
      <c r="L109" s="17">
        <v>4.1361938476562701</v>
      </c>
      <c r="M109" s="17">
        <f t="shared" si="33"/>
        <v>4.2364486303711217</v>
      </c>
      <c r="N109" s="17">
        <f>0.9014*M109+2.3973</f>
        <v>6.2160347954165296</v>
      </c>
      <c r="O109" s="17">
        <f t="shared" si="38"/>
        <v>-1.9795861650454079</v>
      </c>
      <c r="P109" s="17">
        <f t="shared" si="34"/>
        <v>-45817.534877384409</v>
      </c>
      <c r="T109" s="15">
        <v>0.14144287109377299</v>
      </c>
      <c r="U109" s="15">
        <f t="shared" si="35"/>
        <v>2.5019759838867439</v>
      </c>
      <c r="V109" s="15">
        <f>0.9014*U109+2.3973</f>
        <v>4.6525811518755109</v>
      </c>
      <c r="W109" s="15">
        <f t="shared" si="39"/>
        <v>-2.150605167988767</v>
      </c>
      <c r="X109" s="19">
        <f t="shared" si="36"/>
        <v>-48150.405096534771</v>
      </c>
    </row>
    <row r="110" spans="1:26">
      <c r="A110">
        <v>2014</v>
      </c>
      <c r="B110">
        <v>12</v>
      </c>
      <c r="C110" s="15">
        <v>-2.7131713867187299</v>
      </c>
      <c r="D110" s="15">
        <f t="shared" si="30"/>
        <v>-9.0735800793456765</v>
      </c>
      <c r="E110" s="15">
        <f t="shared" ref="E110:E112" si="53">0.7817*D110+0.2163</f>
        <v>-6.8765175480245144</v>
      </c>
      <c r="F110" s="15">
        <f t="shared" si="37"/>
        <v>-2.197062531321162</v>
      </c>
      <c r="G110" s="15">
        <f t="shared" si="32"/>
        <v>-48784.129989751971</v>
      </c>
      <c r="L110" s="17">
        <v>-2.4281372070312299</v>
      </c>
      <c r="M110" s="17">
        <f t="shared" si="33"/>
        <v>-4.7790036401366915</v>
      </c>
      <c r="N110" s="17">
        <f>0.7817*M110+0.2163</f>
        <v>-3.5194471454948517</v>
      </c>
      <c r="O110" s="17">
        <f t="shared" si="38"/>
        <v>-1.2595564946418398</v>
      </c>
      <c r="P110" s="17">
        <f t="shared" si="34"/>
        <v>-35995.610143409336</v>
      </c>
      <c r="T110" s="15">
        <v>-3.1527465820312299</v>
      </c>
      <c r="U110" s="15">
        <f t="shared" si="35"/>
        <v>-1.1143851977538848</v>
      </c>
      <c r="V110" s="15">
        <f>0.7817*U110+0.2163</f>
        <v>-0.65481490908421169</v>
      </c>
      <c r="W110" s="15">
        <f t="shared" si="39"/>
        <v>-0.45957028866967309</v>
      </c>
      <c r="X110" s="19">
        <f t="shared" si="36"/>
        <v>-25082.998307743012</v>
      </c>
    </row>
    <row r="111" spans="1:26">
      <c r="A111">
        <v>2015</v>
      </c>
      <c r="B111">
        <v>1</v>
      </c>
      <c r="C111" s="15">
        <v>-1.1499084472656</v>
      </c>
      <c r="D111" s="15">
        <f t="shared" si="30"/>
        <v>-7.0214848187255523</v>
      </c>
      <c r="E111" s="15">
        <f t="shared" si="53"/>
        <v>-5.2723946827977635</v>
      </c>
      <c r="F111" s="15">
        <f t="shared" si="37"/>
        <v>-1.7490901359277888</v>
      </c>
      <c r="G111" s="15">
        <f t="shared" si="32"/>
        <v>-42673.338544190963</v>
      </c>
      <c r="H111" s="15">
        <f>SUM(G111:G122)</f>
        <v>-164544.43311158335</v>
      </c>
      <c r="I111" s="15">
        <f>H111*2.36386*4.4</f>
        <v>-1711424.0160826487</v>
      </c>
      <c r="L111" s="17">
        <v>-5.3115600585937299</v>
      </c>
      <c r="M111" s="17">
        <f t="shared" si="33"/>
        <v>-8.7390965844726285</v>
      </c>
      <c r="N111" s="17">
        <f>0.7817*M111+0.2163</f>
        <v>-6.6150518000822531</v>
      </c>
      <c r="O111" s="17">
        <f t="shared" si="38"/>
        <v>-2.1240447843903754</v>
      </c>
      <c r="P111" s="17">
        <f t="shared" si="34"/>
        <v>-47788.094903869111</v>
      </c>
      <c r="Q111" s="17">
        <f>SUM(P111:P122)</f>
        <v>-126136.06087946074</v>
      </c>
      <c r="R111" s="17">
        <f>Q111*2.36386*4.4</f>
        <v>-1311939.1510302972</v>
      </c>
      <c r="T111" s="15">
        <v>-6.8471130371093496</v>
      </c>
      <c r="U111" s="15">
        <f t="shared" si="35"/>
        <v>-5.1700606921386445</v>
      </c>
      <c r="V111" s="15">
        <f>0.7817*U111+0.2163</f>
        <v>-3.8251364430447778</v>
      </c>
      <c r="W111" s="15">
        <f t="shared" si="39"/>
        <v>-1.3449242490938667</v>
      </c>
      <c r="X111" s="19">
        <f t="shared" si="36"/>
        <v>-37160.111681889437</v>
      </c>
      <c r="Y111" s="19">
        <f>SUM(X111:X122)</f>
        <v>-136556.40928787625</v>
      </c>
      <c r="Z111" s="19">
        <f>Y111*2.36386*4.4</f>
        <v>-1420321.0281006524</v>
      </c>
    </row>
    <row r="112" spans="1:26">
      <c r="A112">
        <v>2015</v>
      </c>
      <c r="B112">
        <v>2</v>
      </c>
      <c r="C112" s="15">
        <v>4.1223083496094004</v>
      </c>
      <c r="D112" s="15">
        <f t="shared" si="30"/>
        <v>-0.10064582946773992</v>
      </c>
      <c r="E112" s="15">
        <f t="shared" si="53"/>
        <v>0.1376251551050677</v>
      </c>
      <c r="F112" s="15">
        <f t="shared" si="37"/>
        <v>-0.23827098457280763</v>
      </c>
      <c r="G112" s="15">
        <f t="shared" si="32"/>
        <v>-22064.254500557669</v>
      </c>
      <c r="L112" s="17">
        <v>3.5885864257812701</v>
      </c>
      <c r="M112" s="17">
        <f t="shared" si="33"/>
        <v>3.4843645971679966</v>
      </c>
      <c r="N112" s="17">
        <f>0.7817*M112+0.2163</f>
        <v>2.9400278056062228</v>
      </c>
      <c r="O112" s="17">
        <f t="shared" si="38"/>
        <v>0.54433679156177384</v>
      </c>
      <c r="P112" s="17">
        <f t="shared" si="34"/>
        <v>-11388.701826305843</v>
      </c>
      <c r="T112" s="15">
        <v>-2.61310424804685</v>
      </c>
      <c r="U112" s="15">
        <f t="shared" si="35"/>
        <v>-0.52196584350583253</v>
      </c>
      <c r="V112" s="15">
        <f>0.7817*U112+0.2163</f>
        <v>-0.19172069986850926</v>
      </c>
      <c r="W112" s="15">
        <f t="shared" si="39"/>
        <v>-0.33024514363732327</v>
      </c>
      <c r="X112" s="19">
        <f t="shared" si="36"/>
        <v>-23318.874004356727</v>
      </c>
    </row>
    <row r="113" spans="1:26">
      <c r="A113">
        <v>2015</v>
      </c>
      <c r="B113">
        <v>3</v>
      </c>
      <c r="C113" s="15">
        <v>10.4463134765625</v>
      </c>
      <c r="D113" s="15">
        <f t="shared" si="30"/>
        <v>8.2008757006835928</v>
      </c>
      <c r="E113" s="15">
        <f t="shared" ref="E113:E115" si="54">0.9534*D113-0.7929</f>
        <v>7.025814893031737</v>
      </c>
      <c r="F113" s="15">
        <f t="shared" si="37"/>
        <v>1.1750608076518558</v>
      </c>
      <c r="G113" s="15">
        <f t="shared" si="32"/>
        <v>-2784.9955228210347</v>
      </c>
      <c r="L113" s="17">
        <v>8.4991394042968995</v>
      </c>
      <c r="M113" s="17">
        <f t="shared" si="33"/>
        <v>10.228518057861361</v>
      </c>
      <c r="N113" s="17">
        <f>0.9534*M113-0.7929</f>
        <v>8.9589691163650222</v>
      </c>
      <c r="O113" s="17">
        <f t="shared" si="38"/>
        <v>1.269548941496339</v>
      </c>
      <c r="P113" s="17">
        <f t="shared" si="34"/>
        <v>-1496.0828890484408</v>
      </c>
      <c r="T113" s="15">
        <v>2.7106872558594</v>
      </c>
      <c r="U113" s="15">
        <f t="shared" si="35"/>
        <v>5.3224924694824498</v>
      </c>
      <c r="V113" s="15">
        <f>0.9534*U113-0.7929</f>
        <v>4.2815643204045672</v>
      </c>
      <c r="W113" s="15">
        <f t="shared" si="39"/>
        <v>1.0409281490778826</v>
      </c>
      <c r="X113" s="19">
        <f t="shared" si="36"/>
        <v>-4614.6991184286035</v>
      </c>
    </row>
    <row r="114" spans="1:26">
      <c r="A114">
        <v>2015</v>
      </c>
      <c r="B114">
        <v>4</v>
      </c>
      <c r="C114" s="15">
        <v>21.052728271484401</v>
      </c>
      <c r="D114" s="15">
        <f t="shared" si="30"/>
        <v>22.123916401977574</v>
      </c>
      <c r="E114" s="15">
        <f t="shared" si="54"/>
        <v>20.300041897645421</v>
      </c>
      <c r="F114" s="15">
        <f t="shared" si="37"/>
        <v>1.8238745043321529</v>
      </c>
      <c r="G114" s="15">
        <f t="shared" si="32"/>
        <v>6065.4721135948967</v>
      </c>
      <c r="L114" s="17">
        <v>14.5827880859375</v>
      </c>
      <c r="M114" s="17">
        <f t="shared" si="33"/>
        <v>18.583801157226564</v>
      </c>
      <c r="N114" s="17">
        <f>0.9534*M114-0.7929</f>
        <v>16.924896023299805</v>
      </c>
      <c r="O114" s="17">
        <f t="shared" si="38"/>
        <v>1.6589051339267584</v>
      </c>
      <c r="P114" s="17">
        <f t="shared" si="34"/>
        <v>3815.1249318949122</v>
      </c>
      <c r="T114" s="15">
        <v>16.515557861328102</v>
      </c>
      <c r="U114" s="15">
        <f t="shared" si="35"/>
        <v>20.477479420165992</v>
      </c>
      <c r="V114" s="15">
        <f>0.9534*U114-0.7929</f>
        <v>18.730328879186256</v>
      </c>
      <c r="W114" s="15">
        <f t="shared" si="39"/>
        <v>1.7471505409797352</v>
      </c>
      <c r="X114" s="19">
        <f t="shared" si="36"/>
        <v>5018.8805295045677</v>
      </c>
    </row>
    <row r="115" spans="1:26">
      <c r="A115">
        <v>2015</v>
      </c>
      <c r="B115">
        <v>5</v>
      </c>
      <c r="C115" s="15">
        <v>25.832147216796901</v>
      </c>
      <c r="D115" s="15">
        <f t="shared" si="30"/>
        <v>28.397859651489291</v>
      </c>
      <c r="E115" s="15">
        <f t="shared" si="54"/>
        <v>26.28161939172989</v>
      </c>
      <c r="F115" s="15">
        <f t="shared" si="37"/>
        <v>2.116240259759401</v>
      </c>
      <c r="G115" s="15">
        <f t="shared" si="32"/>
        <v>10053.63338337799</v>
      </c>
      <c r="L115" s="17">
        <v>19.257653808593801</v>
      </c>
      <c r="M115" s="17">
        <f t="shared" si="33"/>
        <v>25.004261740722725</v>
      </c>
      <c r="N115" s="17">
        <f>0.9534*M115-0.7929</f>
        <v>23.046163143605046</v>
      </c>
      <c r="O115" s="17">
        <f t="shared" si="38"/>
        <v>1.9580985971176794</v>
      </c>
      <c r="P115" s="17">
        <f t="shared" si="34"/>
        <v>7896.4229632822644</v>
      </c>
      <c r="T115" s="15">
        <v>23.050134277343801</v>
      </c>
      <c r="U115" s="15">
        <f t="shared" si="35"/>
        <v>27.651137409668024</v>
      </c>
      <c r="V115" s="15">
        <f>0.9534*U115-0.7929</f>
        <v>25.569694406377497</v>
      </c>
      <c r="W115" s="15">
        <f t="shared" si="39"/>
        <v>2.0814430032905271</v>
      </c>
      <c r="X115" s="19">
        <f t="shared" si="36"/>
        <v>9578.9640078860793</v>
      </c>
    </row>
    <row r="116" spans="1:26">
      <c r="A116">
        <v>2015</v>
      </c>
      <c r="B116">
        <v>6</v>
      </c>
      <c r="C116" s="15">
        <v>32.271508789062501</v>
      </c>
      <c r="D116" s="15">
        <f t="shared" si="30"/>
        <v>36.850809587402345</v>
      </c>
      <c r="E116" s="15">
        <f t="shared" ref="E116:E118" si="55">0.814*D116+4.4613</f>
        <v>34.457859004145504</v>
      </c>
      <c r="F116" s="15">
        <f t="shared" si="37"/>
        <v>2.392950583256841</v>
      </c>
      <c r="G116" s="15">
        <f t="shared" si="32"/>
        <v>13828.238906206567</v>
      </c>
      <c r="L116" s="17">
        <v>27.736535644531301</v>
      </c>
      <c r="M116" s="17">
        <f t="shared" si="33"/>
        <v>36.649158054199283</v>
      </c>
      <c r="N116" s="17">
        <f>0.814*M116+4.4613</f>
        <v>34.293714656118212</v>
      </c>
      <c r="O116" s="17">
        <f t="shared" si="38"/>
        <v>2.3554433980810714</v>
      </c>
      <c r="P116" s="17">
        <f t="shared" si="34"/>
        <v>13316.603393223893</v>
      </c>
      <c r="T116" s="15">
        <v>31.254815673828102</v>
      </c>
      <c r="U116" s="15">
        <f t="shared" si="35"/>
        <v>36.65823664672849</v>
      </c>
      <c r="V116" s="15">
        <f>0.814*U116+4.4613</f>
        <v>34.301104630436988</v>
      </c>
      <c r="W116" s="15">
        <f t="shared" si="39"/>
        <v>2.3571320162915015</v>
      </c>
      <c r="X116" s="19">
        <f t="shared" si="36"/>
        <v>13339.637834232373</v>
      </c>
    </row>
    <row r="117" spans="1:26">
      <c r="A117">
        <v>2015</v>
      </c>
      <c r="B117">
        <v>7</v>
      </c>
      <c r="C117" s="15">
        <v>33.361047363281301</v>
      </c>
      <c r="D117" s="15">
        <f t="shared" si="30"/>
        <v>38.28104687377936</v>
      </c>
      <c r="E117" s="15">
        <f t="shared" si="55"/>
        <v>35.622072155256397</v>
      </c>
      <c r="F117" s="15">
        <f t="shared" si="37"/>
        <v>2.6589747185229626</v>
      </c>
      <c r="G117" s="15">
        <f t="shared" si="32"/>
        <v>17457.074135371731</v>
      </c>
      <c r="L117" s="17">
        <v>29.396203613281301</v>
      </c>
      <c r="M117" s="17">
        <f t="shared" si="33"/>
        <v>38.928546042480534</v>
      </c>
      <c r="N117" s="17">
        <f>0.814*M117+4.4613</f>
        <v>36.149136478579152</v>
      </c>
      <c r="O117" s="17">
        <f t="shared" si="38"/>
        <v>2.7794095639013818</v>
      </c>
      <c r="P117" s="17">
        <f t="shared" si="34"/>
        <v>19099.925861178752</v>
      </c>
      <c r="T117" s="15">
        <v>32.532556152343801</v>
      </c>
      <c r="U117" s="15">
        <f t="shared" si="35"/>
        <v>38.06094014404303</v>
      </c>
      <c r="V117" s="15">
        <f>0.814*U117+4.4613</f>
        <v>35.442905277251022</v>
      </c>
      <c r="W117" s="15">
        <f t="shared" si="39"/>
        <v>2.6180348667920086</v>
      </c>
      <c r="X117" s="19">
        <f t="shared" si="36"/>
        <v>16898.613617909788</v>
      </c>
    </row>
    <row r="118" spans="1:26">
      <c r="A118">
        <v>2015</v>
      </c>
      <c r="B118">
        <v>8</v>
      </c>
      <c r="C118" s="15">
        <v>29.561303710937501</v>
      </c>
      <c r="D118" s="15">
        <f t="shared" si="30"/>
        <v>33.293123381347655</v>
      </c>
      <c r="E118" s="15">
        <f t="shared" si="55"/>
        <v>31.561902432416986</v>
      </c>
      <c r="F118" s="15">
        <f t="shared" si="37"/>
        <v>1.7312209489306696</v>
      </c>
      <c r="G118" s="15">
        <f t="shared" si="32"/>
        <v>4801.5849643632646</v>
      </c>
      <c r="L118" s="17">
        <v>26.602136230468801</v>
      </c>
      <c r="M118" s="17">
        <f t="shared" si="33"/>
        <v>35.091173898925845</v>
      </c>
      <c r="N118" s="17">
        <f>0.814*M118+4.4613</f>
        <v>33.025515553725633</v>
      </c>
      <c r="O118" s="17">
        <f t="shared" si="38"/>
        <v>2.0656583452002124</v>
      </c>
      <c r="P118" s="17">
        <f t="shared" si="34"/>
        <v>9363.6454868760957</v>
      </c>
      <c r="T118" s="15">
        <v>30.454492187500001</v>
      </c>
      <c r="U118" s="15">
        <f t="shared" si="35"/>
        <v>35.779641523437505</v>
      </c>
      <c r="V118" s="15">
        <f>0.814*U118+4.4613</f>
        <v>33.585928200078129</v>
      </c>
      <c r="W118" s="15">
        <f t="shared" si="39"/>
        <v>2.1937133233593755</v>
      </c>
      <c r="X118" s="19">
        <f t="shared" si="36"/>
        <v>11110.443443945242</v>
      </c>
    </row>
    <row r="119" spans="1:26">
      <c r="A119">
        <v>2015</v>
      </c>
      <c r="B119">
        <v>9</v>
      </c>
      <c r="C119" s="15">
        <v>23.339685058593801</v>
      </c>
      <c r="D119" s="15">
        <f t="shared" si="30"/>
        <v>25.126004576416083</v>
      </c>
      <c r="E119" s="15">
        <f t="shared" ref="E119:E121" si="56">0.9014*D119+2.3973</f>
        <v>25.04588052518146</v>
      </c>
      <c r="F119" s="15">
        <f t="shared" si="37"/>
        <v>8.0124051234623295E-2</v>
      </c>
      <c r="G119" s="15">
        <f t="shared" si="32"/>
        <v>-17721.027817108505</v>
      </c>
      <c r="L119" s="17">
        <v>21.436059570312501</v>
      </c>
      <c r="M119" s="17">
        <f t="shared" si="33"/>
        <v>27.996084213867189</v>
      </c>
      <c r="N119" s="17">
        <f>0.9014*M119+2.3973</f>
        <v>27.632970310379886</v>
      </c>
      <c r="O119" s="17">
        <f t="shared" si="38"/>
        <v>0.36311390348730299</v>
      </c>
      <c r="P119" s="17">
        <f t="shared" si="34"/>
        <v>-13860.7632425297</v>
      </c>
      <c r="T119" s="15">
        <v>19.970086669921901</v>
      </c>
      <c r="U119" s="15">
        <f t="shared" si="35"/>
        <v>24.269861146240263</v>
      </c>
      <c r="V119" s="15">
        <f>0.9014*U119+2.3973</f>
        <v>24.274152837220974</v>
      </c>
      <c r="W119" s="15">
        <f t="shared" si="39"/>
        <v>-4.2916909807111381E-3</v>
      </c>
      <c r="X119" s="19">
        <f t="shared" si="36"/>
        <v>-18872.542956667879</v>
      </c>
    </row>
    <row r="120" spans="1:26">
      <c r="A120">
        <v>2015</v>
      </c>
      <c r="B120">
        <v>10</v>
      </c>
      <c r="C120" s="15">
        <v>12.9742980957031</v>
      </c>
      <c r="D120" s="15">
        <f t="shared" si="30"/>
        <v>11.519361110229458</v>
      </c>
      <c r="E120" s="15">
        <f t="shared" si="56"/>
        <v>12.780852104760832</v>
      </c>
      <c r="F120" s="15">
        <f t="shared" si="37"/>
        <v>-1.2614909945313748</v>
      </c>
      <c r="G120" s="15">
        <f t="shared" si="32"/>
        <v>-36021.998656402488</v>
      </c>
      <c r="L120" s="17">
        <v>11.373132324218799</v>
      </c>
      <c r="M120" s="17">
        <f t="shared" si="33"/>
        <v>14.175659934082098</v>
      </c>
      <c r="N120" s="17">
        <f>0.9014*M120+2.3973</f>
        <v>15.175239864581602</v>
      </c>
      <c r="O120" s="17">
        <f t="shared" si="38"/>
        <v>-0.99957993049950389</v>
      </c>
      <c r="P120" s="17">
        <f t="shared" si="34"/>
        <v>-32449.269831943733</v>
      </c>
      <c r="T120" s="15">
        <v>12.908776855468799</v>
      </c>
      <c r="U120" s="15">
        <f t="shared" si="35"/>
        <v>16.517955231933648</v>
      </c>
      <c r="V120" s="15">
        <f>0.9014*U120+2.3973</f>
        <v>17.28658484606499</v>
      </c>
      <c r="W120" s="15">
        <f t="shared" si="39"/>
        <v>-0.76862961413134201</v>
      </c>
      <c r="X120" s="19">
        <f t="shared" si="36"/>
        <v>-29298.876566365638</v>
      </c>
    </row>
    <row r="121" spans="1:26">
      <c r="A121">
        <v>2015</v>
      </c>
      <c r="B121">
        <v>11</v>
      </c>
      <c r="C121" s="15">
        <v>5.2902160644531504</v>
      </c>
      <c r="D121" s="15">
        <f t="shared" si="30"/>
        <v>1.432466627807651</v>
      </c>
      <c r="E121" s="15">
        <f t="shared" si="56"/>
        <v>3.6885254183058165</v>
      </c>
      <c r="F121" s="15">
        <f t="shared" si="37"/>
        <v>-2.2560587904981655</v>
      </c>
      <c r="G121" s="15">
        <f t="shared" si="32"/>
        <v>-49588.897961185474</v>
      </c>
      <c r="L121" s="17">
        <v>3.6624389648437701</v>
      </c>
      <c r="M121" s="17">
        <f t="shared" si="33"/>
        <v>3.585793674316434</v>
      </c>
      <c r="N121" s="17">
        <f>0.9014*M121+2.3973</f>
        <v>5.6295344180288334</v>
      </c>
      <c r="O121" s="17">
        <f t="shared" si="38"/>
        <v>-2.0437407437123993</v>
      </c>
      <c r="P121" s="17">
        <f t="shared" si="34"/>
        <v>-46692.667484980841</v>
      </c>
      <c r="T121" s="15">
        <v>1.68035278320315</v>
      </c>
      <c r="U121" s="15">
        <f t="shared" si="35"/>
        <v>4.1913912854004183</v>
      </c>
      <c r="V121" s="15">
        <f>0.9014*U121+2.3973</f>
        <v>6.1754201046599366</v>
      </c>
      <c r="W121" s="15">
        <f t="shared" si="39"/>
        <v>-1.9840288192595184</v>
      </c>
      <c r="X121" s="19">
        <f t="shared" si="36"/>
        <v>-45878.137123519089</v>
      </c>
    </row>
    <row r="122" spans="1:26">
      <c r="A122">
        <v>2015</v>
      </c>
      <c r="B122">
        <v>12</v>
      </c>
      <c r="C122" s="15">
        <v>-1.97431030273435</v>
      </c>
      <c r="D122" s="15">
        <f t="shared" si="30"/>
        <v>-8.1036771343993799</v>
      </c>
      <c r="E122" s="15">
        <f t="shared" ref="E122:E124" si="57">0.7817*D122+0.2163</f>
        <v>-6.1183444159599949</v>
      </c>
      <c r="F122" s="15">
        <f t="shared" si="37"/>
        <v>-1.985332718439385</v>
      </c>
      <c r="G122" s="15">
        <f t="shared" si="32"/>
        <v>-45895.923612231651</v>
      </c>
      <c r="L122" s="17">
        <v>2.7612304687522699E-2</v>
      </c>
      <c r="M122" s="17">
        <f t="shared" si="33"/>
        <v>-1.4062772607421563</v>
      </c>
      <c r="N122" s="17">
        <f>0.7817*M122+0.2163</f>
        <v>-0.88298693472214351</v>
      </c>
      <c r="O122" s="17">
        <f t="shared" si="38"/>
        <v>-0.5232903260200128</v>
      </c>
      <c r="P122" s="17">
        <f t="shared" si="34"/>
        <v>-25952.203337238992</v>
      </c>
      <c r="T122" s="15">
        <v>-5.6845764160155996</v>
      </c>
      <c r="U122" s="15">
        <f t="shared" si="35"/>
        <v>-3.8938279895019261</v>
      </c>
      <c r="V122" s="15">
        <f>0.7817*U122+0.2163</f>
        <v>-2.8275053393936553</v>
      </c>
      <c r="W122" s="15">
        <f t="shared" si="39"/>
        <v>-1.0663226501082708</v>
      </c>
      <c r="X122" s="19">
        <f t="shared" si="36"/>
        <v>-33359.707270126921</v>
      </c>
    </row>
    <row r="123" spans="1:26">
      <c r="A123">
        <v>2016</v>
      </c>
      <c r="B123">
        <v>1</v>
      </c>
      <c r="C123" s="15">
        <v>-2.32941284179685</v>
      </c>
      <c r="D123" s="15">
        <f t="shared" si="30"/>
        <v>-8.5698202374267254</v>
      </c>
      <c r="E123" s="15">
        <f t="shared" si="57"/>
        <v>-6.4827284795964708</v>
      </c>
      <c r="F123" s="15">
        <f t="shared" si="37"/>
        <v>-2.0870917578302546</v>
      </c>
      <c r="G123" s="15">
        <f t="shared" si="32"/>
        <v>-47284.018668562501</v>
      </c>
      <c r="H123" s="15">
        <f>SUM(G123:G134)</f>
        <v>-165128.00944792433</v>
      </c>
      <c r="I123" s="15">
        <f>H123*2.36386*4.4</f>
        <v>-1717493.7842197097</v>
      </c>
      <c r="L123" s="17">
        <v>-5.0203613281249799</v>
      </c>
      <c r="M123" s="17">
        <f t="shared" si="33"/>
        <v>-8.3391642480468473</v>
      </c>
      <c r="N123" s="17">
        <f>0.7817*M123+0.2163</f>
        <v>-6.3024246926982199</v>
      </c>
      <c r="O123" s="17">
        <f t="shared" si="38"/>
        <v>-2.0367395553486274</v>
      </c>
      <c r="P123" s="17">
        <f t="shared" si="34"/>
        <v>-46597.164274510622</v>
      </c>
      <c r="Q123" s="17">
        <f>SUM(P123:P134)</f>
        <v>-150179.59017095808</v>
      </c>
      <c r="R123" s="17">
        <f>Q123*2.36386*4.4</f>
        <v>-1562015.5144946924</v>
      </c>
      <c r="T123" s="15">
        <v>-10.1629699707031</v>
      </c>
      <c r="U123" s="15">
        <f t="shared" si="35"/>
        <v>-8.8102084338378646</v>
      </c>
      <c r="V123" s="15">
        <f>0.7817*U123+0.2163</f>
        <v>-6.6706399327310582</v>
      </c>
      <c r="W123" s="15">
        <f t="shared" si="39"/>
        <v>-2.1395685011068064</v>
      </c>
      <c r="X123" s="19">
        <f t="shared" si="36"/>
        <v>-47999.853923597948</v>
      </c>
      <c r="Y123" s="19">
        <f>SUM(X123:X134)</f>
        <v>-163206.18484655989</v>
      </c>
      <c r="Z123" s="19">
        <f>Y123*2.36386*4.4</f>
        <v>-1697504.9172901118</v>
      </c>
    </row>
    <row r="124" spans="1:26">
      <c r="A124">
        <v>2016</v>
      </c>
      <c r="B124">
        <v>2</v>
      </c>
      <c r="C124" s="15">
        <v>1.5594421386719</v>
      </c>
      <c r="D124" s="15">
        <f t="shared" si="30"/>
        <v>-3.4649203045653967</v>
      </c>
      <c r="E124" s="15">
        <f t="shared" si="57"/>
        <v>-2.4922282020787705</v>
      </c>
      <c r="F124" s="15">
        <f t="shared" si="37"/>
        <v>-0.97269210248662619</v>
      </c>
      <c r="G124" s="15">
        <f t="shared" si="32"/>
        <v>-32082.492970020066</v>
      </c>
      <c r="L124" s="17">
        <v>0.39559326171877301</v>
      </c>
      <c r="M124" s="17">
        <f t="shared" si="33"/>
        <v>-0.90089221435543709</v>
      </c>
      <c r="N124" s="17">
        <f>0.7817*M124+0.2163</f>
        <v>-0.48792744396164517</v>
      </c>
      <c r="O124" s="17">
        <f t="shared" si="38"/>
        <v>-0.41296477039379192</v>
      </c>
      <c r="P124" s="17">
        <f t="shared" si="34"/>
        <v>-24447.252432941714</v>
      </c>
      <c r="T124" s="15">
        <v>-5.1507629394530996</v>
      </c>
      <c r="U124" s="15">
        <f t="shared" si="35"/>
        <v>-3.3078075549316135</v>
      </c>
      <c r="V124" s="15">
        <f>0.7817*U124+0.2163</f>
        <v>-2.3694131656900423</v>
      </c>
      <c r="W124" s="15">
        <f t="shared" si="39"/>
        <v>-0.93839438924157115</v>
      </c>
      <c r="X124" s="19">
        <f t="shared" si="36"/>
        <v>-31614.637863644271</v>
      </c>
    </row>
    <row r="125" spans="1:26">
      <c r="A125">
        <v>2016</v>
      </c>
      <c r="B125">
        <v>3</v>
      </c>
      <c r="C125" s="15">
        <v>13.5284362792969</v>
      </c>
      <c r="D125" s="15">
        <f t="shared" si="30"/>
        <v>12.24677830383304</v>
      </c>
      <c r="E125" s="15">
        <f t="shared" ref="E125:E127" si="58">0.9534*D125-0.7929</f>
        <v>10.88317843487442</v>
      </c>
      <c r="F125" s="15">
        <f t="shared" si="37"/>
        <v>1.3635998689586195</v>
      </c>
      <c r="G125" s="15">
        <f t="shared" si="32"/>
        <v>-213.13418753547012</v>
      </c>
      <c r="L125" s="17">
        <v>11.1220947265625</v>
      </c>
      <c r="M125" s="17">
        <f t="shared" si="33"/>
        <v>13.830884897460937</v>
      </c>
      <c r="N125" s="17">
        <f>0.9534*M125-0.7929</f>
        <v>12.393465661239258</v>
      </c>
      <c r="O125" s="17">
        <f t="shared" si="38"/>
        <v>1.4374192362216789</v>
      </c>
      <c r="P125" s="17">
        <f t="shared" si="34"/>
        <v>793.83580129992333</v>
      </c>
      <c r="T125" s="15">
        <v>3.8929077148437701</v>
      </c>
      <c r="U125" s="15">
        <f t="shared" si="35"/>
        <v>6.6203340893554916</v>
      </c>
      <c r="V125" s="15">
        <f>0.9534*U125-0.7929</f>
        <v>5.5189265207915259</v>
      </c>
      <c r="W125" s="15">
        <f t="shared" si="39"/>
        <v>1.1014075685639657</v>
      </c>
      <c r="X125" s="19">
        <f t="shared" si="36"/>
        <v>-3789.699357218944</v>
      </c>
    </row>
    <row r="126" spans="1:26">
      <c r="A126">
        <v>2016</v>
      </c>
      <c r="B126">
        <v>4</v>
      </c>
      <c r="C126" s="15">
        <v>19.520562744140602</v>
      </c>
      <c r="D126" s="15">
        <f t="shared" si="30"/>
        <v>20.112642714233367</v>
      </c>
      <c r="E126" s="15">
        <f t="shared" si="58"/>
        <v>18.382493563750092</v>
      </c>
      <c r="F126" s="15">
        <f t="shared" si="37"/>
        <v>1.7301491504832747</v>
      </c>
      <c r="G126" s="15">
        <f t="shared" si="32"/>
        <v>4786.9645617423485</v>
      </c>
      <c r="L126" s="17">
        <v>15.556848144531299</v>
      </c>
      <c r="M126" s="17">
        <f t="shared" si="33"/>
        <v>19.921575241699287</v>
      </c>
      <c r="N126" s="17">
        <f>0.9534*M126-0.7929</f>
        <v>18.200329835436101</v>
      </c>
      <c r="O126" s="17">
        <f t="shared" si="38"/>
        <v>1.7212454062631863</v>
      </c>
      <c r="P126" s="17">
        <f t="shared" si="34"/>
        <v>4665.5085868361239</v>
      </c>
      <c r="T126" s="15">
        <v>16.958428955078102</v>
      </c>
      <c r="U126" s="15">
        <f t="shared" si="35"/>
        <v>20.96366330688474</v>
      </c>
      <c r="V126" s="15">
        <f>0.9534*U126-0.7929</f>
        <v>19.193856596783913</v>
      </c>
      <c r="W126" s="15">
        <f t="shared" si="39"/>
        <v>1.769806710100827</v>
      </c>
      <c r="X126" s="19">
        <f t="shared" si="36"/>
        <v>5327.9333324853797</v>
      </c>
    </row>
    <row r="127" spans="1:26">
      <c r="A127">
        <v>2016</v>
      </c>
      <c r="B127">
        <v>5</v>
      </c>
      <c r="C127" s="15">
        <v>26.890802001953102</v>
      </c>
      <c r="D127" s="15">
        <f t="shared" si="30"/>
        <v>29.787555787963832</v>
      </c>
      <c r="E127" s="15">
        <f t="shared" si="58"/>
        <v>27.606555688244718</v>
      </c>
      <c r="F127" s="15">
        <f t="shared" si="37"/>
        <v>2.1810000997191139</v>
      </c>
      <c r="G127" s="15">
        <f t="shared" si="32"/>
        <v>10937.022360268435</v>
      </c>
      <c r="L127" s="17">
        <v>24.169213867187501</v>
      </c>
      <c r="M127" s="17">
        <f t="shared" si="33"/>
        <v>31.749798325195318</v>
      </c>
      <c r="N127" s="17">
        <f>0.9534*M127-0.7929</f>
        <v>29.477357723241216</v>
      </c>
      <c r="O127" s="17">
        <f t="shared" si="38"/>
        <v>2.2724406019541021</v>
      </c>
      <c r="P127" s="17">
        <f t="shared" si="34"/>
        <v>12184.362251255909</v>
      </c>
      <c r="T127" s="15">
        <v>23.208398437500001</v>
      </c>
      <c r="U127" s="15">
        <f t="shared" si="35"/>
        <v>27.824879804687502</v>
      </c>
      <c r="V127" s="15">
        <f>0.9534*U127-0.7929</f>
        <v>25.735340405789064</v>
      </c>
      <c r="W127" s="15">
        <f t="shared" si="39"/>
        <v>2.0895393988984381</v>
      </c>
      <c r="X127" s="19">
        <f t="shared" si="36"/>
        <v>9689.4069403735957</v>
      </c>
    </row>
    <row r="128" spans="1:26">
      <c r="A128">
        <v>2016</v>
      </c>
      <c r="B128">
        <v>6</v>
      </c>
      <c r="C128" s="15">
        <v>30.794488525390602</v>
      </c>
      <c r="D128" s="15">
        <f t="shared" si="30"/>
        <v>34.911925087280238</v>
      </c>
      <c r="E128" s="15">
        <f t="shared" ref="E128:E130" si="59">0.814*D128+4.4613</f>
        <v>32.879607021046112</v>
      </c>
      <c r="F128" s="15">
        <f t="shared" si="37"/>
        <v>2.0323180662341258</v>
      </c>
      <c r="G128" s="15">
        <f t="shared" si="32"/>
        <v>8908.8507414997111</v>
      </c>
      <c r="L128" s="17">
        <v>26.040734863281301</v>
      </c>
      <c r="M128" s="17">
        <f t="shared" si="33"/>
        <v>34.320145261230536</v>
      </c>
      <c r="N128" s="17">
        <f>0.814*M128+4.4613</f>
        <v>32.397898242641652</v>
      </c>
      <c r="O128" s="17">
        <f t="shared" si="38"/>
        <v>1.9222470185888838</v>
      </c>
      <c r="P128" s="17">
        <f t="shared" si="34"/>
        <v>7407.3715805709653</v>
      </c>
      <c r="T128" s="15">
        <v>31.037622070312501</v>
      </c>
      <c r="U128" s="15">
        <f t="shared" si="35"/>
        <v>36.419801508789064</v>
      </c>
      <c r="V128" s="15">
        <f>0.814*U128+4.4613</f>
        <v>34.107018428154298</v>
      </c>
      <c r="W128" s="15">
        <f t="shared" si="39"/>
        <v>2.312783080634766</v>
      </c>
      <c r="X128" s="19">
        <f t="shared" si="36"/>
        <v>12734.674002938842</v>
      </c>
    </row>
    <row r="129" spans="1:26">
      <c r="A129">
        <v>2016</v>
      </c>
      <c r="B129">
        <v>7</v>
      </c>
      <c r="C129" s="15">
        <v>31.004693603515602</v>
      </c>
      <c r="D129" s="15">
        <f t="shared" si="30"/>
        <v>35.187861293334926</v>
      </c>
      <c r="E129" s="15">
        <f t="shared" si="59"/>
        <v>33.104219092774628</v>
      </c>
      <c r="F129" s="15">
        <f t="shared" si="37"/>
        <v>2.0836422005602984</v>
      </c>
      <c r="G129" s="15">
        <f t="shared" si="32"/>
        <v>9608.9632578430283</v>
      </c>
      <c r="L129" s="17">
        <v>28.659875488281301</v>
      </c>
      <c r="M129" s="17">
        <f t="shared" si="33"/>
        <v>37.917272995605536</v>
      </c>
      <c r="N129" s="17">
        <f>0.814*M129+4.4613</f>
        <v>35.325960218422907</v>
      </c>
      <c r="O129" s="17">
        <f t="shared" si="38"/>
        <v>2.5913127771826296</v>
      </c>
      <c r="P129" s="17">
        <f t="shared" si="34"/>
        <v>16534.097593548249</v>
      </c>
      <c r="T129" s="15">
        <v>32.407464599609398</v>
      </c>
      <c r="U129" s="15">
        <f t="shared" si="35"/>
        <v>37.923614637451202</v>
      </c>
      <c r="V129" s="15">
        <f>0.814*U129+4.4613</f>
        <v>35.331122314885278</v>
      </c>
      <c r="W129" s="15">
        <f t="shared" si="39"/>
        <v>2.5924923225659242</v>
      </c>
      <c r="X129" s="19">
        <f t="shared" si="36"/>
        <v>16550.187772121775</v>
      </c>
    </row>
    <row r="130" spans="1:26">
      <c r="A130">
        <v>2016</v>
      </c>
      <c r="B130">
        <v>8</v>
      </c>
      <c r="C130" s="15">
        <v>31.746087646484401</v>
      </c>
      <c r="D130" s="15">
        <f t="shared" si="30"/>
        <v>36.161089253540069</v>
      </c>
      <c r="E130" s="15">
        <f t="shared" si="59"/>
        <v>33.896426652381614</v>
      </c>
      <c r="F130" s="15">
        <f t="shared" si="37"/>
        <v>2.2646626011584559</v>
      </c>
      <c r="G130" s="15">
        <f t="shared" si="32"/>
        <v>12078.262542402495</v>
      </c>
      <c r="L130" s="17">
        <v>27.277124023437501</v>
      </c>
      <c r="M130" s="17">
        <f t="shared" si="33"/>
        <v>36.01820213378906</v>
      </c>
      <c r="N130" s="17">
        <f>0.814*M130+4.4613</f>
        <v>33.780116536904295</v>
      </c>
      <c r="O130" s="17">
        <f t="shared" si="38"/>
        <v>2.2380855968847655</v>
      </c>
      <c r="P130" s="17">
        <f t="shared" si="34"/>
        <v>11715.725627105086</v>
      </c>
      <c r="T130" s="15">
        <v>31.083459472656301</v>
      </c>
      <c r="U130" s="15">
        <f t="shared" si="35"/>
        <v>36.470121809082087</v>
      </c>
      <c r="V130" s="15">
        <f>0.814*U130+4.4613</f>
        <v>34.147979152592818</v>
      </c>
      <c r="W130" s="15">
        <f t="shared" si="39"/>
        <v>2.3221426564892695</v>
      </c>
      <c r="X130" s="19">
        <f t="shared" si="36"/>
        <v>12862.347977170124</v>
      </c>
    </row>
    <row r="131" spans="1:26">
      <c r="A131">
        <v>2016</v>
      </c>
      <c r="B131">
        <v>9</v>
      </c>
      <c r="C131" s="15">
        <v>25.465051269531301</v>
      </c>
      <c r="D131" s="15">
        <f t="shared" si="30"/>
        <v>27.915972801513739</v>
      </c>
      <c r="E131" s="15">
        <f t="shared" ref="E131:E133" si="60">0.9014*D131+2.3973</f>
        <v>27.560757883284484</v>
      </c>
      <c r="F131" s="15">
        <f t="shared" si="37"/>
        <v>0.35521491822925455</v>
      </c>
      <c r="G131" s="15">
        <f t="shared" si="32"/>
        <v>-13968.513300434739</v>
      </c>
      <c r="L131" s="17">
        <v>21.454766845703102</v>
      </c>
      <c r="M131" s="17">
        <f t="shared" si="33"/>
        <v>28.02177678588864</v>
      </c>
      <c r="N131" s="17">
        <f>0.9014*M131+2.3973</f>
        <v>27.656129594800021</v>
      </c>
      <c r="O131" s="17">
        <f t="shared" si="38"/>
        <v>0.36564719108861965</v>
      </c>
      <c r="P131" s="17">
        <f t="shared" si="34"/>
        <v>-13826.20666636014</v>
      </c>
      <c r="T131" s="15">
        <v>19.918786621093801</v>
      </c>
      <c r="U131" s="15">
        <f t="shared" si="35"/>
        <v>24.213543952636776</v>
      </c>
      <c r="V131" s="15">
        <f>0.9014*U131+2.3973</f>
        <v>24.223388518906791</v>
      </c>
      <c r="W131" s="15">
        <f t="shared" si="39"/>
        <v>-9.8445662700150649E-3</v>
      </c>
      <c r="X131" s="19">
        <f t="shared" si="36"/>
        <v>-18948.289728489275</v>
      </c>
    </row>
    <row r="132" spans="1:26">
      <c r="A132">
        <v>2016</v>
      </c>
      <c r="B132">
        <v>10</v>
      </c>
      <c r="C132" s="15">
        <v>12.369226074218799</v>
      </c>
      <c r="D132" s="15">
        <f t="shared" ref="D132:D195" si="61">C132*1.3127-5.512</f>
        <v>10.725083067627018</v>
      </c>
      <c r="E132" s="15">
        <f t="shared" si="60"/>
        <v>12.064889877158993</v>
      </c>
      <c r="F132" s="15">
        <f t="shared" si="37"/>
        <v>-1.3398068095319751</v>
      </c>
      <c r="G132" s="15">
        <f t="shared" ref="G132:G195" si="62">13641*F132-18814</f>
        <v>-37090.304688825672</v>
      </c>
      <c r="L132" s="17">
        <v>11.7591796875</v>
      </c>
      <c r="M132" s="17">
        <f t="shared" ref="M132:M195" si="63">L132*1.3734-1.4442</f>
        <v>14.705857382812498</v>
      </c>
      <c r="N132" s="17">
        <f>0.9014*M132+2.3973</f>
        <v>15.653159844867185</v>
      </c>
      <c r="O132" s="17">
        <f t="shared" si="38"/>
        <v>-0.9473024620546866</v>
      </c>
      <c r="P132" s="17">
        <f t="shared" ref="P132:P195" si="64">13641*O132-18814</f>
        <v>-31736.152884887983</v>
      </c>
      <c r="T132" s="15">
        <v>11.415673828125</v>
      </c>
      <c r="U132" s="15">
        <f t="shared" ref="U132:U195" si="65">T132*1.0978+2.3467</f>
        <v>14.878826728515627</v>
      </c>
      <c r="V132" s="15">
        <f>0.9014*U132+2.3973</f>
        <v>15.809074413083986</v>
      </c>
      <c r="W132" s="15">
        <f t="shared" si="39"/>
        <v>-0.93024768456835893</v>
      </c>
      <c r="X132" s="19">
        <f t="shared" ref="X132:X195" si="66">13641*W132-18814</f>
        <v>-31503.508665196983</v>
      </c>
    </row>
    <row r="133" spans="1:26">
      <c r="A133">
        <v>2016</v>
      </c>
      <c r="B133">
        <v>11</v>
      </c>
      <c r="C133" s="15">
        <v>5.1755615234375201</v>
      </c>
      <c r="D133" s="15">
        <f t="shared" si="61"/>
        <v>1.2819596118164327</v>
      </c>
      <c r="E133" s="15">
        <f t="shared" si="60"/>
        <v>3.5528583940913325</v>
      </c>
      <c r="F133" s="15">
        <f t="shared" ref="F133:F196" si="67">D133-E133</f>
        <v>-2.2708987822748998</v>
      </c>
      <c r="G133" s="15">
        <f t="shared" si="62"/>
        <v>-49791.330289011908</v>
      </c>
      <c r="L133" s="17">
        <v>3.7910400390625201</v>
      </c>
      <c r="M133" s="17">
        <f t="shared" si="63"/>
        <v>3.7624143896484648</v>
      </c>
      <c r="N133" s="17">
        <f>0.9014*M133+2.3973</f>
        <v>5.7887403308291265</v>
      </c>
      <c r="O133" s="17">
        <f t="shared" ref="O133:O196" si="68">M133-N133</f>
        <v>-2.0263259411806618</v>
      </c>
      <c r="P133" s="17">
        <f t="shared" si="64"/>
        <v>-46455.112163645405</v>
      </c>
      <c r="T133" s="15">
        <v>3.7975097656250201</v>
      </c>
      <c r="U133" s="15">
        <f t="shared" si="65"/>
        <v>6.5156062207031464</v>
      </c>
      <c r="V133" s="15">
        <f>0.9014*U133+2.3973</f>
        <v>8.2704674473418152</v>
      </c>
      <c r="W133" s="15">
        <f t="shared" ref="W133:W196" si="69">U133-V133</f>
        <v>-1.7548612266386687</v>
      </c>
      <c r="X133" s="19">
        <f t="shared" si="66"/>
        <v>-42752.061992578077</v>
      </c>
    </row>
    <row r="134" spans="1:26">
      <c r="A134">
        <v>2016</v>
      </c>
      <c r="B134">
        <v>12</v>
      </c>
      <c r="C134" s="15">
        <v>1.8316894531250201</v>
      </c>
      <c r="D134" s="15">
        <f t="shared" si="61"/>
        <v>-3.1075412548827859</v>
      </c>
      <c r="E134" s="15">
        <f t="shared" ref="E134:E136" si="70">0.7817*D134+0.2163</f>
        <v>-2.2128649989418738</v>
      </c>
      <c r="F134" s="15">
        <f t="shared" si="67"/>
        <v>-0.89467625594091205</v>
      </c>
      <c r="G134" s="15">
        <f t="shared" si="62"/>
        <v>-31018.278807289982</v>
      </c>
      <c r="L134" s="17">
        <v>-3.5096191406249799</v>
      </c>
      <c r="M134" s="17">
        <f t="shared" si="63"/>
        <v>-6.2643109277343481</v>
      </c>
      <c r="N134" s="17">
        <f>0.7817*M134+0.2163</f>
        <v>-4.6805118522099391</v>
      </c>
      <c r="O134" s="17">
        <f t="shared" si="68"/>
        <v>-1.5837990755244089</v>
      </c>
      <c r="P134" s="17">
        <f t="shared" si="64"/>
        <v>-40418.603189228466</v>
      </c>
      <c r="T134" s="15">
        <v>-8.8668273925781005</v>
      </c>
      <c r="U134" s="15">
        <f t="shared" si="65"/>
        <v>-7.3873031115722387</v>
      </c>
      <c r="V134" s="15">
        <f>0.7817*U134+0.2163</f>
        <v>-5.5583548423160183</v>
      </c>
      <c r="W134" s="15">
        <f t="shared" si="69"/>
        <v>-1.8289482692562204</v>
      </c>
      <c r="X134" s="19">
        <f t="shared" si="66"/>
        <v>-43762.683340924108</v>
      </c>
    </row>
    <row r="135" spans="1:26">
      <c r="A135">
        <v>2017</v>
      </c>
      <c r="B135">
        <v>1</v>
      </c>
      <c r="C135" s="15">
        <v>1.41130981445315</v>
      </c>
      <c r="D135" s="15">
        <f t="shared" si="61"/>
        <v>-3.6593736065673497</v>
      </c>
      <c r="E135" s="15">
        <f t="shared" si="70"/>
        <v>-2.6442323482536971</v>
      </c>
      <c r="F135" s="15">
        <f t="shared" si="67"/>
        <v>-1.0151412583136525</v>
      </c>
      <c r="G135" s="15">
        <f t="shared" si="62"/>
        <v>-32661.541904656537</v>
      </c>
      <c r="H135" s="15">
        <f>SUM(G135:G146)</f>
        <v>-118279.8403689524</v>
      </c>
      <c r="I135" s="15">
        <f>H135*2.36386*4.4</f>
        <v>-1230226.727200028</v>
      </c>
      <c r="L135" s="17">
        <v>-1.09796752929685</v>
      </c>
      <c r="M135" s="17">
        <f t="shared" si="63"/>
        <v>-2.9521486047362937</v>
      </c>
      <c r="N135" s="17">
        <f>0.7817*M135+0.2163</f>
        <v>-2.0913945643223606</v>
      </c>
      <c r="O135" s="17">
        <f t="shared" si="68"/>
        <v>-0.86075404041393311</v>
      </c>
      <c r="P135" s="17">
        <f t="shared" si="64"/>
        <v>-30555.545865286462</v>
      </c>
      <c r="Q135" s="17">
        <f>SUM(P135:P146)</f>
        <v>-149698.03066506845</v>
      </c>
      <c r="R135" s="17">
        <f>Q135*2.36386*4.4</f>
        <v>-1557006.8217788865</v>
      </c>
      <c r="T135" s="15">
        <v>-7.6731018066405996</v>
      </c>
      <c r="U135" s="15">
        <f t="shared" si="65"/>
        <v>-6.0768311633300502</v>
      </c>
      <c r="V135" s="15">
        <f>0.7817*U135+0.2163</f>
        <v>-4.5339589203750998</v>
      </c>
      <c r="W135" s="15">
        <f t="shared" si="69"/>
        <v>-1.5428722429549504</v>
      </c>
      <c r="X135" s="19">
        <f t="shared" si="66"/>
        <v>-39860.320266148483</v>
      </c>
      <c r="Y135" s="19">
        <f>SUM(X135:X146)</f>
        <v>-120772.35986306019</v>
      </c>
      <c r="Z135" s="19">
        <f>Y135*2.36386*4.4</f>
        <v>-1256151.3825779313</v>
      </c>
    </row>
    <row r="136" spans="1:26">
      <c r="A136">
        <v>2017</v>
      </c>
      <c r="B136">
        <v>2</v>
      </c>
      <c r="C136" s="15">
        <v>5.5655761718750201</v>
      </c>
      <c r="D136" s="15">
        <f t="shared" si="61"/>
        <v>1.7939318408203393</v>
      </c>
      <c r="E136" s="15">
        <f t="shared" si="70"/>
        <v>1.618616519969259</v>
      </c>
      <c r="F136" s="15">
        <f t="shared" si="67"/>
        <v>0.17531532085108026</v>
      </c>
      <c r="G136" s="15">
        <f t="shared" si="62"/>
        <v>-16422.523708270415</v>
      </c>
      <c r="L136" s="17">
        <v>-3.6882385253906</v>
      </c>
      <c r="M136" s="17">
        <f t="shared" si="63"/>
        <v>-6.5096267907714491</v>
      </c>
      <c r="N136" s="17">
        <f>0.7817*M136+0.2163</f>
        <v>-4.872275262346041</v>
      </c>
      <c r="O136" s="17">
        <f t="shared" si="68"/>
        <v>-1.6373515284254081</v>
      </c>
      <c r="P136" s="17">
        <f t="shared" si="64"/>
        <v>-41149.112199250987</v>
      </c>
      <c r="T136" s="15">
        <v>-0.76080932617185204</v>
      </c>
      <c r="U136" s="15">
        <f t="shared" si="65"/>
        <v>1.5114835217285405</v>
      </c>
      <c r="V136" s="15">
        <f>0.7817*U136+0.2163</f>
        <v>1.3978266689351999</v>
      </c>
      <c r="W136" s="15">
        <f t="shared" si="69"/>
        <v>0.11365685279334059</v>
      </c>
      <c r="X136" s="19">
        <f t="shared" si="66"/>
        <v>-17263.606871046042</v>
      </c>
    </row>
    <row r="137" spans="1:26">
      <c r="A137">
        <v>2017</v>
      </c>
      <c r="B137">
        <v>3</v>
      </c>
      <c r="C137" s="15">
        <v>13.328820800781299</v>
      </c>
      <c r="D137" s="15">
        <f t="shared" si="61"/>
        <v>11.984743065185611</v>
      </c>
      <c r="E137" s="15">
        <f t="shared" ref="E137:E139" si="71">0.9534*D137-0.7929</f>
        <v>10.633354038347964</v>
      </c>
      <c r="F137" s="15">
        <f t="shared" si="67"/>
        <v>1.3513890268376478</v>
      </c>
      <c r="G137" s="15">
        <f t="shared" si="62"/>
        <v>-379.70228490764566</v>
      </c>
      <c r="L137" s="17">
        <v>8.8726440429687692</v>
      </c>
      <c r="M137" s="17">
        <f t="shared" si="63"/>
        <v>10.741489328613307</v>
      </c>
      <c r="N137" s="17">
        <f>0.9534*M137-0.7929</f>
        <v>9.4480359258999282</v>
      </c>
      <c r="O137" s="17">
        <f t="shared" si="68"/>
        <v>1.2934534027133786</v>
      </c>
      <c r="P137" s="17">
        <f t="shared" si="64"/>
        <v>-1170.0021335868041</v>
      </c>
      <c r="T137" s="15">
        <v>9.7773071289062692</v>
      </c>
      <c r="U137" s="15">
        <f t="shared" si="65"/>
        <v>13.080227766113303</v>
      </c>
      <c r="V137" s="15">
        <f>0.9534*U137-0.7929</f>
        <v>11.677789152212425</v>
      </c>
      <c r="W137" s="15">
        <f t="shared" si="69"/>
        <v>1.4024386139008787</v>
      </c>
      <c r="X137" s="19">
        <f t="shared" si="66"/>
        <v>316.66513222188587</v>
      </c>
    </row>
    <row r="138" spans="1:26">
      <c r="A138">
        <v>2017</v>
      </c>
      <c r="B138">
        <v>4</v>
      </c>
      <c r="C138" s="15">
        <v>22.350854492187501</v>
      </c>
      <c r="D138" s="15">
        <f t="shared" si="61"/>
        <v>23.827966691894531</v>
      </c>
      <c r="E138" s="15">
        <f t="shared" si="71"/>
        <v>21.924683444052246</v>
      </c>
      <c r="F138" s="15">
        <f t="shared" si="67"/>
        <v>1.9032832478422854</v>
      </c>
      <c r="G138" s="15">
        <f t="shared" si="62"/>
        <v>7148.6867838166145</v>
      </c>
      <c r="L138" s="17">
        <v>15.761193847656299</v>
      </c>
      <c r="M138" s="17">
        <f t="shared" si="63"/>
        <v>20.202223630371162</v>
      </c>
      <c r="N138" s="17">
        <f>0.9534*M138-0.7929</f>
        <v>18.467900009195866</v>
      </c>
      <c r="O138" s="17">
        <f t="shared" si="68"/>
        <v>1.7343236211752959</v>
      </c>
      <c r="P138" s="17">
        <f t="shared" si="64"/>
        <v>4843.9085164522112</v>
      </c>
      <c r="T138" s="15">
        <v>13.1074157714844</v>
      </c>
      <c r="U138" s="15">
        <f t="shared" si="65"/>
        <v>16.736021033935575</v>
      </c>
      <c r="V138" s="15">
        <f>0.9534*U138-0.7929</f>
        <v>15.163222453754178</v>
      </c>
      <c r="W138" s="15">
        <f t="shared" si="69"/>
        <v>1.5727985801813968</v>
      </c>
      <c r="X138" s="19">
        <f t="shared" si="66"/>
        <v>2640.5454322544356</v>
      </c>
    </row>
    <row r="139" spans="1:26">
      <c r="A139">
        <v>2017</v>
      </c>
      <c r="B139">
        <v>5</v>
      </c>
      <c r="C139" s="15">
        <v>30.730554199218801</v>
      </c>
      <c r="D139" s="15">
        <f t="shared" si="61"/>
        <v>34.827998497314518</v>
      </c>
      <c r="E139" s="15">
        <f t="shared" si="71"/>
        <v>32.412113767339662</v>
      </c>
      <c r="F139" s="15">
        <f t="shared" si="67"/>
        <v>2.4158847299748558</v>
      </c>
      <c r="G139" s="15">
        <f t="shared" si="62"/>
        <v>14141.083601587008</v>
      </c>
      <c r="L139" s="17">
        <v>23.325341796875001</v>
      </c>
      <c r="M139" s="17">
        <f t="shared" si="63"/>
        <v>30.590824423828128</v>
      </c>
      <c r="N139" s="17">
        <f>0.9534*M139-0.7929</f>
        <v>28.372392005677739</v>
      </c>
      <c r="O139" s="17">
        <f t="shared" si="68"/>
        <v>2.2184324181503889</v>
      </c>
      <c r="P139" s="17">
        <f t="shared" si="64"/>
        <v>11447.636615989457</v>
      </c>
      <c r="T139" s="15">
        <v>22.554833984375001</v>
      </c>
      <c r="U139" s="15">
        <f t="shared" si="65"/>
        <v>27.107396748046877</v>
      </c>
      <c r="V139" s="15">
        <f>0.9534*U139-0.7929</f>
        <v>25.051292059587894</v>
      </c>
      <c r="W139" s="15">
        <f t="shared" si="69"/>
        <v>2.0561046884589835</v>
      </c>
      <c r="X139" s="19">
        <f t="shared" si="66"/>
        <v>9233.3240552689931</v>
      </c>
    </row>
    <row r="140" spans="1:26">
      <c r="A140">
        <v>2017</v>
      </c>
      <c r="B140">
        <v>6</v>
      </c>
      <c r="C140" s="15">
        <v>30.529107666015602</v>
      </c>
      <c r="D140" s="15">
        <f t="shared" si="61"/>
        <v>34.563559633178677</v>
      </c>
      <c r="E140" s="15">
        <f t="shared" ref="E140:E142" si="72">0.814*D140+4.4613</f>
        <v>32.596037541407441</v>
      </c>
      <c r="F140" s="15">
        <f t="shared" si="67"/>
        <v>1.9675220917712366</v>
      </c>
      <c r="G140" s="15">
        <f t="shared" si="62"/>
        <v>8024.9688538514383</v>
      </c>
      <c r="L140" s="17">
        <v>21.817681884765602</v>
      </c>
      <c r="M140" s="17">
        <f t="shared" si="63"/>
        <v>28.520204300537078</v>
      </c>
      <c r="N140" s="17">
        <f>0.814*M140+4.4613</f>
        <v>27.676746300637177</v>
      </c>
      <c r="O140" s="17">
        <f t="shared" si="68"/>
        <v>0.84345799989990056</v>
      </c>
      <c r="P140" s="17">
        <f t="shared" si="64"/>
        <v>-7308.3894233654573</v>
      </c>
      <c r="T140" s="15">
        <v>29.860681152343801</v>
      </c>
      <c r="U140" s="15">
        <f t="shared" si="65"/>
        <v>35.127755769043027</v>
      </c>
      <c r="V140" s="15">
        <f>0.814*U140+4.4613</f>
        <v>33.055293196001024</v>
      </c>
      <c r="W140" s="15">
        <f t="shared" si="69"/>
        <v>2.072462573042003</v>
      </c>
      <c r="X140" s="19">
        <f t="shared" si="66"/>
        <v>9456.4619588659625</v>
      </c>
    </row>
    <row r="141" spans="1:26">
      <c r="A141">
        <v>2017</v>
      </c>
      <c r="B141">
        <v>7</v>
      </c>
      <c r="C141" s="15">
        <v>32.280053710937501</v>
      </c>
      <c r="D141" s="15">
        <f t="shared" si="61"/>
        <v>36.862026506347654</v>
      </c>
      <c r="E141" s="15">
        <f t="shared" si="72"/>
        <v>34.466989576166988</v>
      </c>
      <c r="F141" s="15">
        <f t="shared" si="67"/>
        <v>2.395036930180666</v>
      </c>
      <c r="G141" s="15">
        <f t="shared" si="62"/>
        <v>13856.698764594465</v>
      </c>
      <c r="L141" s="17">
        <v>28.366296386718801</v>
      </c>
      <c r="M141" s="17">
        <f t="shared" si="63"/>
        <v>37.514071457519599</v>
      </c>
      <c r="N141" s="17">
        <f>0.814*M141+4.4613</f>
        <v>34.997754166420954</v>
      </c>
      <c r="O141" s="17">
        <f t="shared" si="68"/>
        <v>2.5163172910986447</v>
      </c>
      <c r="P141" s="17">
        <f t="shared" si="64"/>
        <v>15511.084167876608</v>
      </c>
      <c r="T141" s="15">
        <v>33.227899169921898</v>
      </c>
      <c r="U141" s="15">
        <f t="shared" si="65"/>
        <v>38.824287708740265</v>
      </c>
      <c r="V141" s="15">
        <f>0.814*U141+4.4613</f>
        <v>36.06427019491457</v>
      </c>
      <c r="W141" s="15">
        <f t="shared" si="69"/>
        <v>2.7600175138256944</v>
      </c>
      <c r="X141" s="19">
        <f t="shared" si="66"/>
        <v>18835.398906096299</v>
      </c>
    </row>
    <row r="142" spans="1:26">
      <c r="A142">
        <v>2017</v>
      </c>
      <c r="B142">
        <v>8</v>
      </c>
      <c r="C142" s="15">
        <v>30.539788818359401</v>
      </c>
      <c r="D142" s="15">
        <f t="shared" si="61"/>
        <v>34.577580781860384</v>
      </c>
      <c r="E142" s="15">
        <f t="shared" si="72"/>
        <v>32.607450756434353</v>
      </c>
      <c r="F142" s="15">
        <f t="shared" si="67"/>
        <v>1.9701300254260303</v>
      </c>
      <c r="G142" s="15">
        <f t="shared" si="62"/>
        <v>8060.543676836478</v>
      </c>
      <c r="L142" s="17">
        <v>25.507104492187501</v>
      </c>
      <c r="M142" s="17">
        <f t="shared" si="63"/>
        <v>33.587257309570312</v>
      </c>
      <c r="N142" s="17">
        <f>0.814*M142+4.4613</f>
        <v>31.801327449990232</v>
      </c>
      <c r="O142" s="17">
        <f t="shared" si="68"/>
        <v>1.7859298595800794</v>
      </c>
      <c r="P142" s="17">
        <f t="shared" si="64"/>
        <v>5547.8692145318637</v>
      </c>
      <c r="T142" s="15">
        <v>31.668969726562501</v>
      </c>
      <c r="U142" s="15">
        <f t="shared" si="65"/>
        <v>37.112894965820317</v>
      </c>
      <c r="V142" s="15">
        <f>0.814*U142+4.4613</f>
        <v>34.671196502177736</v>
      </c>
      <c r="W142" s="15">
        <f t="shared" si="69"/>
        <v>2.4416984636425809</v>
      </c>
      <c r="X142" s="19">
        <f t="shared" si="66"/>
        <v>14493.20874254845</v>
      </c>
    </row>
    <row r="143" spans="1:26">
      <c r="A143">
        <v>2017</v>
      </c>
      <c r="B143">
        <v>9</v>
      </c>
      <c r="C143" s="15">
        <v>23.228479003906301</v>
      </c>
      <c r="D143" s="15">
        <f t="shared" si="61"/>
        <v>24.9800243884278</v>
      </c>
      <c r="E143" s="15">
        <f t="shared" ref="E143:E145" si="73">0.9014*D143+2.3973</f>
        <v>24.914293983728822</v>
      </c>
      <c r="F143" s="15">
        <f t="shared" si="67"/>
        <v>6.5730404698978617E-2</v>
      </c>
      <c r="G143" s="15">
        <f t="shared" si="62"/>
        <v>-17917.371549501233</v>
      </c>
      <c r="L143" s="17">
        <v>20.224389648437501</v>
      </c>
      <c r="M143" s="17">
        <f t="shared" si="63"/>
        <v>26.331976743164066</v>
      </c>
      <c r="N143" s="17">
        <f>0.9014*M143+2.3973</f>
        <v>26.132943836288089</v>
      </c>
      <c r="O143" s="17">
        <f t="shared" si="68"/>
        <v>0.19903290687597774</v>
      </c>
      <c r="P143" s="17">
        <f t="shared" si="64"/>
        <v>-16098.992117304788</v>
      </c>
      <c r="T143" s="15">
        <v>21.169000244140602</v>
      </c>
      <c r="U143" s="15">
        <f t="shared" si="65"/>
        <v>25.586028468017552</v>
      </c>
      <c r="V143" s="15">
        <f>0.9014*U143+2.3973</f>
        <v>25.460546061071021</v>
      </c>
      <c r="W143" s="15">
        <f t="shared" si="69"/>
        <v>0.12548240694653146</v>
      </c>
      <c r="X143" s="19">
        <f t="shared" si="66"/>
        <v>-17102.294486842366</v>
      </c>
    </row>
    <row r="144" spans="1:26">
      <c r="A144">
        <v>2017</v>
      </c>
      <c r="B144">
        <v>10</v>
      </c>
      <c r="C144" s="15">
        <v>13.9765563964844</v>
      </c>
      <c r="D144" s="15">
        <f t="shared" si="61"/>
        <v>12.835025581665072</v>
      </c>
      <c r="E144" s="15">
        <f t="shared" si="73"/>
        <v>13.966792059312894</v>
      </c>
      <c r="F144" s="15">
        <f t="shared" si="67"/>
        <v>-1.1317664776478225</v>
      </c>
      <c r="G144" s="15">
        <f t="shared" si="62"/>
        <v>-34252.426521593945</v>
      </c>
      <c r="L144" s="17">
        <v>13.399072265625</v>
      </c>
      <c r="M144" s="17">
        <f t="shared" si="63"/>
        <v>16.958085849609375</v>
      </c>
      <c r="N144" s="17">
        <f>0.9014*M144+2.3973</f>
        <v>17.683318584837892</v>
      </c>
      <c r="O144" s="17">
        <f t="shared" si="68"/>
        <v>-0.72523273522851639</v>
      </c>
      <c r="P144" s="17">
        <f t="shared" si="64"/>
        <v>-28706.899741252193</v>
      </c>
      <c r="T144" s="15">
        <v>13.2185302734375</v>
      </c>
      <c r="U144" s="15">
        <f t="shared" si="65"/>
        <v>16.858002534179686</v>
      </c>
      <c r="V144" s="15">
        <f>0.9014*U144+2.3973</f>
        <v>17.593103484309569</v>
      </c>
      <c r="W144" s="15">
        <f t="shared" si="69"/>
        <v>-0.7351009501298833</v>
      </c>
      <c r="X144" s="19">
        <f t="shared" si="66"/>
        <v>-28841.51206072174</v>
      </c>
    </row>
    <row r="145" spans="1:26">
      <c r="A145">
        <v>2017</v>
      </c>
      <c r="B145">
        <v>11</v>
      </c>
      <c r="C145" s="15">
        <v>9.2183471679687692</v>
      </c>
      <c r="D145" s="15">
        <f t="shared" si="61"/>
        <v>6.5889243273926033</v>
      </c>
      <c r="E145" s="15">
        <f t="shared" si="73"/>
        <v>8.336556388711692</v>
      </c>
      <c r="F145" s="15">
        <f t="shared" si="67"/>
        <v>-1.7476320613190888</v>
      </c>
      <c r="G145" s="15">
        <f t="shared" si="62"/>
        <v>-42653.44894845369</v>
      </c>
      <c r="L145" s="17">
        <v>5.3550048828125201</v>
      </c>
      <c r="M145" s="17">
        <f t="shared" si="63"/>
        <v>5.9103637060547154</v>
      </c>
      <c r="N145" s="17">
        <f>0.9014*M145+2.3973</f>
        <v>7.7249018446377207</v>
      </c>
      <c r="O145" s="17">
        <f t="shared" si="68"/>
        <v>-1.8145381385830053</v>
      </c>
      <c r="P145" s="17">
        <f t="shared" si="64"/>
        <v>-43566.114748410779</v>
      </c>
      <c r="T145" s="15">
        <v>0.46676025390627301</v>
      </c>
      <c r="U145" s="15">
        <f t="shared" si="65"/>
        <v>2.8591094067383063</v>
      </c>
      <c r="V145" s="15">
        <f>0.9014*U145+2.3973</f>
        <v>4.9745012192339093</v>
      </c>
      <c r="W145" s="15">
        <f t="shared" si="69"/>
        <v>-2.115391812495603</v>
      </c>
      <c r="X145" s="19">
        <f t="shared" si="66"/>
        <v>-47670.059714252522</v>
      </c>
    </row>
    <row r="146" spans="1:26">
      <c r="A146">
        <v>2017</v>
      </c>
      <c r="B146">
        <v>12</v>
      </c>
      <c r="C146" s="15">
        <v>3.31377563476565</v>
      </c>
      <c r="D146" s="15">
        <f t="shared" si="61"/>
        <v>-1.1620067242431311</v>
      </c>
      <c r="E146" s="15">
        <f t="shared" ref="E146:E148" si="74">0.7817*D146+0.2163</f>
        <v>-0.69204065634085565</v>
      </c>
      <c r="F146" s="15">
        <f t="shared" si="67"/>
        <v>-0.46996606790227546</v>
      </c>
      <c r="G146" s="15">
        <f t="shared" si="62"/>
        <v>-25224.80713225494</v>
      </c>
      <c r="L146" s="17">
        <v>1.85137329101565</v>
      </c>
      <c r="M146" s="17">
        <f t="shared" si="63"/>
        <v>1.0984760778808935</v>
      </c>
      <c r="N146" s="17">
        <f>0.7817*M146+0.2163</f>
        <v>1.0749787500794945</v>
      </c>
      <c r="O146" s="17">
        <f t="shared" si="68"/>
        <v>2.3497327801399015E-2</v>
      </c>
      <c r="P146" s="17">
        <f t="shared" si="64"/>
        <v>-18493.472951461117</v>
      </c>
      <c r="T146" s="15">
        <v>-3.1304687499999799</v>
      </c>
      <c r="U146" s="15">
        <f t="shared" si="65"/>
        <v>-1.0899285937499785</v>
      </c>
      <c r="V146" s="15">
        <f>0.7817*U146+0.2163</f>
        <v>-0.63569718173435819</v>
      </c>
      <c r="W146" s="15">
        <f t="shared" si="69"/>
        <v>-0.45423141201562034</v>
      </c>
      <c r="X146" s="19">
        <f t="shared" si="66"/>
        <v>-25010.170691305077</v>
      </c>
    </row>
    <row r="147" spans="1:26">
      <c r="A147">
        <v>2018</v>
      </c>
      <c r="B147">
        <v>1</v>
      </c>
      <c r="C147" s="15">
        <v>1.3272644042969</v>
      </c>
      <c r="D147" s="15">
        <f t="shared" si="61"/>
        <v>-3.769700016479459</v>
      </c>
      <c r="E147" s="15">
        <f t="shared" si="74"/>
        <v>-2.730474502881993</v>
      </c>
      <c r="F147" s="15">
        <f t="shared" si="67"/>
        <v>-1.039225513597466</v>
      </c>
      <c r="G147" s="15">
        <f t="shared" si="62"/>
        <v>-32990.075230983035</v>
      </c>
      <c r="H147" s="15">
        <f>SUM(G147:G158)</f>
        <v>-138409.74367848499</v>
      </c>
      <c r="I147" s="15">
        <f>H147*2.36386*4.4</f>
        <v>-1439597.5294440235</v>
      </c>
      <c r="L147" s="17">
        <v>-2.5890258789062299</v>
      </c>
      <c r="M147" s="17">
        <f t="shared" si="63"/>
        <v>-4.9999681420898163</v>
      </c>
      <c r="N147" s="17">
        <f>0.7817*M147+0.2163</f>
        <v>-3.6921750966716091</v>
      </c>
      <c r="O147" s="17">
        <f t="shared" si="68"/>
        <v>-1.3077930454182072</v>
      </c>
      <c r="P147" s="17">
        <f t="shared" si="64"/>
        <v>-36653.604932549759</v>
      </c>
      <c r="Q147" s="17">
        <f>SUM(P147:P158)</f>
        <v>-150484.48026890296</v>
      </c>
      <c r="R147" s="17">
        <f>Q147*2.36386*4.4</f>
        <v>-1565186.6715251755</v>
      </c>
      <c r="T147" s="15">
        <v>-6.2688659667968496</v>
      </c>
      <c r="U147" s="15">
        <f t="shared" si="65"/>
        <v>-4.5352610583495832</v>
      </c>
      <c r="V147" s="15">
        <f>0.7817*U147+0.2163</f>
        <v>-3.3289135693118688</v>
      </c>
      <c r="W147" s="15">
        <f t="shared" si="69"/>
        <v>-1.2063474890377144</v>
      </c>
      <c r="X147" s="19">
        <f t="shared" si="66"/>
        <v>-35269.786097963457</v>
      </c>
      <c r="Y147" s="19">
        <f>SUM(X147:X158)</f>
        <v>-116021.10086388099</v>
      </c>
      <c r="Z147" s="19">
        <f>Y147*2.36386*4.4</f>
        <v>-1206733.6137476123</v>
      </c>
    </row>
    <row r="148" spans="1:26">
      <c r="A148">
        <v>2018</v>
      </c>
      <c r="B148">
        <v>2</v>
      </c>
      <c r="C148" s="15">
        <v>3.1238647460937701</v>
      </c>
      <c r="D148" s="15">
        <f t="shared" si="61"/>
        <v>-1.4113027478027078</v>
      </c>
      <c r="E148" s="15">
        <f t="shared" si="74"/>
        <v>-0.88691535795737675</v>
      </c>
      <c r="F148" s="15">
        <f t="shared" si="67"/>
        <v>-0.52438738984533106</v>
      </c>
      <c r="G148" s="15">
        <f t="shared" si="62"/>
        <v>-25967.168384880162</v>
      </c>
      <c r="L148" s="17">
        <v>-0.34149780273435199</v>
      </c>
      <c r="M148" s="17">
        <f t="shared" si="63"/>
        <v>-1.9132130822753588</v>
      </c>
      <c r="N148" s="17">
        <f>0.7817*M148+0.2163</f>
        <v>-1.2792586664146479</v>
      </c>
      <c r="O148" s="17">
        <f t="shared" si="68"/>
        <v>-0.63395441586071088</v>
      </c>
      <c r="P148" s="17">
        <f t="shared" si="64"/>
        <v>-27461.772186755959</v>
      </c>
      <c r="T148" s="15">
        <v>0.81060180664064796</v>
      </c>
      <c r="U148" s="15">
        <f t="shared" si="65"/>
        <v>3.2365786633301035</v>
      </c>
      <c r="V148" s="15">
        <f>0.7817*U148+0.2163</f>
        <v>2.7463335411251415</v>
      </c>
      <c r="W148" s="15">
        <f t="shared" si="69"/>
        <v>0.49024512220496197</v>
      </c>
      <c r="X148" s="19">
        <f t="shared" si="66"/>
        <v>-12126.566288002114</v>
      </c>
    </row>
    <row r="149" spans="1:26">
      <c r="A149">
        <v>2018</v>
      </c>
      <c r="B149">
        <v>3</v>
      </c>
      <c r="C149" s="15">
        <v>10.377160644531299</v>
      </c>
      <c r="D149" s="15">
        <f t="shared" si="61"/>
        <v>8.1100987780762352</v>
      </c>
      <c r="E149" s="15">
        <f t="shared" ref="E149:E151" si="75">0.9534*D149-0.7929</f>
        <v>6.9392681750178822</v>
      </c>
      <c r="F149" s="15">
        <f t="shared" si="67"/>
        <v>1.1708306030583531</v>
      </c>
      <c r="G149" s="15">
        <f t="shared" si="62"/>
        <v>-2842.6997436810052</v>
      </c>
      <c r="L149" s="17">
        <v>5.6288085937500201</v>
      </c>
      <c r="M149" s="17">
        <f t="shared" si="63"/>
        <v>6.2864057226562782</v>
      </c>
      <c r="N149" s="17">
        <f>0.9534*M149-0.7929</f>
        <v>5.200559215980495</v>
      </c>
      <c r="O149" s="17">
        <f t="shared" si="68"/>
        <v>1.0858465066757832</v>
      </c>
      <c r="P149" s="17">
        <f t="shared" si="64"/>
        <v>-4001.9678024356417</v>
      </c>
      <c r="T149" s="15">
        <v>7.7360778808594004</v>
      </c>
      <c r="U149" s="15">
        <f t="shared" si="65"/>
        <v>10.839366297607452</v>
      </c>
      <c r="V149" s="15">
        <f>0.9534*U149-0.7929</f>
        <v>9.5413518281389447</v>
      </c>
      <c r="W149" s="15">
        <f t="shared" si="69"/>
        <v>1.298014469468507</v>
      </c>
      <c r="X149" s="19">
        <f t="shared" si="66"/>
        <v>-1107.7846219800958</v>
      </c>
    </row>
    <row r="150" spans="1:26">
      <c r="A150">
        <v>2018</v>
      </c>
      <c r="B150">
        <v>4</v>
      </c>
      <c r="C150" s="15">
        <v>22.130883789062501</v>
      </c>
      <c r="D150" s="15">
        <f t="shared" si="61"/>
        <v>23.539211149902346</v>
      </c>
      <c r="E150" s="15">
        <f t="shared" si="75"/>
        <v>21.649383910316899</v>
      </c>
      <c r="F150" s="15">
        <f t="shared" si="67"/>
        <v>1.889827239585447</v>
      </c>
      <c r="G150" s="15">
        <f t="shared" si="62"/>
        <v>6965.1333751850834</v>
      </c>
      <c r="L150" s="17">
        <v>12.553674316406299</v>
      </c>
      <c r="M150" s="17">
        <f t="shared" si="63"/>
        <v>15.797016306152409</v>
      </c>
      <c r="N150" s="17">
        <f>0.9534*M150-0.7929</f>
        <v>14.267975346285708</v>
      </c>
      <c r="O150" s="17">
        <f t="shared" si="68"/>
        <v>1.5290409598667019</v>
      </c>
      <c r="P150" s="17">
        <f t="shared" si="64"/>
        <v>2043.6477335416785</v>
      </c>
      <c r="T150" s="15">
        <v>14.6249328613281</v>
      </c>
      <c r="U150" s="15">
        <f t="shared" si="65"/>
        <v>18.401951295165986</v>
      </c>
      <c r="V150" s="15">
        <f>0.9534*U150-0.7929</f>
        <v>16.751520364811253</v>
      </c>
      <c r="W150" s="15">
        <f t="shared" si="69"/>
        <v>1.6504309303547338</v>
      </c>
      <c r="X150" s="19">
        <f t="shared" si="66"/>
        <v>3699.5283209689223</v>
      </c>
    </row>
    <row r="151" spans="1:26">
      <c r="A151">
        <v>2018</v>
      </c>
      <c r="B151">
        <v>5</v>
      </c>
      <c r="C151" s="15">
        <v>27.861627197265602</v>
      </c>
      <c r="D151" s="15">
        <f t="shared" si="61"/>
        <v>31.061958021850558</v>
      </c>
      <c r="E151" s="15">
        <f t="shared" si="75"/>
        <v>28.821570778032324</v>
      </c>
      <c r="F151" s="15">
        <f t="shared" si="67"/>
        <v>2.2403872438182333</v>
      </c>
      <c r="G151" s="15">
        <f t="shared" si="62"/>
        <v>11747.122392924521</v>
      </c>
      <c r="L151" s="17">
        <v>21.023278808593801</v>
      </c>
      <c r="M151" s="17">
        <f t="shared" si="63"/>
        <v>27.429171115722728</v>
      </c>
      <c r="N151" s="17">
        <f>0.9534*M151-0.7929</f>
        <v>25.358071741730051</v>
      </c>
      <c r="O151" s="17">
        <f t="shared" si="68"/>
        <v>2.0710993739926771</v>
      </c>
      <c r="P151" s="17">
        <f t="shared" si="64"/>
        <v>9437.8665606341092</v>
      </c>
      <c r="T151" s="15">
        <v>24.403985595703102</v>
      </c>
      <c r="U151" s="15">
        <f t="shared" si="65"/>
        <v>29.137395386962865</v>
      </c>
      <c r="V151" s="15">
        <f>0.9534*U151-0.7929</f>
        <v>26.986692761930396</v>
      </c>
      <c r="W151" s="15">
        <f t="shared" si="69"/>
        <v>2.1507026250324692</v>
      </c>
      <c r="X151" s="19">
        <f t="shared" si="66"/>
        <v>10523.734508067912</v>
      </c>
    </row>
    <row r="152" spans="1:26">
      <c r="A152">
        <v>2018</v>
      </c>
      <c r="B152">
        <v>6</v>
      </c>
      <c r="C152" s="15">
        <v>32.964349365234398</v>
      </c>
      <c r="D152" s="15">
        <f t="shared" si="61"/>
        <v>37.760301411743193</v>
      </c>
      <c r="E152" s="15">
        <f t="shared" ref="E152:E154" si="76">0.814*D152+4.4613</f>
        <v>35.198185349158955</v>
      </c>
      <c r="F152" s="15">
        <f t="shared" si="67"/>
        <v>2.5621160625842379</v>
      </c>
      <c r="G152" s="15">
        <f t="shared" si="62"/>
        <v>16135.825209711591</v>
      </c>
      <c r="L152" s="17">
        <v>23.349389648437501</v>
      </c>
      <c r="M152" s="17">
        <f t="shared" si="63"/>
        <v>30.623851743164064</v>
      </c>
      <c r="N152" s="17">
        <f>0.814*M152+4.4613</f>
        <v>29.389115318935545</v>
      </c>
      <c r="O152" s="17">
        <f t="shared" si="68"/>
        <v>1.2347364242285188</v>
      </c>
      <c r="P152" s="17">
        <f t="shared" si="64"/>
        <v>-1970.9604370987763</v>
      </c>
      <c r="T152" s="15">
        <v>30.578973388671901</v>
      </c>
      <c r="U152" s="15">
        <f t="shared" si="65"/>
        <v>35.916296986084014</v>
      </c>
      <c r="V152" s="15">
        <f>0.814*U152+4.4613</f>
        <v>33.697165746672383</v>
      </c>
      <c r="W152" s="15">
        <f t="shared" si="69"/>
        <v>2.2191312394116309</v>
      </c>
      <c r="X152" s="19">
        <f t="shared" si="66"/>
        <v>11457.169236814058</v>
      </c>
    </row>
    <row r="153" spans="1:26">
      <c r="A153">
        <v>2018</v>
      </c>
      <c r="B153">
        <v>7</v>
      </c>
      <c r="C153" s="15">
        <v>33.731805419921898</v>
      </c>
      <c r="D153" s="15">
        <f t="shared" si="61"/>
        <v>38.767740974731474</v>
      </c>
      <c r="E153" s="15">
        <f t="shared" si="76"/>
        <v>36.018241153431418</v>
      </c>
      <c r="F153" s="15">
        <f t="shared" si="67"/>
        <v>2.7494998213000557</v>
      </c>
      <c r="G153" s="15">
        <f t="shared" si="62"/>
        <v>18691.927062354058</v>
      </c>
      <c r="L153" s="17">
        <v>30.423791503906301</v>
      </c>
      <c r="M153" s="17">
        <f t="shared" si="63"/>
        <v>40.339835251464912</v>
      </c>
      <c r="N153" s="17">
        <f>0.814*M153+4.4613</f>
        <v>37.29792589469244</v>
      </c>
      <c r="O153" s="17">
        <f t="shared" si="68"/>
        <v>3.0419093567724715</v>
      </c>
      <c r="P153" s="17">
        <f t="shared" si="64"/>
        <v>22680.685535733282</v>
      </c>
      <c r="T153" s="15">
        <v>34.702600097656301</v>
      </c>
      <c r="U153" s="15">
        <f t="shared" si="65"/>
        <v>40.443214387207092</v>
      </c>
      <c r="V153" s="15">
        <f>0.814*U153+4.4613</f>
        <v>37.382076511186575</v>
      </c>
      <c r="W153" s="15">
        <f t="shared" si="69"/>
        <v>3.061137876020517</v>
      </c>
      <c r="X153" s="19">
        <f t="shared" si="66"/>
        <v>22942.98176679587</v>
      </c>
    </row>
    <row r="154" spans="1:26">
      <c r="A154">
        <v>2018</v>
      </c>
      <c r="B154">
        <v>8</v>
      </c>
      <c r="C154" s="15">
        <v>31.537622070312501</v>
      </c>
      <c r="D154" s="15">
        <f t="shared" si="61"/>
        <v>35.887436491699219</v>
      </c>
      <c r="E154" s="15">
        <f t="shared" si="76"/>
        <v>33.67367330424316</v>
      </c>
      <c r="F154" s="15">
        <f t="shared" si="67"/>
        <v>2.2137631874560597</v>
      </c>
      <c r="G154" s="15">
        <f t="shared" si="62"/>
        <v>11383.94364008811</v>
      </c>
      <c r="L154" s="17">
        <v>28.441369628906301</v>
      </c>
      <c r="M154" s="17">
        <f t="shared" si="63"/>
        <v>37.617177048339911</v>
      </c>
      <c r="N154" s="17">
        <f>0.814*M154+4.4613</f>
        <v>35.081682117348684</v>
      </c>
      <c r="O154" s="17">
        <f t="shared" si="68"/>
        <v>2.5354949309912271</v>
      </c>
      <c r="P154" s="17">
        <f t="shared" si="64"/>
        <v>15772.686353651326</v>
      </c>
      <c r="T154" s="15">
        <v>28.615014648437501</v>
      </c>
      <c r="U154" s="15">
        <f t="shared" si="65"/>
        <v>33.760263081054696</v>
      </c>
      <c r="V154" s="15">
        <f>0.814*U154+4.4613</f>
        <v>31.94215414797852</v>
      </c>
      <c r="W154" s="15">
        <f t="shared" si="69"/>
        <v>1.818108933076175</v>
      </c>
      <c r="X154" s="19">
        <f t="shared" si="66"/>
        <v>5986.8239560921029</v>
      </c>
    </row>
    <row r="155" spans="1:26">
      <c r="A155">
        <v>2018</v>
      </c>
      <c r="B155">
        <v>9</v>
      </c>
      <c r="C155" s="15">
        <v>22.004357910156301</v>
      </c>
      <c r="D155" s="15">
        <f t="shared" si="61"/>
        <v>23.373120628662175</v>
      </c>
      <c r="E155" s="15">
        <f t="shared" ref="E155:E157" si="77">0.9014*D155+2.3973</f>
        <v>23.465830934676084</v>
      </c>
      <c r="F155" s="15">
        <f t="shared" si="67"/>
        <v>-9.2710306013909616E-2</v>
      </c>
      <c r="G155" s="15">
        <f t="shared" si="62"/>
        <v>-20078.66128433574</v>
      </c>
      <c r="L155" s="17">
        <v>20.411401367187501</v>
      </c>
      <c r="M155" s="17">
        <f t="shared" si="63"/>
        <v>26.588818637695315</v>
      </c>
      <c r="N155" s="17">
        <f>0.9014*M155+2.3973</f>
        <v>26.364461120018557</v>
      </c>
      <c r="O155" s="17">
        <f t="shared" si="68"/>
        <v>0.22435751767675782</v>
      </c>
      <c r="P155" s="17">
        <f t="shared" si="64"/>
        <v>-15753.539101371347</v>
      </c>
      <c r="T155" s="15">
        <v>21.614099121093801</v>
      </c>
      <c r="U155" s="15">
        <f t="shared" si="65"/>
        <v>26.074658015136777</v>
      </c>
      <c r="V155" s="15">
        <f>0.9014*U155+2.3973</f>
        <v>25.900996734844291</v>
      </c>
      <c r="W155" s="15">
        <f t="shared" si="69"/>
        <v>0.17366128029248529</v>
      </c>
      <c r="X155" s="19">
        <f t="shared" si="66"/>
        <v>-16445.08647553021</v>
      </c>
    </row>
    <row r="156" spans="1:26">
      <c r="A156">
        <v>2018</v>
      </c>
      <c r="B156">
        <v>10</v>
      </c>
      <c r="C156" s="15">
        <v>13.853356933593799</v>
      </c>
      <c r="D156" s="15">
        <f t="shared" si="61"/>
        <v>12.673301646728579</v>
      </c>
      <c r="E156" s="15">
        <f t="shared" si="77"/>
        <v>13.82101410436114</v>
      </c>
      <c r="F156" s="15">
        <f t="shared" si="67"/>
        <v>-1.1477124576325615</v>
      </c>
      <c r="G156" s="15">
        <f t="shared" si="62"/>
        <v>-34469.945634565767</v>
      </c>
      <c r="L156" s="17">
        <v>12.61025390625</v>
      </c>
      <c r="M156" s="17">
        <f t="shared" si="63"/>
        <v>15.874722714843747</v>
      </c>
      <c r="N156" s="17">
        <f>0.9014*M156+2.3973</f>
        <v>16.706775055160154</v>
      </c>
      <c r="O156" s="17">
        <f t="shared" si="68"/>
        <v>-0.83205234031640707</v>
      </c>
      <c r="P156" s="17">
        <f t="shared" si="64"/>
        <v>-30164.02597425611</v>
      </c>
      <c r="T156" s="15">
        <v>11.143640136718799</v>
      </c>
      <c r="U156" s="15">
        <f t="shared" si="65"/>
        <v>14.580188142089899</v>
      </c>
      <c r="V156" s="15">
        <f>0.9014*U156+2.3973</f>
        <v>15.539881591279833</v>
      </c>
      <c r="W156" s="15">
        <f t="shared" si="69"/>
        <v>-0.95969344918993471</v>
      </c>
      <c r="X156" s="19">
        <f t="shared" si="66"/>
        <v>-31905.1783403999</v>
      </c>
    </row>
    <row r="157" spans="1:26">
      <c r="A157">
        <v>2018</v>
      </c>
      <c r="B157">
        <v>11</v>
      </c>
      <c r="C157" s="15">
        <v>6.1285949707031504</v>
      </c>
      <c r="D157" s="15">
        <f t="shared" si="61"/>
        <v>2.5330066180420259</v>
      </c>
      <c r="E157" s="15">
        <f t="shared" si="77"/>
        <v>4.680552165503082</v>
      </c>
      <c r="F157" s="15">
        <f t="shared" si="67"/>
        <v>-2.1475455474610561</v>
      </c>
      <c r="G157" s="15">
        <f t="shared" si="62"/>
        <v>-48108.668812916265</v>
      </c>
      <c r="L157" s="17">
        <v>2.1670166015625201</v>
      </c>
      <c r="M157" s="17">
        <f t="shared" si="63"/>
        <v>1.5319806005859649</v>
      </c>
      <c r="N157" s="17">
        <f>0.9014*M157+2.3973</f>
        <v>3.7782273133681885</v>
      </c>
      <c r="O157" s="17">
        <f t="shared" si="68"/>
        <v>-2.2462467127822237</v>
      </c>
      <c r="P157" s="17">
        <f t="shared" si="64"/>
        <v>-49455.051409062318</v>
      </c>
      <c r="T157" s="15">
        <v>2.83635864257815</v>
      </c>
      <c r="U157" s="15">
        <f t="shared" si="65"/>
        <v>5.460454517822293</v>
      </c>
      <c r="V157" s="15">
        <f>0.9014*U157+2.3973</f>
        <v>7.3193537023650155</v>
      </c>
      <c r="W157" s="15">
        <f t="shared" si="69"/>
        <v>-1.8588991845427225</v>
      </c>
      <c r="X157" s="19">
        <f t="shared" si="66"/>
        <v>-44171.243776347277</v>
      </c>
    </row>
    <row r="158" spans="1:26">
      <c r="A158">
        <v>2018</v>
      </c>
      <c r="B158">
        <v>12</v>
      </c>
      <c r="C158" s="15">
        <v>-0.17859497070310201</v>
      </c>
      <c r="D158" s="15">
        <f t="shared" si="61"/>
        <v>-5.7464416180419615</v>
      </c>
      <c r="E158" s="15">
        <f t="shared" ref="E158:E160" si="78">0.7817*D158+0.2163</f>
        <v>-4.2756934128234008</v>
      </c>
      <c r="F158" s="15">
        <f t="shared" si="67"/>
        <v>-1.4707482052185608</v>
      </c>
      <c r="G158" s="15">
        <f t="shared" si="62"/>
        <v>-38876.476267386388</v>
      </c>
      <c r="L158" s="17">
        <v>-2.1745361328124799</v>
      </c>
      <c r="M158" s="17">
        <f t="shared" si="63"/>
        <v>-4.4307079248046595</v>
      </c>
      <c r="N158" s="17">
        <f>0.7817*M158+0.2163</f>
        <v>-3.2471843848198021</v>
      </c>
      <c r="O158" s="17">
        <f t="shared" si="68"/>
        <v>-1.1835235399848574</v>
      </c>
      <c r="P158" s="17">
        <f t="shared" si="64"/>
        <v>-34958.444608933438</v>
      </c>
      <c r="T158" s="15">
        <v>-4.5362304687499799</v>
      </c>
      <c r="U158" s="15">
        <f t="shared" si="65"/>
        <v>-2.6331738085937286</v>
      </c>
      <c r="V158" s="15">
        <f>0.7817*U158+0.2163</f>
        <v>-1.8420519661777175</v>
      </c>
      <c r="W158" s="15">
        <f t="shared" si="69"/>
        <v>-0.79112184241601113</v>
      </c>
      <c r="X158" s="19">
        <f t="shared" si="66"/>
        <v>-29605.693052396808</v>
      </c>
    </row>
    <row r="159" spans="1:26">
      <c r="A159">
        <v>2019</v>
      </c>
      <c r="B159">
        <v>1</v>
      </c>
      <c r="C159" s="15">
        <v>-0.66675415039060204</v>
      </c>
      <c r="D159" s="15">
        <f t="shared" si="61"/>
        <v>-6.3872481732177429</v>
      </c>
      <c r="E159" s="15">
        <f t="shared" si="78"/>
        <v>-4.776611897004309</v>
      </c>
      <c r="F159" s="15">
        <f t="shared" si="67"/>
        <v>-1.6106362762134339</v>
      </c>
      <c r="G159" s="15">
        <f t="shared" si="62"/>
        <v>-40784.689443827447</v>
      </c>
      <c r="H159" s="15">
        <f>SUM(G159:G170)</f>
        <v>-132680.56385090141</v>
      </c>
      <c r="I159" s="15">
        <f>H159*2.36386*4.4</f>
        <v>-1380008.421724204</v>
      </c>
      <c r="L159" s="17">
        <v>-2.5296386718749799</v>
      </c>
      <c r="M159" s="17">
        <f t="shared" si="63"/>
        <v>-4.918405751953097</v>
      </c>
      <c r="N159" s="17">
        <f>0.7817*M159+0.2163</f>
        <v>-3.6284177763017356</v>
      </c>
      <c r="O159" s="17">
        <f t="shared" si="68"/>
        <v>-1.2899879756513615</v>
      </c>
      <c r="P159" s="17">
        <f t="shared" si="64"/>
        <v>-36410.725975860223</v>
      </c>
      <c r="Q159" s="17">
        <f>SUM(P159:P170)</f>
        <v>-133312.44363049333</v>
      </c>
      <c r="R159" s="17">
        <f>Q159*2.36386*4.4</f>
        <v>-1386580.5932016631</v>
      </c>
      <c r="T159" s="15">
        <v>-6.7739929199218496</v>
      </c>
      <c r="U159" s="15">
        <f t="shared" si="65"/>
        <v>-5.0897894274902082</v>
      </c>
      <c r="V159" s="15">
        <f>0.7817*U159+0.2163</f>
        <v>-3.7623883954690958</v>
      </c>
      <c r="W159" s="15">
        <f t="shared" si="69"/>
        <v>-1.3274010320211125</v>
      </c>
      <c r="X159" s="19">
        <f t="shared" si="66"/>
        <v>-36921.07747779999</v>
      </c>
      <c r="Y159" s="19">
        <f>SUM(X159:X170)</f>
        <v>-131148.69194588228</v>
      </c>
      <c r="Z159" s="19">
        <f>Y159*2.36386*4.4</f>
        <v>-1364075.4465500505</v>
      </c>
    </row>
    <row r="160" spans="1:26">
      <c r="A160">
        <v>2019</v>
      </c>
      <c r="B160">
        <v>2</v>
      </c>
      <c r="C160" s="15">
        <v>3.0403686523437701</v>
      </c>
      <c r="D160" s="15">
        <f t="shared" si="61"/>
        <v>-1.5209080700683328</v>
      </c>
      <c r="E160" s="15">
        <f t="shared" si="78"/>
        <v>-0.97259383837241575</v>
      </c>
      <c r="F160" s="15">
        <f t="shared" si="67"/>
        <v>-0.54831423169591709</v>
      </c>
      <c r="G160" s="15">
        <f t="shared" si="62"/>
        <v>-26293.554434564005</v>
      </c>
      <c r="L160" s="17">
        <v>-0.62317504882810204</v>
      </c>
      <c r="M160" s="17">
        <f t="shared" si="63"/>
        <v>-2.3000686120605152</v>
      </c>
      <c r="N160" s="17">
        <f>0.7817*M160+0.2163</f>
        <v>-1.5816636340477046</v>
      </c>
      <c r="O160" s="17">
        <f t="shared" si="68"/>
        <v>-0.71840497801281056</v>
      </c>
      <c r="P160" s="17">
        <f t="shared" si="64"/>
        <v>-28613.762305072749</v>
      </c>
      <c r="T160" s="15">
        <v>-2.2841552734374799</v>
      </c>
      <c r="U160" s="15">
        <f t="shared" si="65"/>
        <v>-0.16084565917966609</v>
      </c>
      <c r="V160" s="15">
        <f>0.7817*U160+0.2163</f>
        <v>9.0566948219255011E-2</v>
      </c>
      <c r="W160" s="15">
        <f t="shared" si="69"/>
        <v>-0.25141260739892113</v>
      </c>
      <c r="X160" s="19">
        <f t="shared" si="66"/>
        <v>-22243.519377528683</v>
      </c>
    </row>
    <row r="161" spans="1:26">
      <c r="A161">
        <v>2019</v>
      </c>
      <c r="B161">
        <v>3</v>
      </c>
      <c r="C161" s="15">
        <v>13.217919921875</v>
      </c>
      <c r="D161" s="15">
        <f t="shared" si="61"/>
        <v>11.839163481445311</v>
      </c>
      <c r="E161" s="15">
        <f t="shared" ref="E161:E163" si="79">0.9534*D161-0.7929</f>
        <v>10.494558463209961</v>
      </c>
      <c r="F161" s="15">
        <f t="shared" si="67"/>
        <v>1.3446050182353506</v>
      </c>
      <c r="G161" s="15">
        <f t="shared" si="62"/>
        <v>-472.24294625158291</v>
      </c>
      <c r="L161" s="17">
        <v>7.0615173339844004</v>
      </c>
      <c r="M161" s="17">
        <f t="shared" si="63"/>
        <v>8.2540879064941741</v>
      </c>
      <c r="N161" s="17">
        <f>0.9534*M161-0.7929</f>
        <v>7.0765474100515453</v>
      </c>
      <c r="O161" s="17">
        <f t="shared" si="68"/>
        <v>1.1775404964426288</v>
      </c>
      <c r="P161" s="17">
        <f t="shared" si="64"/>
        <v>-2751.1700880260996</v>
      </c>
      <c r="T161" s="15">
        <v>6.1079650878906504</v>
      </c>
      <c r="U161" s="15">
        <f t="shared" si="65"/>
        <v>9.052024073486356</v>
      </c>
      <c r="V161" s="15">
        <f>0.9534*U161-0.7929</f>
        <v>7.8372997516618907</v>
      </c>
      <c r="W161" s="15">
        <f t="shared" si="69"/>
        <v>1.2147243218244652</v>
      </c>
      <c r="X161" s="19">
        <f t="shared" si="66"/>
        <v>-2243.9455259924689</v>
      </c>
    </row>
    <row r="162" spans="1:26">
      <c r="A162">
        <v>2019</v>
      </c>
      <c r="B162">
        <v>4</v>
      </c>
      <c r="C162" s="15">
        <v>20.001733398437501</v>
      </c>
      <c r="D162" s="15">
        <f t="shared" si="61"/>
        <v>20.744275432128909</v>
      </c>
      <c r="E162" s="15">
        <f t="shared" si="79"/>
        <v>18.984692196991702</v>
      </c>
      <c r="F162" s="15">
        <f t="shared" si="67"/>
        <v>1.7595832351372067</v>
      </c>
      <c r="G162" s="15">
        <f t="shared" si="62"/>
        <v>5188.4749105066367</v>
      </c>
      <c r="L162" s="17">
        <v>16.069116210937501</v>
      </c>
      <c r="M162" s="17">
        <f t="shared" si="63"/>
        <v>20.625124204101564</v>
      </c>
      <c r="N162" s="17">
        <f>0.9534*M162-0.7929</f>
        <v>18.871093416190433</v>
      </c>
      <c r="O162" s="17">
        <f t="shared" si="68"/>
        <v>1.7540307879111303</v>
      </c>
      <c r="P162" s="17">
        <f t="shared" si="64"/>
        <v>5112.7339778957285</v>
      </c>
      <c r="T162" s="15">
        <v>15.4760681152344</v>
      </c>
      <c r="U162" s="15">
        <f t="shared" si="65"/>
        <v>19.336327576904324</v>
      </c>
      <c r="V162" s="15">
        <f>0.9534*U162-0.7929</f>
        <v>17.642354711820584</v>
      </c>
      <c r="W162" s="15">
        <f t="shared" si="69"/>
        <v>1.6939728650837402</v>
      </c>
      <c r="X162" s="19">
        <f t="shared" si="66"/>
        <v>4293.4838526072999</v>
      </c>
    </row>
    <row r="163" spans="1:26">
      <c r="A163">
        <v>2019</v>
      </c>
      <c r="B163">
        <v>5</v>
      </c>
      <c r="C163" s="15">
        <v>25.195520019531301</v>
      </c>
      <c r="D163" s="15">
        <f t="shared" si="61"/>
        <v>27.562159129638736</v>
      </c>
      <c r="E163" s="15">
        <f t="shared" si="79"/>
        <v>25.484862514197573</v>
      </c>
      <c r="F163" s="15">
        <f t="shared" si="67"/>
        <v>2.0772966154411634</v>
      </c>
      <c r="G163" s="15">
        <f t="shared" si="62"/>
        <v>9522.4031312329098</v>
      </c>
      <c r="L163" s="17">
        <v>21.205957031250001</v>
      </c>
      <c r="M163" s="17">
        <f t="shared" si="63"/>
        <v>27.680061386718751</v>
      </c>
      <c r="N163" s="17">
        <f>0.9534*M163-0.7929</f>
        <v>25.59727052609766</v>
      </c>
      <c r="O163" s="17">
        <f t="shared" si="68"/>
        <v>2.0827908606210919</v>
      </c>
      <c r="P163" s="17">
        <f t="shared" si="64"/>
        <v>9597.3501297323128</v>
      </c>
      <c r="T163" s="15">
        <v>21.487451171875001</v>
      </c>
      <c r="U163" s="15">
        <f t="shared" si="65"/>
        <v>25.935623896484376</v>
      </c>
      <c r="V163" s="15">
        <f>0.9534*U163-0.7929</f>
        <v>23.934123822908205</v>
      </c>
      <c r="W163" s="15">
        <f t="shared" si="69"/>
        <v>2.001500073576171</v>
      </c>
      <c r="X163" s="19">
        <f t="shared" si="66"/>
        <v>8488.4625036525467</v>
      </c>
    </row>
    <row r="164" spans="1:26">
      <c r="A164">
        <v>2019</v>
      </c>
      <c r="B164">
        <v>6</v>
      </c>
      <c r="C164" s="15">
        <v>32.401971435546898</v>
      </c>
      <c r="D164" s="15">
        <f t="shared" si="61"/>
        <v>37.022067903442412</v>
      </c>
      <c r="E164" s="15">
        <f t="shared" ref="E164:E166" si="80">0.814*D164+4.4613</f>
        <v>34.59726327340212</v>
      </c>
      <c r="F164" s="15">
        <f t="shared" si="67"/>
        <v>2.4248046300402919</v>
      </c>
      <c r="G164" s="15">
        <f t="shared" si="62"/>
        <v>14262.759958379618</v>
      </c>
      <c r="L164" s="17">
        <v>28.427148437500001</v>
      </c>
      <c r="M164" s="17">
        <f t="shared" si="63"/>
        <v>37.597645664062497</v>
      </c>
      <c r="N164" s="17">
        <f>0.814*M164+4.4613</f>
        <v>35.06578357054687</v>
      </c>
      <c r="O164" s="17">
        <f t="shared" si="68"/>
        <v>2.5318620935156275</v>
      </c>
      <c r="P164" s="17">
        <f t="shared" si="64"/>
        <v>15723.130817646677</v>
      </c>
      <c r="T164" s="15">
        <v>31.557427978515602</v>
      </c>
      <c r="U164" s="15">
        <f t="shared" si="65"/>
        <v>36.990444434814428</v>
      </c>
      <c r="V164" s="15">
        <f>0.814*U164+4.4613</f>
        <v>34.57152176993894</v>
      </c>
      <c r="W164" s="15">
        <f t="shared" si="69"/>
        <v>2.4189226648754882</v>
      </c>
      <c r="X164" s="19">
        <f t="shared" si="66"/>
        <v>14182.524071566535</v>
      </c>
    </row>
    <row r="165" spans="1:26">
      <c r="A165">
        <v>2019</v>
      </c>
      <c r="B165">
        <v>7</v>
      </c>
      <c r="C165" s="15">
        <v>34.577386474609398</v>
      </c>
      <c r="D165" s="15">
        <f t="shared" si="61"/>
        <v>39.877735225219752</v>
      </c>
      <c r="E165" s="15">
        <f t="shared" si="80"/>
        <v>36.921776473328876</v>
      </c>
      <c r="F165" s="15">
        <f t="shared" si="67"/>
        <v>2.9559587518908756</v>
      </c>
      <c r="G165" s="15">
        <f t="shared" si="62"/>
        <v>21508.233334543438</v>
      </c>
      <c r="L165" s="17">
        <v>31.380548095703102</v>
      </c>
      <c r="M165" s="17">
        <f t="shared" si="63"/>
        <v>41.653844754638634</v>
      </c>
      <c r="N165" s="17">
        <f>0.814*M165+4.4613</f>
        <v>38.367529630275847</v>
      </c>
      <c r="O165" s="17">
        <f t="shared" si="68"/>
        <v>3.2863151243627868</v>
      </c>
      <c r="P165" s="17">
        <f t="shared" si="64"/>
        <v>26014.624611432773</v>
      </c>
      <c r="T165" s="15">
        <v>35.248040771484398</v>
      </c>
      <c r="U165" s="15">
        <f t="shared" si="65"/>
        <v>41.041999158935575</v>
      </c>
      <c r="V165" s="15">
        <f>0.814*U165+4.4613</f>
        <v>37.869487315373554</v>
      </c>
      <c r="W165" s="15">
        <f t="shared" si="69"/>
        <v>3.1725118435620203</v>
      </c>
      <c r="X165" s="19">
        <f t="shared" si="66"/>
        <v>24462.23405802952</v>
      </c>
    </row>
    <row r="166" spans="1:26">
      <c r="A166">
        <v>2019</v>
      </c>
      <c r="B166">
        <v>8</v>
      </c>
      <c r="C166" s="15">
        <v>29.262719726562501</v>
      </c>
      <c r="D166" s="15">
        <f t="shared" si="61"/>
        <v>32.901172185058591</v>
      </c>
      <c r="E166" s="15">
        <f t="shared" si="80"/>
        <v>31.242854158637691</v>
      </c>
      <c r="F166" s="15">
        <f t="shared" si="67"/>
        <v>1.6583180264209005</v>
      </c>
      <c r="G166" s="15">
        <f t="shared" si="62"/>
        <v>3807.1161984075043</v>
      </c>
      <c r="L166" s="17">
        <v>26.648522949218801</v>
      </c>
      <c r="M166" s="17">
        <f t="shared" si="63"/>
        <v>35.154881418457101</v>
      </c>
      <c r="N166" s="17">
        <f>0.814*M166+4.4613</f>
        <v>33.077373474624075</v>
      </c>
      <c r="O166" s="17">
        <f t="shared" si="68"/>
        <v>2.0775079438330266</v>
      </c>
      <c r="P166" s="17">
        <f t="shared" si="64"/>
        <v>9525.2858618263162</v>
      </c>
      <c r="T166" s="15">
        <v>31.707330322265602</v>
      </c>
      <c r="U166" s="15">
        <f t="shared" si="65"/>
        <v>37.15500722778318</v>
      </c>
      <c r="V166" s="15">
        <f>0.814*U166+4.4613</f>
        <v>34.705475883415509</v>
      </c>
      <c r="W166" s="15">
        <f t="shared" si="69"/>
        <v>2.4495313443676707</v>
      </c>
      <c r="X166" s="19">
        <f t="shared" si="66"/>
        <v>14600.057068519396</v>
      </c>
    </row>
    <row r="167" spans="1:26">
      <c r="A167">
        <v>2019</v>
      </c>
      <c r="B167">
        <v>9</v>
      </c>
      <c r="C167" s="15">
        <v>23.446313476562501</v>
      </c>
      <c r="D167" s="15">
        <f t="shared" si="61"/>
        <v>25.265975700683594</v>
      </c>
      <c r="E167" s="15">
        <f t="shared" ref="E167:E169" si="81">0.9014*D167+2.3973</f>
        <v>25.172050496596192</v>
      </c>
      <c r="F167" s="15">
        <f t="shared" si="67"/>
        <v>9.3925204087401681E-2</v>
      </c>
      <c r="G167" s="15">
        <f t="shared" si="62"/>
        <v>-17532.766291043754</v>
      </c>
      <c r="L167" s="17">
        <v>18.726708984375001</v>
      </c>
      <c r="M167" s="17">
        <f t="shared" si="63"/>
        <v>24.275062119140628</v>
      </c>
      <c r="N167" s="17">
        <f>0.9014*M167+2.3973</f>
        <v>24.278840994193363</v>
      </c>
      <c r="O167" s="17">
        <f t="shared" si="68"/>
        <v>-3.7788750527347759E-3</v>
      </c>
      <c r="P167" s="17">
        <f t="shared" si="64"/>
        <v>-18865.547634594353</v>
      </c>
      <c r="T167" s="15">
        <v>20.272485351562501</v>
      </c>
      <c r="U167" s="15">
        <f t="shared" si="65"/>
        <v>24.601834418945316</v>
      </c>
      <c r="V167" s="15">
        <f>0.9014*U167+2.3973</f>
        <v>24.573393545237309</v>
      </c>
      <c r="W167" s="15">
        <f t="shared" si="69"/>
        <v>2.8440873708007075E-2</v>
      </c>
      <c r="X167" s="19">
        <f t="shared" si="66"/>
        <v>-18426.038041749074</v>
      </c>
    </row>
    <row r="168" spans="1:26">
      <c r="A168">
        <v>2019</v>
      </c>
      <c r="B168">
        <v>10</v>
      </c>
      <c r="C168" s="15">
        <v>15.2971740722656</v>
      </c>
      <c r="D168" s="15">
        <f t="shared" si="61"/>
        <v>14.568600404663052</v>
      </c>
      <c r="E168" s="15">
        <f t="shared" si="81"/>
        <v>15.529436404763274</v>
      </c>
      <c r="F168" s="15">
        <f t="shared" si="67"/>
        <v>-0.96083600010022252</v>
      </c>
      <c r="G168" s="15">
        <f t="shared" si="62"/>
        <v>-31920.763877367135</v>
      </c>
      <c r="L168" s="17">
        <v>14.142297363281299</v>
      </c>
      <c r="M168" s="17">
        <f t="shared" si="63"/>
        <v>17.978831198730536</v>
      </c>
      <c r="N168" s="17">
        <f>0.9014*M168+2.3973</f>
        <v>18.603418442535705</v>
      </c>
      <c r="O168" s="17">
        <f t="shared" si="68"/>
        <v>-0.62458724380516983</v>
      </c>
      <c r="P168" s="17">
        <f t="shared" si="64"/>
        <v>-27333.99459274632</v>
      </c>
      <c r="T168" s="15">
        <v>9.0911193847656495</v>
      </c>
      <c r="U168" s="15">
        <f t="shared" si="65"/>
        <v>12.326930860595731</v>
      </c>
      <c r="V168" s="15">
        <f>0.9014*U168+2.3973</f>
        <v>13.508795477740991</v>
      </c>
      <c r="W168" s="15">
        <f t="shared" si="69"/>
        <v>-1.1818646171452603</v>
      </c>
      <c r="X168" s="19">
        <f t="shared" si="66"/>
        <v>-34935.815242478493</v>
      </c>
    </row>
    <row r="169" spans="1:26">
      <c r="A169">
        <v>2019</v>
      </c>
      <c r="B169">
        <v>11</v>
      </c>
      <c r="C169" s="15">
        <v>7.5263610839844004</v>
      </c>
      <c r="D169" s="15">
        <f t="shared" si="61"/>
        <v>4.3678541949463225</v>
      </c>
      <c r="E169" s="15">
        <f t="shared" si="81"/>
        <v>6.3344837713246154</v>
      </c>
      <c r="F169" s="15">
        <f t="shared" si="67"/>
        <v>-1.9666295763782928</v>
      </c>
      <c r="G169" s="15">
        <f t="shared" si="62"/>
        <v>-45640.794051376288</v>
      </c>
      <c r="L169" s="17">
        <v>4.0298095703125201</v>
      </c>
      <c r="M169" s="17">
        <f t="shared" si="63"/>
        <v>4.0903404638672143</v>
      </c>
      <c r="N169" s="17">
        <f>0.9014*M169+2.3973</f>
        <v>6.0843328941299069</v>
      </c>
      <c r="O169" s="17">
        <f t="shared" si="68"/>
        <v>-1.9939924302626926</v>
      </c>
      <c r="P169" s="17">
        <f t="shared" si="64"/>
        <v>-46014.050741213388</v>
      </c>
      <c r="T169" s="15">
        <v>-0.23798217773435201</v>
      </c>
      <c r="U169" s="15">
        <f t="shared" si="65"/>
        <v>2.0854431652832282</v>
      </c>
      <c r="V169" s="15">
        <f>0.9014*U169+2.3973</f>
        <v>4.277118469186302</v>
      </c>
      <c r="W169" s="15">
        <f t="shared" si="69"/>
        <v>-2.1916753039030739</v>
      </c>
      <c r="X169" s="19">
        <f t="shared" si="66"/>
        <v>-48710.642820541834</v>
      </c>
    </row>
    <row r="170" spans="1:26">
      <c r="A170">
        <v>2019</v>
      </c>
      <c r="B170">
        <v>12</v>
      </c>
      <c r="C170" s="15">
        <v>3.5440307617187701</v>
      </c>
      <c r="D170" s="15">
        <f t="shared" si="61"/>
        <v>-0.85975081909177042</v>
      </c>
      <c r="E170" s="15">
        <f t="shared" ref="E170:E172" si="82">0.7817*D170+0.2163</f>
        <v>-0.45576721528403691</v>
      </c>
      <c r="F170" s="15">
        <f t="shared" si="67"/>
        <v>-0.40398360380773352</v>
      </c>
      <c r="G170" s="15">
        <f t="shared" si="62"/>
        <v>-24324.740339541291</v>
      </c>
      <c r="L170" s="17">
        <v>-3.2352050781249799</v>
      </c>
      <c r="M170" s="17">
        <f t="shared" si="63"/>
        <v>-5.887430654296848</v>
      </c>
      <c r="N170" s="17">
        <f>0.7817*M170+0.2163</f>
        <v>-4.3859045424638454</v>
      </c>
      <c r="O170" s="17">
        <f t="shared" si="68"/>
        <v>-1.5015261118330026</v>
      </c>
      <c r="P170" s="17">
        <f t="shared" si="64"/>
        <v>-39296.317691513992</v>
      </c>
      <c r="T170" s="15">
        <v>-5.7869628906249799</v>
      </c>
      <c r="U170" s="15">
        <f t="shared" si="65"/>
        <v>-4.006227861328103</v>
      </c>
      <c r="V170" s="15">
        <f>0.7817*U170+0.2163</f>
        <v>-2.9153683192001778</v>
      </c>
      <c r="W170" s="15">
        <f t="shared" si="69"/>
        <v>-1.0908595421279252</v>
      </c>
      <c r="X170" s="19">
        <f t="shared" si="66"/>
        <v>-33694.415014167025</v>
      </c>
    </row>
    <row r="171" spans="1:26">
      <c r="A171">
        <v>2020</v>
      </c>
      <c r="B171">
        <v>1</v>
      </c>
      <c r="C171" s="15">
        <v>-0.92633666992185204</v>
      </c>
      <c r="D171" s="15">
        <f t="shared" si="61"/>
        <v>-6.728002146606415</v>
      </c>
      <c r="E171" s="15">
        <f t="shared" si="82"/>
        <v>-5.0429792780022336</v>
      </c>
      <c r="F171" s="15">
        <f t="shared" si="67"/>
        <v>-1.6850228686041815</v>
      </c>
      <c r="G171" s="15">
        <f t="shared" si="62"/>
        <v>-41799.396950629642</v>
      </c>
      <c r="H171" s="15">
        <f>SUM(G171:G182)</f>
        <v>-162587.42286304943</v>
      </c>
      <c r="I171" s="15">
        <f>H171*2.36386*4.4</f>
        <v>-1691069.1837998114</v>
      </c>
      <c r="L171" s="17">
        <v>-4.6352905273437299</v>
      </c>
      <c r="M171" s="17">
        <f t="shared" si="63"/>
        <v>-7.8103080102538787</v>
      </c>
      <c r="N171" s="17">
        <f>0.7817*M171+0.2163</f>
        <v>-5.8890177716154559</v>
      </c>
      <c r="O171" s="17">
        <f t="shared" si="68"/>
        <v>-1.9212902386384227</v>
      </c>
      <c r="P171" s="17">
        <f t="shared" si="64"/>
        <v>-45022.320145266727</v>
      </c>
      <c r="Q171" s="17">
        <f>SUM(P171:P182)</f>
        <v>-115030.97148109489</v>
      </c>
      <c r="R171" s="17">
        <f>Q171*2.36386*4.4</f>
        <v>-1196435.2938793243</v>
      </c>
      <c r="T171" s="15">
        <v>-7.3334106445312299</v>
      </c>
      <c r="U171" s="15">
        <f t="shared" si="65"/>
        <v>-5.7039182055663851</v>
      </c>
      <c r="V171" s="15">
        <f>0.7817*U171+0.2163</f>
        <v>-4.2424528612912429</v>
      </c>
      <c r="W171" s="15">
        <f t="shared" si="69"/>
        <v>-1.4614653442751422</v>
      </c>
      <c r="X171" s="19">
        <f t="shared" si="66"/>
        <v>-38749.848761257213</v>
      </c>
      <c r="Y171" s="19">
        <f>SUM(X171:X182)</f>
        <v>-136998.3276702406</v>
      </c>
      <c r="Z171" s="19">
        <f>Y171*2.36386*4.4</f>
        <v>-1424917.4141249298</v>
      </c>
    </row>
    <row r="172" spans="1:26">
      <c r="A172">
        <v>2020</v>
      </c>
      <c r="B172">
        <v>2</v>
      </c>
      <c r="C172" s="15">
        <v>4.9014526367187701</v>
      </c>
      <c r="D172" s="15">
        <f t="shared" si="61"/>
        <v>0.92213687622072982</v>
      </c>
      <c r="E172" s="15">
        <f t="shared" si="82"/>
        <v>0.93713439614174443</v>
      </c>
      <c r="F172" s="15">
        <f t="shared" si="67"/>
        <v>-1.4997519921014613E-2</v>
      </c>
      <c r="G172" s="15">
        <f t="shared" si="62"/>
        <v>-19018.58116924256</v>
      </c>
      <c r="L172" s="17">
        <v>2.2723327636719</v>
      </c>
      <c r="M172" s="17">
        <f t="shared" si="63"/>
        <v>1.6766218176269874</v>
      </c>
      <c r="N172" s="17">
        <f>0.7817*M172+0.2163</f>
        <v>1.5269152748390158</v>
      </c>
      <c r="O172" s="17">
        <f t="shared" si="68"/>
        <v>0.14970654278797157</v>
      </c>
      <c r="P172" s="17">
        <f t="shared" si="64"/>
        <v>-16771.853049829278</v>
      </c>
      <c r="T172" s="15">
        <v>-4.5795043945312299</v>
      </c>
      <c r="U172" s="15">
        <f t="shared" si="65"/>
        <v>-2.6806799243163852</v>
      </c>
      <c r="V172" s="15">
        <f>0.7817*U172+0.2163</f>
        <v>-1.8791874968381181</v>
      </c>
      <c r="W172" s="15">
        <f t="shared" si="69"/>
        <v>-0.8014924274782671</v>
      </c>
      <c r="X172" s="19">
        <f t="shared" si="66"/>
        <v>-29747.15820323104</v>
      </c>
    </row>
    <row r="173" spans="1:26">
      <c r="A173">
        <v>2020</v>
      </c>
      <c r="B173">
        <v>3</v>
      </c>
      <c r="C173" s="15">
        <v>10.3810363769531</v>
      </c>
      <c r="D173" s="15">
        <f t="shared" si="61"/>
        <v>8.1151864520263359</v>
      </c>
      <c r="E173" s="15">
        <f t="shared" ref="E173:E175" si="83">0.9534*D173-0.7929</f>
        <v>6.9441187633619084</v>
      </c>
      <c r="F173" s="15">
        <f t="shared" si="67"/>
        <v>1.1710676886644276</v>
      </c>
      <c r="G173" s="15">
        <f t="shared" si="62"/>
        <v>-2839.4656589285441</v>
      </c>
      <c r="L173" s="17">
        <v>7.6762329101562701</v>
      </c>
      <c r="M173" s="17">
        <f t="shared" si="63"/>
        <v>9.0983382788086207</v>
      </c>
      <c r="N173" s="17">
        <f>0.9534*M173-0.7929</f>
        <v>7.8814557150161386</v>
      </c>
      <c r="O173" s="17">
        <f t="shared" si="68"/>
        <v>1.2168825637924821</v>
      </c>
      <c r="P173" s="17">
        <f t="shared" si="64"/>
        <v>-2214.504947306752</v>
      </c>
      <c r="T173" s="15">
        <v>5.9789367675781504</v>
      </c>
      <c r="U173" s="15">
        <f t="shared" si="65"/>
        <v>8.910376783447294</v>
      </c>
      <c r="V173" s="15">
        <f>0.9534*U173-0.7929</f>
        <v>7.7022532253386506</v>
      </c>
      <c r="W173" s="15">
        <f t="shared" si="69"/>
        <v>1.2081235581086434</v>
      </c>
      <c r="X173" s="19">
        <f t="shared" si="66"/>
        <v>-2333.9865438399975</v>
      </c>
    </row>
    <row r="174" spans="1:26">
      <c r="A174">
        <v>2020</v>
      </c>
      <c r="B174">
        <v>4</v>
      </c>
      <c r="C174" s="15">
        <v>21.150201416015602</v>
      </c>
      <c r="D174" s="15">
        <f t="shared" si="61"/>
        <v>22.251869398803681</v>
      </c>
      <c r="E174" s="15">
        <f t="shared" si="83"/>
        <v>20.42203228481943</v>
      </c>
      <c r="F174" s="15">
        <f t="shared" si="67"/>
        <v>1.8298371139842509</v>
      </c>
      <c r="G174" s="15">
        <f t="shared" si="62"/>
        <v>6146.8080718591664</v>
      </c>
      <c r="L174" s="17">
        <v>17.603784179687501</v>
      </c>
      <c r="M174" s="17">
        <f t="shared" si="63"/>
        <v>22.732837192382814</v>
      </c>
      <c r="N174" s="17">
        <f>0.9534*M174-0.7929</f>
        <v>20.880586979217775</v>
      </c>
      <c r="O174" s="17">
        <f t="shared" si="68"/>
        <v>1.8522502131650391</v>
      </c>
      <c r="P174" s="17">
        <f t="shared" si="64"/>
        <v>6452.5451577842978</v>
      </c>
      <c r="T174" s="15">
        <v>16.553857421875001</v>
      </c>
      <c r="U174" s="15">
        <f t="shared" si="65"/>
        <v>20.519524677734378</v>
      </c>
      <c r="V174" s="15">
        <f>0.9534*U174-0.7929</f>
        <v>18.770414827751956</v>
      </c>
      <c r="W174" s="15">
        <f t="shared" si="69"/>
        <v>1.7491098499824211</v>
      </c>
      <c r="X174" s="19">
        <f t="shared" si="66"/>
        <v>5045.6074636102057</v>
      </c>
    </row>
    <row r="175" spans="1:26">
      <c r="A175">
        <v>2020</v>
      </c>
      <c r="B175">
        <v>5</v>
      </c>
      <c r="C175" s="15">
        <v>27.259027099609401</v>
      </c>
      <c r="D175" s="15">
        <f t="shared" si="61"/>
        <v>30.270924873657258</v>
      </c>
      <c r="E175" s="15">
        <f t="shared" si="83"/>
        <v>28.067399774544832</v>
      </c>
      <c r="F175" s="15">
        <f t="shared" si="67"/>
        <v>2.2035250991124258</v>
      </c>
      <c r="G175" s="15">
        <f t="shared" si="62"/>
        <v>11244.285876992599</v>
      </c>
      <c r="L175" s="17">
        <v>24.687585449218801</v>
      </c>
      <c r="M175" s="17">
        <f t="shared" si="63"/>
        <v>32.461729855957095</v>
      </c>
      <c r="N175" s="17">
        <f>0.9534*M175-0.7929</f>
        <v>30.156113244669495</v>
      </c>
      <c r="O175" s="17">
        <f t="shared" si="68"/>
        <v>2.3056166112876006</v>
      </c>
      <c r="P175" s="17">
        <f t="shared" si="64"/>
        <v>12636.916194574162</v>
      </c>
      <c r="T175" s="15">
        <v>23.144494628906301</v>
      </c>
      <c r="U175" s="15">
        <f t="shared" si="65"/>
        <v>27.754726203613338</v>
      </c>
      <c r="V175" s="15">
        <f>0.9534*U175-0.7929</f>
        <v>25.668455962524956</v>
      </c>
      <c r="W175" s="15">
        <f t="shared" si="69"/>
        <v>2.086270241088382</v>
      </c>
      <c r="X175" s="19">
        <f t="shared" si="66"/>
        <v>9644.8123586866204</v>
      </c>
    </row>
    <row r="176" spans="1:26">
      <c r="A176">
        <v>2020</v>
      </c>
      <c r="B176">
        <v>6</v>
      </c>
      <c r="C176" s="15">
        <v>31.763482666015602</v>
      </c>
      <c r="D176" s="15">
        <f t="shared" si="61"/>
        <v>36.183923695678679</v>
      </c>
      <c r="E176" s="15">
        <f t="shared" ref="E176:E178" si="84">0.814*D176+4.4613</f>
        <v>33.915013888282445</v>
      </c>
      <c r="F176" s="15">
        <f t="shared" si="67"/>
        <v>2.2689098073962342</v>
      </c>
      <c r="G176" s="15">
        <f t="shared" si="62"/>
        <v>12136.198682692029</v>
      </c>
      <c r="L176" s="17">
        <v>28.601892089843801</v>
      </c>
      <c r="M176" s="17">
        <f t="shared" si="63"/>
        <v>37.837638596191475</v>
      </c>
      <c r="N176" s="17">
        <f>0.814*M176+4.4613</f>
        <v>35.261137817299861</v>
      </c>
      <c r="O176" s="17">
        <f t="shared" si="68"/>
        <v>2.5765007788916137</v>
      </c>
      <c r="P176" s="17">
        <f t="shared" si="64"/>
        <v>16332.047124860503</v>
      </c>
      <c r="T176" s="15">
        <v>32.997308349609398</v>
      </c>
      <c r="U176" s="15">
        <f t="shared" si="65"/>
        <v>38.5711451062012</v>
      </c>
      <c r="V176" s="15">
        <f>0.814*U176+4.4613</f>
        <v>35.858212116447774</v>
      </c>
      <c r="W176" s="15">
        <f t="shared" si="69"/>
        <v>2.7129329897534262</v>
      </c>
      <c r="X176" s="19">
        <f t="shared" si="66"/>
        <v>18193.118913226484</v>
      </c>
    </row>
    <row r="177" spans="1:26">
      <c r="A177">
        <v>2020</v>
      </c>
      <c r="B177">
        <v>7</v>
      </c>
      <c r="C177" s="15">
        <v>32.104150390625001</v>
      </c>
      <c r="D177" s="15">
        <f t="shared" si="61"/>
        <v>36.631118217773441</v>
      </c>
      <c r="E177" s="15">
        <f t="shared" si="84"/>
        <v>34.279030229267576</v>
      </c>
      <c r="F177" s="15">
        <f t="shared" si="67"/>
        <v>2.3520879885058648</v>
      </c>
      <c r="G177" s="15">
        <f t="shared" si="62"/>
        <v>13270.8322512085</v>
      </c>
      <c r="L177" s="17">
        <v>29.836755371093801</v>
      </c>
      <c r="M177" s="17">
        <f t="shared" si="63"/>
        <v>39.533599826660222</v>
      </c>
      <c r="N177" s="17">
        <f>0.814*M177+4.4613</f>
        <v>36.641650258901421</v>
      </c>
      <c r="O177" s="17">
        <f t="shared" si="68"/>
        <v>2.8919495677588003</v>
      </c>
      <c r="P177" s="17">
        <f t="shared" si="64"/>
        <v>20635.084053797793</v>
      </c>
      <c r="T177" s="15">
        <v>34.490197753906301</v>
      </c>
      <c r="U177" s="15">
        <f t="shared" si="65"/>
        <v>40.21003909423834</v>
      </c>
      <c r="V177" s="15">
        <f>0.814*U177+4.4613</f>
        <v>37.192271822710005</v>
      </c>
      <c r="W177" s="15">
        <f t="shared" si="69"/>
        <v>3.017767271528335</v>
      </c>
      <c r="X177" s="19">
        <f t="shared" si="66"/>
        <v>22351.363350918014</v>
      </c>
    </row>
    <row r="178" spans="1:26">
      <c r="A178">
        <v>2020</v>
      </c>
      <c r="B178">
        <v>8</v>
      </c>
      <c r="C178" s="15">
        <v>29.125726318359401</v>
      </c>
      <c r="D178" s="15">
        <f t="shared" si="61"/>
        <v>32.721340938110387</v>
      </c>
      <c r="E178" s="15">
        <f t="shared" si="84"/>
        <v>31.096471523621851</v>
      </c>
      <c r="F178" s="15">
        <f t="shared" si="67"/>
        <v>1.6248694144885363</v>
      </c>
      <c r="G178" s="15">
        <f t="shared" si="62"/>
        <v>3350.8436830381252</v>
      </c>
      <c r="L178" s="17">
        <v>26.757623291015602</v>
      </c>
      <c r="M178" s="17">
        <f t="shared" si="63"/>
        <v>35.304719827880824</v>
      </c>
      <c r="N178" s="17">
        <f>0.814*M178+4.4613</f>
        <v>33.199341939894985</v>
      </c>
      <c r="O178" s="17">
        <f t="shared" si="68"/>
        <v>2.1053778879858385</v>
      </c>
      <c r="P178" s="17">
        <f t="shared" si="64"/>
        <v>9905.4597700148224</v>
      </c>
      <c r="T178" s="15">
        <v>29.167108154296901</v>
      </c>
      <c r="U178" s="15">
        <f t="shared" si="65"/>
        <v>34.366351331787143</v>
      </c>
      <c r="V178" s="15">
        <f>0.814*U178+4.4613</f>
        <v>32.435509984074734</v>
      </c>
      <c r="W178" s="15">
        <f t="shared" si="69"/>
        <v>1.9308413477124091</v>
      </c>
      <c r="X178" s="19">
        <f t="shared" si="66"/>
        <v>7524.6068241449721</v>
      </c>
    </row>
    <row r="179" spans="1:26">
      <c r="A179">
        <v>2020</v>
      </c>
      <c r="B179">
        <v>9</v>
      </c>
      <c r="C179" s="15">
        <v>26.455957031250001</v>
      </c>
      <c r="D179" s="15">
        <f t="shared" si="61"/>
        <v>29.216734794921877</v>
      </c>
      <c r="E179" s="15">
        <f t="shared" ref="E179:E181" si="85">0.9014*D179+2.3973</f>
        <v>28.733264744142581</v>
      </c>
      <c r="F179" s="15">
        <f t="shared" si="67"/>
        <v>0.48347005077929595</v>
      </c>
      <c r="G179" s="15">
        <f t="shared" si="62"/>
        <v>-12218.985037319624</v>
      </c>
      <c r="L179" s="17">
        <v>20.075708007812501</v>
      </c>
      <c r="M179" s="17">
        <f t="shared" si="63"/>
        <v>26.127777377929689</v>
      </c>
      <c r="N179" s="17">
        <f>0.9014*M179+2.3973</f>
        <v>25.948878528465823</v>
      </c>
      <c r="O179" s="17">
        <f t="shared" si="68"/>
        <v>0.17889884946386658</v>
      </c>
      <c r="P179" s="17">
        <f t="shared" si="64"/>
        <v>-16373.640794463396</v>
      </c>
      <c r="T179" s="15">
        <v>21.358300781250001</v>
      </c>
      <c r="U179" s="15">
        <f t="shared" si="65"/>
        <v>25.793842597656251</v>
      </c>
      <c r="V179" s="15">
        <f>0.9014*U179+2.3973</f>
        <v>25.647869717527346</v>
      </c>
      <c r="W179" s="15">
        <f t="shared" si="69"/>
        <v>0.1459728801289053</v>
      </c>
      <c r="X179" s="19">
        <f t="shared" si="66"/>
        <v>-16822.783942161601</v>
      </c>
    </row>
    <row r="180" spans="1:26">
      <c r="A180">
        <v>2020</v>
      </c>
      <c r="B180">
        <v>10</v>
      </c>
      <c r="C180" s="15">
        <v>13.331750488281299</v>
      </c>
      <c r="D180" s="15">
        <f t="shared" si="61"/>
        <v>11.988588865966861</v>
      </c>
      <c r="E180" s="15">
        <f t="shared" si="85"/>
        <v>13.203814003782528</v>
      </c>
      <c r="F180" s="15">
        <f t="shared" si="67"/>
        <v>-1.2152251378156667</v>
      </c>
      <c r="G180" s="15">
        <f t="shared" si="62"/>
        <v>-35390.886104943507</v>
      </c>
      <c r="L180" s="17">
        <v>12.27529296875</v>
      </c>
      <c r="M180" s="17">
        <f t="shared" si="63"/>
        <v>15.414687363281248</v>
      </c>
      <c r="N180" s="17">
        <f>0.9014*M180+2.3973</f>
        <v>16.292099189261716</v>
      </c>
      <c r="O180" s="17">
        <f t="shared" si="68"/>
        <v>-0.87741182598046841</v>
      </c>
      <c r="P180" s="17">
        <f t="shared" si="64"/>
        <v>-30782.774718199569</v>
      </c>
      <c r="T180" s="15">
        <v>11.7398620605469</v>
      </c>
      <c r="U180" s="15">
        <f t="shared" si="65"/>
        <v>15.234720570068388</v>
      </c>
      <c r="V180" s="15">
        <f>0.9014*U180+2.3973</f>
        <v>16.129877121859646</v>
      </c>
      <c r="W180" s="15">
        <f t="shared" si="69"/>
        <v>-0.89515655179125808</v>
      </c>
      <c r="X180" s="19">
        <f t="shared" si="66"/>
        <v>-31024.83052298455</v>
      </c>
    </row>
    <row r="181" spans="1:26">
      <c r="A181">
        <v>2020</v>
      </c>
      <c r="B181">
        <v>11</v>
      </c>
      <c r="C181" s="15">
        <v>5.9311157226562701</v>
      </c>
      <c r="D181" s="15">
        <f t="shared" si="61"/>
        <v>2.2737756091308858</v>
      </c>
      <c r="E181" s="15">
        <f t="shared" si="85"/>
        <v>4.4468813340705804</v>
      </c>
      <c r="F181" s="15">
        <f t="shared" si="67"/>
        <v>-2.1731057249396946</v>
      </c>
      <c r="G181" s="15">
        <f t="shared" si="62"/>
        <v>-48457.335193902371</v>
      </c>
      <c r="L181" s="17">
        <v>3.2217041015625201</v>
      </c>
      <c r="M181" s="17">
        <f t="shared" si="63"/>
        <v>2.9804884130859652</v>
      </c>
      <c r="N181" s="17">
        <f>0.9014*M181+2.3973</f>
        <v>5.0839122555556884</v>
      </c>
      <c r="O181" s="17">
        <f t="shared" si="68"/>
        <v>-2.1034238424697231</v>
      </c>
      <c r="P181" s="17">
        <f t="shared" si="64"/>
        <v>-47506.804635129491</v>
      </c>
      <c r="T181" s="15">
        <v>0.49346313476564801</v>
      </c>
      <c r="U181" s="15">
        <f t="shared" si="65"/>
        <v>2.8884238293457285</v>
      </c>
      <c r="V181" s="15">
        <f>0.9014*U181+2.3973</f>
        <v>5.0009252397722399</v>
      </c>
      <c r="W181" s="15">
        <f t="shared" si="69"/>
        <v>-2.1125014104265114</v>
      </c>
      <c r="X181" s="19">
        <f t="shared" si="66"/>
        <v>-47630.631739628043</v>
      </c>
    </row>
    <row r="182" spans="1:26">
      <c r="A182">
        <v>2020</v>
      </c>
      <c r="B182">
        <v>12</v>
      </c>
      <c r="C182" s="15">
        <v>-2.7713989257812299</v>
      </c>
      <c r="D182" s="15">
        <f t="shared" si="61"/>
        <v>-9.1500153698730209</v>
      </c>
      <c r="E182" s="15">
        <f t="shared" ref="E182:E184" si="86">0.7817*D182+0.2163</f>
        <v>-6.9362670146297392</v>
      </c>
      <c r="F182" s="15">
        <f t="shared" si="67"/>
        <v>-2.2137483552432817</v>
      </c>
      <c r="G182" s="15">
        <f t="shared" si="62"/>
        <v>-49011.741313873601</v>
      </c>
      <c r="L182" s="17">
        <v>0.91546020507814796</v>
      </c>
      <c r="M182" s="17">
        <f t="shared" si="63"/>
        <v>-0.18690695434567162</v>
      </c>
      <c r="N182" s="17">
        <f>0.7817*M182+0.2163</f>
        <v>7.0194833787988492E-2</v>
      </c>
      <c r="O182" s="17">
        <f t="shared" si="68"/>
        <v>-0.25710178813366014</v>
      </c>
      <c r="P182" s="17">
        <f t="shared" si="64"/>
        <v>-22321.125491931256</v>
      </c>
      <c r="T182" s="15">
        <v>-5.7117675781249799</v>
      </c>
      <c r="U182" s="15">
        <f t="shared" si="65"/>
        <v>-3.9236784472656034</v>
      </c>
      <c r="V182" s="15">
        <f>0.7817*U182+0.2163</f>
        <v>-2.8508394422275223</v>
      </c>
      <c r="W182" s="15">
        <f t="shared" si="69"/>
        <v>-1.0728390050380812</v>
      </c>
      <c r="X182" s="19">
        <f t="shared" si="66"/>
        <v>-33448.596867724467</v>
      </c>
    </row>
    <row r="183" spans="1:26">
      <c r="A183">
        <v>2021</v>
      </c>
      <c r="B183">
        <v>1</v>
      </c>
      <c r="C183" s="15">
        <v>2.5881591796875201</v>
      </c>
      <c r="D183" s="15">
        <f t="shared" si="61"/>
        <v>-2.1145234448241919</v>
      </c>
      <c r="E183" s="15">
        <f t="shared" si="86"/>
        <v>-1.4366229768190708</v>
      </c>
      <c r="F183" s="15">
        <f t="shared" si="67"/>
        <v>-0.67790046800512105</v>
      </c>
      <c r="G183" s="15">
        <f t="shared" si="62"/>
        <v>-28061.240284057858</v>
      </c>
      <c r="H183" s="15">
        <f>SUM(G183:G194)</f>
        <v>-127496.86671898351</v>
      </c>
      <c r="I183" s="15">
        <f>H183*2.36386*4.4</f>
        <v>-1326092.8707942802</v>
      </c>
      <c r="L183" s="17">
        <v>-2.3867553710937299</v>
      </c>
      <c r="M183" s="17">
        <f t="shared" si="63"/>
        <v>-4.722169826660128</v>
      </c>
      <c r="N183" s="17">
        <f>0.7817*M183+0.2163</f>
        <v>-3.4750201535002216</v>
      </c>
      <c r="O183" s="17">
        <f t="shared" si="68"/>
        <v>-1.2471496731599063</v>
      </c>
      <c r="P183" s="17">
        <f t="shared" si="64"/>
        <v>-35826.368691574287</v>
      </c>
      <c r="Q183" s="17">
        <f>SUM(P183:P194)</f>
        <v>-145013.0610054837</v>
      </c>
      <c r="R183" s="17">
        <f>Q183*2.36386*4.4</f>
        <v>-1508278.5273090599</v>
      </c>
      <c r="T183" s="15">
        <v>-6.0963806152343496</v>
      </c>
      <c r="U183" s="15">
        <f t="shared" si="65"/>
        <v>-4.3459066394042694</v>
      </c>
      <c r="V183" s="15">
        <f>0.7817*U183+0.2163</f>
        <v>-3.1808952200223173</v>
      </c>
      <c r="W183" s="15">
        <f t="shared" si="69"/>
        <v>-1.1650114193819521</v>
      </c>
      <c r="X183" s="19">
        <f t="shared" si="66"/>
        <v>-34705.920771789206</v>
      </c>
      <c r="Y183" s="19">
        <f>SUM(X183:X194)</f>
        <v>-120088.36546149084</v>
      </c>
      <c r="Z183" s="19">
        <f>Y183*2.36386*4.4</f>
        <v>-1249037.167751119</v>
      </c>
    </row>
    <row r="184" spans="1:26">
      <c r="A184">
        <v>2021</v>
      </c>
      <c r="B184">
        <v>2</v>
      </c>
      <c r="C184" s="15">
        <v>5.1261535644531504</v>
      </c>
      <c r="D184" s="15">
        <f t="shared" si="61"/>
        <v>1.2171017840576512</v>
      </c>
      <c r="E184" s="15">
        <f t="shared" si="86"/>
        <v>1.1677084645978659</v>
      </c>
      <c r="F184" s="15">
        <f t="shared" si="67"/>
        <v>4.9393319459785312E-2</v>
      </c>
      <c r="G184" s="15">
        <f t="shared" si="62"/>
        <v>-18140.225729249069</v>
      </c>
      <c r="L184" s="17">
        <v>2.5034423828125201</v>
      </c>
      <c r="M184" s="17">
        <f t="shared" si="63"/>
        <v>1.994027768554715</v>
      </c>
      <c r="N184" s="17">
        <f>0.7817*M184+0.2163</f>
        <v>1.7750315066792206</v>
      </c>
      <c r="O184" s="17">
        <f t="shared" si="68"/>
        <v>0.21899626187549437</v>
      </c>
      <c r="P184" s="17">
        <f t="shared" si="64"/>
        <v>-15826.671991756382</v>
      </c>
      <c r="T184" s="15">
        <v>9.9731445312727408E-3</v>
      </c>
      <c r="U184" s="15">
        <f t="shared" si="65"/>
        <v>2.3576485180664308</v>
      </c>
      <c r="V184" s="15">
        <f>0.7817*U184+0.2163</f>
        <v>2.0592738465725291</v>
      </c>
      <c r="W184" s="15">
        <f t="shared" si="69"/>
        <v>0.29837467149390173</v>
      </c>
      <c r="X184" s="19">
        <f t="shared" si="66"/>
        <v>-14743.871106151686</v>
      </c>
    </row>
    <row r="185" spans="1:26">
      <c r="A185">
        <v>2021</v>
      </c>
      <c r="B185">
        <v>3</v>
      </c>
      <c r="C185" s="15">
        <v>12.5755554199219</v>
      </c>
      <c r="D185" s="15">
        <f t="shared" si="61"/>
        <v>10.995931599731477</v>
      </c>
      <c r="E185" s="15">
        <f t="shared" ref="E185:E187" si="87">0.9534*D185-0.7929</f>
        <v>9.6906211871839911</v>
      </c>
      <c r="F185" s="15">
        <f t="shared" si="67"/>
        <v>1.3053104125474864</v>
      </c>
      <c r="G185" s="15">
        <f t="shared" si="62"/>
        <v>-1008.2606624397376</v>
      </c>
      <c r="L185" s="17">
        <v>10.264001464843799</v>
      </c>
      <c r="M185" s="17">
        <f t="shared" si="63"/>
        <v>12.652379611816473</v>
      </c>
      <c r="N185" s="17">
        <f>0.9534*M185-0.7929</f>
        <v>11.269878721905826</v>
      </c>
      <c r="O185" s="17">
        <f t="shared" si="68"/>
        <v>1.3825008899106468</v>
      </c>
      <c r="P185" s="17">
        <f t="shared" si="64"/>
        <v>44.694639271132473</v>
      </c>
      <c r="T185" s="15">
        <v>7.9957519531250201</v>
      </c>
      <c r="U185" s="15">
        <f t="shared" si="65"/>
        <v>11.124436494140648</v>
      </c>
      <c r="V185" s="15">
        <f>0.9534*U185-0.7929</f>
        <v>9.8131377535136934</v>
      </c>
      <c r="W185" s="15">
        <f t="shared" si="69"/>
        <v>1.3112987406269543</v>
      </c>
      <c r="X185" s="19">
        <f t="shared" si="66"/>
        <v>-926.57387910771649</v>
      </c>
    </row>
    <row r="186" spans="1:26">
      <c r="A186">
        <v>2021</v>
      </c>
      <c r="B186">
        <v>4</v>
      </c>
      <c r="C186" s="15">
        <v>19.776513671875001</v>
      </c>
      <c r="D186" s="15">
        <f t="shared" si="61"/>
        <v>20.448629497070314</v>
      </c>
      <c r="E186" s="15">
        <f t="shared" si="87"/>
        <v>18.702823362506837</v>
      </c>
      <c r="F186" s="15">
        <f t="shared" si="67"/>
        <v>1.7458061345634768</v>
      </c>
      <c r="G186" s="15">
        <f t="shared" si="62"/>
        <v>5000.5414815803852</v>
      </c>
      <c r="L186" s="17">
        <v>14.9459777832031</v>
      </c>
      <c r="M186" s="17">
        <f t="shared" si="63"/>
        <v>19.082605887451138</v>
      </c>
      <c r="N186" s="17">
        <f>0.9534*M186-0.7929</f>
        <v>17.400456453095916</v>
      </c>
      <c r="O186" s="17">
        <f t="shared" si="68"/>
        <v>1.682149434355221</v>
      </c>
      <c r="P186" s="17">
        <f t="shared" si="64"/>
        <v>4132.2004340395688</v>
      </c>
      <c r="T186" s="15">
        <v>16.386407470703102</v>
      </c>
      <c r="U186" s="15">
        <f t="shared" si="65"/>
        <v>20.335698121337867</v>
      </c>
      <c r="V186" s="15">
        <f>0.9534*U186-0.7929</f>
        <v>18.595154588883524</v>
      </c>
      <c r="W186" s="15">
        <f t="shared" si="69"/>
        <v>1.7405435324543426</v>
      </c>
      <c r="X186" s="19">
        <f t="shared" si="66"/>
        <v>4928.7543262096879</v>
      </c>
    </row>
    <row r="187" spans="1:26">
      <c r="A187">
        <v>2021</v>
      </c>
      <c r="B187">
        <v>5</v>
      </c>
      <c r="C187" s="15">
        <v>27.719140625000001</v>
      </c>
      <c r="D187" s="15">
        <f t="shared" si="61"/>
        <v>30.8749158984375</v>
      </c>
      <c r="E187" s="15">
        <f t="shared" si="87"/>
        <v>28.643244817570313</v>
      </c>
      <c r="F187" s="15">
        <f t="shared" si="67"/>
        <v>2.2316710808671871</v>
      </c>
      <c r="G187" s="15">
        <f t="shared" si="62"/>
        <v>11628.225214109301</v>
      </c>
      <c r="L187" s="17">
        <v>16.877648925781301</v>
      </c>
      <c r="M187" s="17">
        <f t="shared" si="63"/>
        <v>21.73556303466804</v>
      </c>
      <c r="N187" s="17">
        <f>0.9534*M187-0.7929</f>
        <v>19.92978579725251</v>
      </c>
      <c r="O187" s="17">
        <f t="shared" si="68"/>
        <v>1.8057772374155299</v>
      </c>
      <c r="P187" s="17">
        <f t="shared" si="64"/>
        <v>5818.6072955852433</v>
      </c>
      <c r="T187" s="15">
        <v>25.056268310546901</v>
      </c>
      <c r="U187" s="15">
        <f t="shared" si="65"/>
        <v>29.85347135131839</v>
      </c>
      <c r="V187" s="15">
        <f>0.9534*U187-0.7929</f>
        <v>27.669399586346955</v>
      </c>
      <c r="W187" s="15">
        <f t="shared" si="69"/>
        <v>2.184071764971435</v>
      </c>
      <c r="X187" s="19">
        <f t="shared" si="66"/>
        <v>10978.922945975344</v>
      </c>
    </row>
    <row r="188" spans="1:26">
      <c r="A188">
        <v>2021</v>
      </c>
      <c r="B188">
        <v>6</v>
      </c>
      <c r="C188" s="15">
        <v>32.550866699218801</v>
      </c>
      <c r="D188" s="15">
        <f t="shared" si="61"/>
        <v>37.217522716064522</v>
      </c>
      <c r="E188" s="15">
        <f t="shared" ref="E188:E190" si="88">0.814*D188+4.4613</f>
        <v>34.756363490876517</v>
      </c>
      <c r="F188" s="15">
        <f t="shared" si="67"/>
        <v>2.4611592251880055</v>
      </c>
      <c r="G188" s="15">
        <f t="shared" si="62"/>
        <v>14758.672990789579</v>
      </c>
      <c r="L188" s="17">
        <v>22.986474609375001</v>
      </c>
      <c r="M188" s="17">
        <f t="shared" si="63"/>
        <v>30.125424228515627</v>
      </c>
      <c r="N188" s="17">
        <f>0.814*M188+4.4613</f>
        <v>28.983395322011717</v>
      </c>
      <c r="O188" s="17">
        <f t="shared" si="68"/>
        <v>1.14202890650391</v>
      </c>
      <c r="P188" s="17">
        <f t="shared" si="64"/>
        <v>-3235.5836863801633</v>
      </c>
      <c r="T188" s="15">
        <v>30.871270751953102</v>
      </c>
      <c r="U188" s="15">
        <f t="shared" si="65"/>
        <v>36.237181031494117</v>
      </c>
      <c r="V188" s="15">
        <f>0.814*U188+4.4613</f>
        <v>33.958365359636211</v>
      </c>
      <c r="W188" s="15">
        <f t="shared" si="69"/>
        <v>2.278815671857906</v>
      </c>
      <c r="X188" s="19">
        <f t="shared" si="66"/>
        <v>12271.324579813696</v>
      </c>
    </row>
    <row r="189" spans="1:26">
      <c r="A189">
        <v>2021</v>
      </c>
      <c r="B189">
        <v>7</v>
      </c>
      <c r="C189" s="15">
        <v>31.095239257812501</v>
      </c>
      <c r="D189" s="15">
        <f t="shared" si="61"/>
        <v>35.306720573730466</v>
      </c>
      <c r="E189" s="15">
        <f t="shared" si="88"/>
        <v>33.200970547016595</v>
      </c>
      <c r="F189" s="15">
        <f t="shared" si="67"/>
        <v>2.1057500267138707</v>
      </c>
      <c r="G189" s="15">
        <f t="shared" si="62"/>
        <v>9910.5361144039089</v>
      </c>
      <c r="L189" s="17">
        <v>28.289636230468801</v>
      </c>
      <c r="M189" s="17">
        <f t="shared" si="63"/>
        <v>37.408786398925848</v>
      </c>
      <c r="N189" s="17">
        <f>0.814*M189+4.4613</f>
        <v>34.912052128725641</v>
      </c>
      <c r="O189" s="17">
        <f t="shared" si="68"/>
        <v>2.4967342702002071</v>
      </c>
      <c r="P189" s="17">
        <f t="shared" si="64"/>
        <v>15243.952179801025</v>
      </c>
      <c r="T189" s="15">
        <v>34.236901855468801</v>
      </c>
      <c r="U189" s="15">
        <f t="shared" si="65"/>
        <v>39.931970856933653</v>
      </c>
      <c r="V189" s="15">
        <f>0.814*U189+4.4613</f>
        <v>36.965924277543991</v>
      </c>
      <c r="W189" s="15">
        <f t="shared" si="69"/>
        <v>2.966046579389662</v>
      </c>
      <c r="X189" s="19">
        <f t="shared" si="66"/>
        <v>21645.841389454377</v>
      </c>
    </row>
    <row r="190" spans="1:26">
      <c r="A190">
        <v>2021</v>
      </c>
      <c r="B190">
        <v>8</v>
      </c>
      <c r="C190" s="15">
        <v>28.806604003906301</v>
      </c>
      <c r="D190" s="15">
        <f t="shared" si="61"/>
        <v>32.302429075927797</v>
      </c>
      <c r="E190" s="15">
        <f t="shared" si="88"/>
        <v>30.755477267805226</v>
      </c>
      <c r="F190" s="15">
        <f t="shared" si="67"/>
        <v>1.5469518081225715</v>
      </c>
      <c r="G190" s="15">
        <f t="shared" si="62"/>
        <v>2287.9696145999987</v>
      </c>
      <c r="L190" s="17">
        <v>26.421044921875001</v>
      </c>
      <c r="M190" s="17">
        <f t="shared" si="63"/>
        <v>34.842463095703124</v>
      </c>
      <c r="N190" s="17">
        <f>0.814*M190+4.4613</f>
        <v>32.823064959902339</v>
      </c>
      <c r="O190" s="17">
        <f t="shared" si="68"/>
        <v>2.0193981358007846</v>
      </c>
      <c r="P190" s="17">
        <f t="shared" si="64"/>
        <v>8732.6099704585031</v>
      </c>
      <c r="T190" s="15">
        <v>31.436181640625001</v>
      </c>
      <c r="U190" s="15">
        <f t="shared" si="65"/>
        <v>36.857340205078131</v>
      </c>
      <c r="V190" s="15">
        <f>0.814*U190+4.4613</f>
        <v>34.463174926933597</v>
      </c>
      <c r="W190" s="15">
        <f t="shared" si="69"/>
        <v>2.3941652781445342</v>
      </c>
      <c r="X190" s="19">
        <f t="shared" si="66"/>
        <v>13844.808559169589</v>
      </c>
    </row>
    <row r="191" spans="1:26">
      <c r="A191">
        <v>2021</v>
      </c>
      <c r="B191">
        <v>9</v>
      </c>
      <c r="C191" s="15">
        <v>23.568963623046901</v>
      </c>
      <c r="D191" s="15">
        <f t="shared" si="61"/>
        <v>25.426978547973665</v>
      </c>
      <c r="E191" s="15">
        <f t="shared" ref="E191:E193" si="89">0.9014*D191+2.3973</f>
        <v>25.317178463143463</v>
      </c>
      <c r="F191" s="15">
        <f t="shared" si="67"/>
        <v>0.10980008483020143</v>
      </c>
      <c r="G191" s="15">
        <f t="shared" si="62"/>
        <v>-17316.217042831224</v>
      </c>
      <c r="L191" s="17">
        <v>19.073205566406301</v>
      </c>
      <c r="M191" s="17">
        <f t="shared" si="63"/>
        <v>24.750940524902415</v>
      </c>
      <c r="N191" s="17">
        <f>0.9014*M191+2.3973</f>
        <v>24.707797789147037</v>
      </c>
      <c r="O191" s="17">
        <f t="shared" si="68"/>
        <v>4.314273575537797E-2</v>
      </c>
      <c r="P191" s="17">
        <f t="shared" si="64"/>
        <v>-18225.489941560889</v>
      </c>
      <c r="T191" s="15">
        <v>21.657373046875001</v>
      </c>
      <c r="U191" s="15">
        <f t="shared" si="65"/>
        <v>26.122164130859378</v>
      </c>
      <c r="V191" s="15">
        <f>0.9014*U191+2.3973</f>
        <v>25.943818747556644</v>
      </c>
      <c r="W191" s="15">
        <f t="shared" si="69"/>
        <v>0.17834538330273375</v>
      </c>
      <c r="X191" s="19">
        <f t="shared" si="66"/>
        <v>-16381.19062636741</v>
      </c>
    </row>
    <row r="192" spans="1:26">
      <c r="A192">
        <v>2021</v>
      </c>
      <c r="B192">
        <v>10</v>
      </c>
      <c r="C192" s="15">
        <v>13.543359375</v>
      </c>
      <c r="D192" s="15">
        <f t="shared" si="61"/>
        <v>12.266367851562499</v>
      </c>
      <c r="E192" s="15">
        <f t="shared" si="89"/>
        <v>13.454203981398436</v>
      </c>
      <c r="F192" s="15">
        <f t="shared" si="67"/>
        <v>-1.1878361298359366</v>
      </c>
      <c r="G192" s="15">
        <f t="shared" si="62"/>
        <v>-35017.27264709201</v>
      </c>
      <c r="L192" s="17">
        <v>13.2537780761719</v>
      </c>
      <c r="M192" s="17">
        <f t="shared" si="63"/>
        <v>16.758538809814489</v>
      </c>
      <c r="N192" s="17">
        <f>0.9014*M192+2.3973</f>
        <v>17.503446883166781</v>
      </c>
      <c r="O192" s="17">
        <f t="shared" si="68"/>
        <v>-0.74490807335229192</v>
      </c>
      <c r="P192" s="17">
        <f t="shared" si="64"/>
        <v>-28975.291028598615</v>
      </c>
      <c r="T192" s="15">
        <v>10.25478515625</v>
      </c>
      <c r="U192" s="15">
        <f t="shared" si="65"/>
        <v>13.604403144531251</v>
      </c>
      <c r="V192" s="15">
        <f>0.9014*U192+2.3973</f>
        <v>14.660308994480468</v>
      </c>
      <c r="W192" s="15">
        <f t="shared" si="69"/>
        <v>-1.0559058499492178</v>
      </c>
      <c r="X192" s="19">
        <f t="shared" si="66"/>
        <v>-33217.611699157278</v>
      </c>
    </row>
    <row r="193" spans="1:26">
      <c r="A193">
        <v>2021</v>
      </c>
      <c r="B193">
        <v>11</v>
      </c>
      <c r="C193" s="15">
        <v>7.9433837890625201</v>
      </c>
      <c r="D193" s="15">
        <f t="shared" si="61"/>
        <v>4.9152798999023704</v>
      </c>
      <c r="E193" s="15">
        <f t="shared" si="89"/>
        <v>6.8279333017719956</v>
      </c>
      <c r="F193" s="15">
        <f t="shared" si="67"/>
        <v>-1.9126534018696253</v>
      </c>
      <c r="G193" s="15">
        <f t="shared" si="62"/>
        <v>-44904.505054903559</v>
      </c>
      <c r="L193" s="17">
        <v>3.57671508789065</v>
      </c>
      <c r="M193" s="17">
        <f t="shared" si="63"/>
        <v>3.4680605017090183</v>
      </c>
      <c r="N193" s="17">
        <f>0.9014*M193+2.3973</f>
        <v>5.5234097362405095</v>
      </c>
      <c r="O193" s="17">
        <f t="shared" si="68"/>
        <v>-2.0553492345314912</v>
      </c>
      <c r="P193" s="17">
        <f t="shared" si="64"/>
        <v>-46851.01890824407</v>
      </c>
      <c r="T193" s="15">
        <v>-1.37555541992185</v>
      </c>
      <c r="U193" s="15">
        <f t="shared" si="65"/>
        <v>0.83661526000979269</v>
      </c>
      <c r="V193" s="15">
        <f>0.9014*U193+2.3973</f>
        <v>3.1514249953728273</v>
      </c>
      <c r="W193" s="15">
        <f t="shared" si="69"/>
        <v>-2.3148097353630348</v>
      </c>
      <c r="X193" s="19">
        <f t="shared" si="66"/>
        <v>-50390.319600087154</v>
      </c>
    </row>
    <row r="194" spans="1:26">
      <c r="A194">
        <v>2021</v>
      </c>
      <c r="B194">
        <v>12</v>
      </c>
      <c r="C194" s="15">
        <v>2.9529968261719</v>
      </c>
      <c r="D194" s="15">
        <f t="shared" si="61"/>
        <v>-1.6356010662841465</v>
      </c>
      <c r="E194" s="15">
        <f t="shared" ref="E194:E196" si="90">0.7817*D194+0.2163</f>
        <v>-1.0622493535143174</v>
      </c>
      <c r="F194" s="15">
        <f t="shared" si="67"/>
        <v>-0.5733517127698291</v>
      </c>
      <c r="G194" s="15">
        <f t="shared" si="62"/>
        <v>-26635.090713893238</v>
      </c>
      <c r="L194" s="17">
        <v>-0.97305908203122704</v>
      </c>
      <c r="M194" s="17">
        <f t="shared" si="63"/>
        <v>-2.7805993432616871</v>
      </c>
      <c r="N194" s="17">
        <f>0.7817*M194+0.2163</f>
        <v>-1.9572945066276608</v>
      </c>
      <c r="O194" s="17">
        <f t="shared" si="68"/>
        <v>-0.82330483663402632</v>
      </c>
      <c r="P194" s="17">
        <f t="shared" si="64"/>
        <v>-30044.701276524753</v>
      </c>
      <c r="T194" s="15">
        <v>-5.6946166992187299</v>
      </c>
      <c r="U194" s="15">
        <f t="shared" si="65"/>
        <v>-3.9048502124023226</v>
      </c>
      <c r="V194" s="15">
        <f>0.7817*U194+0.2163</f>
        <v>-2.8361214110348953</v>
      </c>
      <c r="W194" s="15">
        <f t="shared" si="69"/>
        <v>-1.0687288013674272</v>
      </c>
      <c r="X194" s="19">
        <f t="shared" si="66"/>
        <v>-33392.529579453076</v>
      </c>
    </row>
    <row r="195" spans="1:26">
      <c r="A195">
        <v>2022</v>
      </c>
      <c r="B195">
        <v>1</v>
      </c>
      <c r="C195" s="15">
        <v>2.1067138671875201</v>
      </c>
      <c r="D195" s="15">
        <f t="shared" si="61"/>
        <v>-2.7465167065429421</v>
      </c>
      <c r="E195" s="15">
        <f t="shared" si="90"/>
        <v>-1.9306521095046176</v>
      </c>
      <c r="F195" s="15">
        <f t="shared" si="67"/>
        <v>-0.81586459703832448</v>
      </c>
      <c r="G195" s="15">
        <f t="shared" si="62"/>
        <v>-29943.208968199782</v>
      </c>
      <c r="H195" s="15">
        <f>SUM(G195:G206)</f>
        <v>-114221.95818399306</v>
      </c>
      <c r="I195" s="15">
        <f>H195*2.36386*4.4</f>
        <v>-1188020.759520381</v>
      </c>
      <c r="L195" s="17">
        <v>-2.2840332031249799</v>
      </c>
      <c r="M195" s="17">
        <f t="shared" si="63"/>
        <v>-4.5810912011718479</v>
      </c>
      <c r="N195" s="17">
        <f>0.7817*M195+0.2163</f>
        <v>-3.3647389919560333</v>
      </c>
      <c r="O195" s="17">
        <f t="shared" si="68"/>
        <v>-1.2163522092158146</v>
      </c>
      <c r="P195" s="17">
        <f t="shared" si="64"/>
        <v>-35406.260485912928</v>
      </c>
      <c r="Q195" s="17">
        <f>SUM(P195:P206)</f>
        <v>-133141.52665770898</v>
      </c>
      <c r="R195" s="17">
        <f>Q195*2.36386*4.4</f>
        <v>-1384802.8885024046</v>
      </c>
      <c r="T195" s="15">
        <v>-7.4488891601562299</v>
      </c>
      <c r="U195" s="15">
        <f t="shared" si="65"/>
        <v>-5.8306905200195089</v>
      </c>
      <c r="V195" s="15">
        <f>0.7817*U195+0.2163</f>
        <v>-4.3415507794992498</v>
      </c>
      <c r="W195" s="15">
        <f t="shared" si="69"/>
        <v>-1.4891397405202591</v>
      </c>
      <c r="X195" s="19">
        <f t="shared" si="66"/>
        <v>-39127.355200436854</v>
      </c>
      <c r="Y195" s="19">
        <f>SUM(X195:X206)</f>
        <v>-160196.99502606416</v>
      </c>
      <c r="Z195" s="19">
        <f>Y195*2.36386*4.4</f>
        <v>-1666206.3821141729</v>
      </c>
    </row>
    <row r="196" spans="1:26">
      <c r="A196">
        <v>2022</v>
      </c>
      <c r="B196">
        <v>2</v>
      </c>
      <c r="C196" s="15">
        <v>5.3680358886719004</v>
      </c>
      <c r="D196" s="15">
        <f t="shared" ref="D196:D259" si="91">C196*1.3127-5.512</f>
        <v>1.5346207110596044</v>
      </c>
      <c r="E196" s="15">
        <f t="shared" si="90"/>
        <v>1.4159130098352926</v>
      </c>
      <c r="F196" s="15">
        <f t="shared" si="67"/>
        <v>0.11870770122431185</v>
      </c>
      <c r="G196" s="15">
        <f t="shared" ref="G196:G259" si="92">13641*F196-18814</f>
        <v>-17194.708247599163</v>
      </c>
      <c r="L196" s="17">
        <v>1.1810546875000201</v>
      </c>
      <c r="M196" s="17">
        <f t="shared" ref="M196:M259" si="93">L196*1.3734-1.4442</f>
        <v>0.17786050781252749</v>
      </c>
      <c r="N196" s="17">
        <f>0.7817*M196+0.2163</f>
        <v>0.35533355895705276</v>
      </c>
      <c r="O196" s="17">
        <f t="shared" si="68"/>
        <v>-0.17747305114452527</v>
      </c>
      <c r="P196" s="17">
        <f t="shared" ref="P196:P259" si="94">13641*O196-18814</f>
        <v>-21234.909890662471</v>
      </c>
      <c r="T196" s="15">
        <v>-3.2005371093749799</v>
      </c>
      <c r="U196" s="15">
        <f t="shared" ref="U196:U259" si="95">T196*1.0978+2.3467</f>
        <v>-1.1668496386718537</v>
      </c>
      <c r="V196" s="15">
        <f>0.7817*U196+0.2163</f>
        <v>-0.69582636254978802</v>
      </c>
      <c r="W196" s="15">
        <f t="shared" si="69"/>
        <v>-0.47102327612206563</v>
      </c>
      <c r="X196" s="19">
        <f t="shared" ref="X196:X259" si="96">13641*W196-18814</f>
        <v>-25239.228509581098</v>
      </c>
    </row>
    <row r="197" spans="1:26">
      <c r="A197">
        <v>2022</v>
      </c>
      <c r="B197">
        <v>3</v>
      </c>
      <c r="C197" s="15">
        <v>13.209191894531299</v>
      </c>
      <c r="D197" s="15">
        <f t="shared" si="91"/>
        <v>11.827706199951237</v>
      </c>
      <c r="E197" s="15">
        <f t="shared" ref="E197:E199" si="97">0.9534*D197-0.7929</f>
        <v>10.483635091033511</v>
      </c>
      <c r="F197" s="15">
        <f t="shared" ref="F197:F260" si="98">D197-E197</f>
        <v>1.344071108917726</v>
      </c>
      <c r="G197" s="15">
        <f t="shared" si="92"/>
        <v>-479.52600325330059</v>
      </c>
      <c r="L197" s="17">
        <v>7.7912841796875201</v>
      </c>
      <c r="M197" s="17">
        <f t="shared" si="93"/>
        <v>9.2563496923828392</v>
      </c>
      <c r="N197" s="17">
        <f>0.9534*M197-0.7929</f>
        <v>8.0321037967178004</v>
      </c>
      <c r="O197" s="17">
        <f t="shared" ref="O197:O260" si="99">M197-N197</f>
        <v>1.2242458956650388</v>
      </c>
      <c r="P197" s="17">
        <f t="shared" si="94"/>
        <v>-2114.0617372332053</v>
      </c>
      <c r="T197" s="15">
        <v>6.8311096191406504</v>
      </c>
      <c r="U197" s="15">
        <f t="shared" si="95"/>
        <v>9.8458921398926069</v>
      </c>
      <c r="V197" s="15">
        <f>0.9534*U197-0.7929</f>
        <v>8.5941735661736125</v>
      </c>
      <c r="W197" s="15">
        <f t="shared" ref="W197:W260" si="100">U197-V197</f>
        <v>1.2517185737189944</v>
      </c>
      <c r="X197" s="19">
        <f t="shared" si="96"/>
        <v>-1739.3069358991961</v>
      </c>
    </row>
    <row r="198" spans="1:26">
      <c r="A198">
        <v>2022</v>
      </c>
      <c r="B198">
        <v>4</v>
      </c>
      <c r="C198" s="15">
        <v>21.494470214843801</v>
      </c>
      <c r="D198" s="15">
        <f t="shared" si="91"/>
        <v>22.703791051025458</v>
      </c>
      <c r="E198" s="15">
        <f t="shared" si="97"/>
        <v>20.852894388047673</v>
      </c>
      <c r="F198" s="15">
        <f t="shared" si="98"/>
        <v>1.8508966629777852</v>
      </c>
      <c r="G198" s="15">
        <f t="shared" si="92"/>
        <v>6434.0813796799666</v>
      </c>
      <c r="L198" s="17">
        <v>15.3418212890625</v>
      </c>
      <c r="M198" s="17">
        <f t="shared" si="93"/>
        <v>19.626257358398437</v>
      </c>
      <c r="N198" s="17">
        <f>0.9534*M198-0.7929</f>
        <v>17.918773765497072</v>
      </c>
      <c r="O198" s="17">
        <f t="shared" si="99"/>
        <v>1.7074835929013652</v>
      </c>
      <c r="P198" s="17">
        <f t="shared" si="94"/>
        <v>4477.7836907675228</v>
      </c>
      <c r="T198" s="15">
        <v>15.828454589843799</v>
      </c>
      <c r="U198" s="15">
        <f t="shared" si="95"/>
        <v>19.723177448730524</v>
      </c>
      <c r="V198" s="15">
        <f>0.9534*U198-0.7929</f>
        <v>18.011177379619681</v>
      </c>
      <c r="W198" s="15">
        <f t="shared" si="100"/>
        <v>1.712000069110843</v>
      </c>
      <c r="X198" s="19">
        <f t="shared" si="96"/>
        <v>4539.3929427410112</v>
      </c>
    </row>
    <row r="199" spans="1:26">
      <c r="A199">
        <v>2022</v>
      </c>
      <c r="B199">
        <v>5</v>
      </c>
      <c r="C199" s="15">
        <v>27.050500488281301</v>
      </c>
      <c r="D199" s="15">
        <f t="shared" si="91"/>
        <v>29.997191990966861</v>
      </c>
      <c r="E199" s="15">
        <f t="shared" si="97"/>
        <v>27.806422844187807</v>
      </c>
      <c r="F199" s="15">
        <f t="shared" si="98"/>
        <v>2.1907691467790542</v>
      </c>
      <c r="G199" s="15">
        <f t="shared" si="92"/>
        <v>11070.281931213078</v>
      </c>
      <c r="L199" s="17">
        <v>19.825280761718801</v>
      </c>
      <c r="M199" s="17">
        <f t="shared" si="93"/>
        <v>25.783840598144604</v>
      </c>
      <c r="N199" s="17">
        <f>0.9534*M199-0.7929</f>
        <v>23.789413626271067</v>
      </c>
      <c r="O199" s="17">
        <f t="shared" si="99"/>
        <v>1.994426971873537</v>
      </c>
      <c r="P199" s="17">
        <f t="shared" si="94"/>
        <v>8391.9783233269191</v>
      </c>
      <c r="T199" s="15">
        <v>24.953149414062501</v>
      </c>
      <c r="U199" s="15">
        <f t="shared" si="95"/>
        <v>29.740267426757814</v>
      </c>
      <c r="V199" s="15">
        <f>0.9534*U199-0.7929</f>
        <v>27.561470964670903</v>
      </c>
      <c r="W199" s="15">
        <f t="shared" si="100"/>
        <v>2.1787964620869111</v>
      </c>
      <c r="X199" s="19">
        <f t="shared" si="96"/>
        <v>10906.962539327556</v>
      </c>
    </row>
    <row r="200" spans="1:26">
      <c r="A200">
        <v>2022</v>
      </c>
      <c r="B200">
        <v>6</v>
      </c>
      <c r="C200" s="15">
        <v>32.224542236328197</v>
      </c>
      <c r="D200" s="15">
        <f t="shared" si="91"/>
        <v>36.789156593628022</v>
      </c>
      <c r="E200" s="15">
        <f t="shared" ref="E200:E202" si="101">0.814*D200+4.4613</f>
        <v>34.407673467213208</v>
      </c>
      <c r="F200" s="15">
        <f t="shared" si="98"/>
        <v>2.381483126414814</v>
      </c>
      <c r="G200" s="15">
        <f t="shared" si="92"/>
        <v>13671.811327424479</v>
      </c>
      <c r="L200" s="17">
        <v>27.511621093750001</v>
      </c>
      <c r="M200" s="17">
        <f t="shared" si="93"/>
        <v>36.340260410156247</v>
      </c>
      <c r="N200" s="17">
        <f>0.814*M200+4.4613</f>
        <v>34.04227197386718</v>
      </c>
      <c r="O200" s="17">
        <f t="shared" si="99"/>
        <v>2.2979884362890672</v>
      </c>
      <c r="P200" s="17">
        <f t="shared" si="94"/>
        <v>12532.860259419165</v>
      </c>
      <c r="T200" s="15">
        <v>31.005548095703102</v>
      </c>
      <c r="U200" s="15">
        <f t="shared" si="95"/>
        <v>36.384590699462869</v>
      </c>
      <c r="V200" s="15">
        <f>0.814*U200+4.4613</f>
        <v>34.078356829362775</v>
      </c>
      <c r="W200" s="15">
        <f t="shared" si="100"/>
        <v>2.306233870100094</v>
      </c>
      <c r="X200" s="19">
        <f t="shared" si="96"/>
        <v>12645.336222035381</v>
      </c>
    </row>
    <row r="201" spans="1:26">
      <c r="A201">
        <v>2022</v>
      </c>
      <c r="B201">
        <v>7</v>
      </c>
      <c r="C201" s="15">
        <v>32.945153808593801</v>
      </c>
      <c r="D201" s="15">
        <f t="shared" si="91"/>
        <v>37.735103404541078</v>
      </c>
      <c r="E201" s="15">
        <f t="shared" si="101"/>
        <v>35.177674171296438</v>
      </c>
      <c r="F201" s="15">
        <f t="shared" si="98"/>
        <v>2.5574292332446404</v>
      </c>
      <c r="G201" s="15">
        <f t="shared" si="92"/>
        <v>16071.892170690138</v>
      </c>
      <c r="L201" s="17">
        <v>30.636651611328102</v>
      </c>
      <c r="M201" s="17">
        <f t="shared" si="93"/>
        <v>40.632177322998011</v>
      </c>
      <c r="N201" s="17">
        <f>0.814*M201+4.4613</f>
        <v>37.535892340920377</v>
      </c>
      <c r="O201" s="17">
        <f t="shared" si="99"/>
        <v>3.0962849820776341</v>
      </c>
      <c r="P201" s="17">
        <f t="shared" si="94"/>
        <v>23422.423440521008</v>
      </c>
      <c r="T201" s="15">
        <v>33.318383789062501</v>
      </c>
      <c r="U201" s="15">
        <f t="shared" si="95"/>
        <v>38.923621723632813</v>
      </c>
      <c r="V201" s="15">
        <f>0.814*U201+4.4613</f>
        <v>36.145128083037108</v>
      </c>
      <c r="W201" s="15">
        <f t="shared" si="100"/>
        <v>2.7784936405957055</v>
      </c>
      <c r="X201" s="19">
        <f t="shared" si="96"/>
        <v>19087.431751366021</v>
      </c>
    </row>
    <row r="202" spans="1:26">
      <c r="A202">
        <v>2022</v>
      </c>
      <c r="B202">
        <v>8</v>
      </c>
      <c r="C202" s="15">
        <v>32.027795410156301</v>
      </c>
      <c r="D202" s="15">
        <f t="shared" si="91"/>
        <v>36.530887034912176</v>
      </c>
      <c r="E202" s="15">
        <f t="shared" si="101"/>
        <v>34.197442046418509</v>
      </c>
      <c r="F202" s="15">
        <f t="shared" si="98"/>
        <v>2.3334449884936674</v>
      </c>
      <c r="G202" s="15">
        <f t="shared" si="92"/>
        <v>13016.523088042119</v>
      </c>
      <c r="L202" s="17">
        <v>26.891992187500001</v>
      </c>
      <c r="M202" s="17">
        <f t="shared" si="93"/>
        <v>35.489262070312499</v>
      </c>
      <c r="N202" s="17">
        <f>0.814*M202+4.4613</f>
        <v>33.349559325234374</v>
      </c>
      <c r="O202" s="17">
        <f t="shared" si="99"/>
        <v>2.1397027450781252</v>
      </c>
      <c r="P202" s="17">
        <f t="shared" si="94"/>
        <v>10373.685145610707</v>
      </c>
      <c r="T202" s="15">
        <v>29.125146484375001</v>
      </c>
      <c r="U202" s="15">
        <f t="shared" si="95"/>
        <v>34.320285810546878</v>
      </c>
      <c r="V202" s="15">
        <f>0.814*U202+4.4613</f>
        <v>32.398012649785159</v>
      </c>
      <c r="W202" s="15">
        <f t="shared" si="100"/>
        <v>1.9222731607617192</v>
      </c>
      <c r="X202" s="19">
        <f t="shared" si="96"/>
        <v>7407.7281859506111</v>
      </c>
    </row>
    <row r="203" spans="1:26">
      <c r="A203">
        <v>2022</v>
      </c>
      <c r="B203">
        <v>9</v>
      </c>
      <c r="C203" s="15">
        <v>22.720788574218801</v>
      </c>
      <c r="D203" s="15">
        <f t="shared" si="91"/>
        <v>24.313579161377021</v>
      </c>
      <c r="E203" s="15">
        <f t="shared" ref="E203:E205" si="102">0.9014*D203+2.3973</f>
        <v>24.313560256065248</v>
      </c>
      <c r="F203" s="15">
        <f t="shared" si="98"/>
        <v>1.8905311772954292E-5</v>
      </c>
      <c r="G203" s="15">
        <f t="shared" si="92"/>
        <v>-18813.742112642107</v>
      </c>
      <c r="L203" s="17">
        <v>20.100518798828102</v>
      </c>
      <c r="M203" s="17">
        <f t="shared" si="93"/>
        <v>26.161852518310514</v>
      </c>
      <c r="N203" s="17">
        <f>0.9014*M203+2.3973</f>
        <v>25.9795938600051</v>
      </c>
      <c r="O203" s="17">
        <f t="shared" si="99"/>
        <v>0.18225865830541466</v>
      </c>
      <c r="P203" s="17">
        <f t="shared" si="94"/>
        <v>-16327.80964205584</v>
      </c>
      <c r="T203" s="15">
        <v>21.112817382812501</v>
      </c>
      <c r="U203" s="15">
        <f t="shared" si="95"/>
        <v>25.524350922851564</v>
      </c>
      <c r="V203" s="15">
        <f>0.9014*U203+2.3973</f>
        <v>25.4049499218584</v>
      </c>
      <c r="W203" s="15">
        <f t="shared" si="100"/>
        <v>0.11940100099316453</v>
      </c>
      <c r="X203" s="19">
        <f t="shared" si="96"/>
        <v>-17185.250945452244</v>
      </c>
    </row>
    <row r="204" spans="1:26">
      <c r="A204">
        <v>2022</v>
      </c>
      <c r="B204">
        <v>10</v>
      </c>
      <c r="C204" s="15">
        <v>15.6694885253906</v>
      </c>
      <c r="D204" s="15">
        <f t="shared" si="91"/>
        <v>15.057337587280241</v>
      </c>
      <c r="E204" s="15">
        <f t="shared" si="102"/>
        <v>15.969984101174408</v>
      </c>
      <c r="F204" s="15">
        <f t="shared" si="98"/>
        <v>-0.91264651389416684</v>
      </c>
      <c r="G204" s="15">
        <f t="shared" si="92"/>
        <v>-31263.41109603033</v>
      </c>
      <c r="L204" s="17">
        <v>12.113488769531299</v>
      </c>
      <c r="M204" s="17">
        <f t="shared" si="93"/>
        <v>15.192465476074284</v>
      </c>
      <c r="N204" s="17">
        <f>0.9014*M204+2.3973</f>
        <v>16.091788380133359</v>
      </c>
      <c r="O204" s="17">
        <f t="shared" si="99"/>
        <v>-0.89932290405907445</v>
      </c>
      <c r="P204" s="17">
        <f t="shared" si="94"/>
        <v>-31081.663734269834</v>
      </c>
      <c r="T204" s="15">
        <v>10.6516357421875</v>
      </c>
      <c r="U204" s="15">
        <f t="shared" si="95"/>
        <v>14.040065717773439</v>
      </c>
      <c r="V204" s="15">
        <f>0.9014*U204+2.3973</f>
        <v>15.053015238000977</v>
      </c>
      <c r="W204" s="15">
        <f t="shared" si="100"/>
        <v>-1.0129495202275383</v>
      </c>
      <c r="X204" s="19">
        <f t="shared" si="96"/>
        <v>-32631.644405423849</v>
      </c>
    </row>
    <row r="205" spans="1:26">
      <c r="A205">
        <v>2022</v>
      </c>
      <c r="B205">
        <v>11</v>
      </c>
      <c r="C205" s="15">
        <v>8.5186401367187692</v>
      </c>
      <c r="D205" s="15">
        <f t="shared" si="91"/>
        <v>5.6704189074707285</v>
      </c>
      <c r="E205" s="15">
        <f t="shared" si="102"/>
        <v>7.508615603194114</v>
      </c>
      <c r="F205" s="15">
        <f t="shared" si="98"/>
        <v>-1.8381966957233855</v>
      </c>
      <c r="G205" s="15">
        <f t="shared" si="92"/>
        <v>-43888.841126362706</v>
      </c>
      <c r="L205" s="17">
        <v>4.8239074707031504</v>
      </c>
      <c r="M205" s="17">
        <f t="shared" si="93"/>
        <v>5.1809545202637057</v>
      </c>
      <c r="N205" s="17">
        <f>0.9014*M205+2.3973</f>
        <v>7.0674124045657045</v>
      </c>
      <c r="O205" s="17">
        <f t="shared" si="99"/>
        <v>-1.8864578843019988</v>
      </c>
      <c r="P205" s="17">
        <f t="shared" si="94"/>
        <v>-44547.171999763566</v>
      </c>
      <c r="T205" s="15">
        <v>-2.6836303710937299</v>
      </c>
      <c r="U205" s="15">
        <f t="shared" si="95"/>
        <v>-0.59938942138669704</v>
      </c>
      <c r="V205" s="15">
        <f>0.9014*U205+2.3973</f>
        <v>1.8570103755620313</v>
      </c>
      <c r="W205" s="15">
        <f t="shared" si="100"/>
        <v>-2.4563997969487286</v>
      </c>
      <c r="X205" s="19">
        <f t="shared" si="96"/>
        <v>-52321.749630177605</v>
      </c>
    </row>
    <row r="206" spans="1:26">
      <c r="A206">
        <v>2022</v>
      </c>
      <c r="B206">
        <v>12</v>
      </c>
      <c r="C206" s="15">
        <v>1.3495117187500201</v>
      </c>
      <c r="D206" s="15">
        <f t="shared" si="91"/>
        <v>-3.740495966796848</v>
      </c>
      <c r="E206" s="15">
        <f t="shared" ref="E206:E208" si="103">0.7817*D206+0.2163</f>
        <v>-2.7076456972450962</v>
      </c>
      <c r="F206" s="15">
        <f t="shared" si="98"/>
        <v>-1.0328502695517519</v>
      </c>
      <c r="G206" s="15">
        <f t="shared" si="92"/>
        <v>-32903.110526955446</v>
      </c>
      <c r="L206" s="17">
        <v>-3.8054260253906</v>
      </c>
      <c r="M206" s="17">
        <f t="shared" si="93"/>
        <v>-6.67057210327145</v>
      </c>
      <c r="N206" s="17">
        <f>0.7817*M206+0.2163</f>
        <v>-4.9980862131272916</v>
      </c>
      <c r="O206" s="17">
        <f t="shared" si="99"/>
        <v>-1.6724858901441584</v>
      </c>
      <c r="P206" s="17">
        <f t="shared" si="94"/>
        <v>-41628.380027456464</v>
      </c>
      <c r="T206" s="15">
        <v>-9.7161926269531005</v>
      </c>
      <c r="U206" s="15">
        <f t="shared" si="95"/>
        <v>-8.3197362658691141</v>
      </c>
      <c r="V206" s="15">
        <f>0.7817*U206+0.2163</f>
        <v>-6.2872378390298858</v>
      </c>
      <c r="W206" s="15">
        <f t="shared" si="100"/>
        <v>-2.0324984268392283</v>
      </c>
      <c r="X206" s="19">
        <f t="shared" si="96"/>
        <v>-46539.311040513916</v>
      </c>
    </row>
    <row r="207" spans="1:26">
      <c r="A207">
        <v>2023</v>
      </c>
      <c r="B207">
        <v>1</v>
      </c>
      <c r="C207" s="15">
        <v>-0.73828735351560204</v>
      </c>
      <c r="D207" s="15">
        <f t="shared" si="91"/>
        <v>-6.4811498089599304</v>
      </c>
      <c r="E207" s="15">
        <f t="shared" si="103"/>
        <v>-4.8500148056639771</v>
      </c>
      <c r="F207" s="15">
        <f t="shared" si="98"/>
        <v>-1.6311350032959533</v>
      </c>
      <c r="G207" s="15">
        <f t="shared" si="92"/>
        <v>-41064.312579960097</v>
      </c>
      <c r="H207" s="15">
        <f>SUM(G207:G218)</f>
        <v>-138686.57449156855</v>
      </c>
      <c r="I207" s="15">
        <f>H207*2.36386*4.4</f>
        <v>-1442476.8423016125</v>
      </c>
      <c r="L207" s="17">
        <v>-2.22894897460935</v>
      </c>
      <c r="M207" s="17">
        <f t="shared" si="93"/>
        <v>-4.5054385217284807</v>
      </c>
      <c r="N207" s="17">
        <f>0.7817*M207+0.2163</f>
        <v>-3.3056012924351532</v>
      </c>
      <c r="O207" s="17">
        <f t="shared" si="99"/>
        <v>-1.1998372292933275</v>
      </c>
      <c r="P207" s="17">
        <f t="shared" si="94"/>
        <v>-35180.979644790277</v>
      </c>
      <c r="Q207" s="17">
        <f>SUM(P207:P218)</f>
        <v>-147382.26546608063</v>
      </c>
      <c r="R207" s="17">
        <f>Q207*2.36386*4.4</f>
        <v>-1532920.584996457</v>
      </c>
      <c r="T207" s="15">
        <v>-10.1265625</v>
      </c>
      <c r="U207" s="15">
        <f t="shared" si="95"/>
        <v>-8.7702403125000021</v>
      </c>
      <c r="V207" s="15">
        <f>0.7817*U207+0.2163</f>
        <v>-6.6393968522812505</v>
      </c>
      <c r="W207" s="15">
        <f t="shared" si="100"/>
        <v>-2.1308434602187516</v>
      </c>
      <c r="X207" s="19">
        <f t="shared" si="96"/>
        <v>-47880.835640843987</v>
      </c>
      <c r="Y207" s="19">
        <f>SUM(X207:X218)</f>
        <v>-132267.62404746772</v>
      </c>
      <c r="Z207" s="19">
        <f>Y207*2.36386*4.4</f>
        <v>-1375713.4414357268</v>
      </c>
    </row>
    <row r="208" spans="1:26">
      <c r="A208">
        <v>2023</v>
      </c>
      <c r="B208">
        <v>2</v>
      </c>
      <c r="C208" s="15">
        <v>6.0738159179687701</v>
      </c>
      <c r="D208" s="15">
        <f t="shared" si="91"/>
        <v>2.4610981555176048</v>
      </c>
      <c r="E208" s="15">
        <f t="shared" si="103"/>
        <v>2.1401404281681118</v>
      </c>
      <c r="F208" s="15">
        <f t="shared" si="98"/>
        <v>0.32095772734949302</v>
      </c>
      <c r="G208" s="15">
        <f t="shared" si="92"/>
        <v>-14435.815641225567</v>
      </c>
      <c r="L208" s="17">
        <v>-0.75848999023435204</v>
      </c>
      <c r="M208" s="17">
        <f t="shared" si="93"/>
        <v>-2.4859101525878593</v>
      </c>
      <c r="N208" s="17">
        <f>0.7817*M208+0.2163</f>
        <v>-1.7269359662779296</v>
      </c>
      <c r="O208" s="17">
        <f t="shared" si="99"/>
        <v>-0.75897418630992974</v>
      </c>
      <c r="P208" s="17">
        <f t="shared" si="94"/>
        <v>-29167.166875453753</v>
      </c>
      <c r="T208" s="15">
        <v>-0.86163940429685204</v>
      </c>
      <c r="U208" s="15">
        <f t="shared" si="95"/>
        <v>1.4007922619629154</v>
      </c>
      <c r="V208" s="15">
        <f>0.7817*U208+0.2163</f>
        <v>1.3112993111764109</v>
      </c>
      <c r="W208" s="15">
        <f t="shared" si="100"/>
        <v>8.9492950786504544E-2</v>
      </c>
      <c r="X208" s="19">
        <f t="shared" si="96"/>
        <v>-17593.226658321291</v>
      </c>
    </row>
    <row r="209" spans="1:26">
      <c r="A209">
        <v>2023</v>
      </c>
      <c r="B209">
        <v>3</v>
      </c>
      <c r="C209" s="15">
        <v>11.8415466308594</v>
      </c>
      <c r="D209" s="15">
        <f t="shared" si="91"/>
        <v>10.032398262329135</v>
      </c>
      <c r="E209" s="15">
        <f t="shared" ref="E209:E211" si="104">0.9534*D209-0.7929</f>
        <v>8.7719885033045983</v>
      </c>
      <c r="F209" s="15">
        <f t="shared" si="98"/>
        <v>1.2604097590245367</v>
      </c>
      <c r="G209" s="15">
        <f t="shared" si="92"/>
        <v>-1620.7504771462955</v>
      </c>
      <c r="L209" s="17">
        <v>8.5691772460937692</v>
      </c>
      <c r="M209" s="17">
        <f t="shared" si="93"/>
        <v>10.324708029785182</v>
      </c>
      <c r="N209" s="17">
        <f>0.9534*M209-0.7929</f>
        <v>9.0506766355971937</v>
      </c>
      <c r="O209" s="17">
        <f t="shared" si="99"/>
        <v>1.2740313941879879</v>
      </c>
      <c r="P209" s="17">
        <f t="shared" si="94"/>
        <v>-1434.9377518816582</v>
      </c>
      <c r="T209" s="15">
        <v>6.1017089843750201</v>
      </c>
      <c r="U209" s="15">
        <f t="shared" si="95"/>
        <v>9.0451561230468975</v>
      </c>
      <c r="V209" s="15">
        <f>0.9534*U209-0.7929</f>
        <v>7.8307518477129117</v>
      </c>
      <c r="W209" s="15">
        <f t="shared" si="100"/>
        <v>1.2144042753339859</v>
      </c>
      <c r="X209" s="19">
        <f t="shared" si="96"/>
        <v>-2248.3112801690986</v>
      </c>
    </row>
    <row r="210" spans="1:26">
      <c r="A210">
        <v>2023</v>
      </c>
      <c r="B210">
        <v>4</v>
      </c>
      <c r="C210" s="15">
        <v>20.313592529296901</v>
      </c>
      <c r="D210" s="15">
        <f t="shared" si="91"/>
        <v>21.153652913208042</v>
      </c>
      <c r="E210" s="15">
        <f t="shared" si="104"/>
        <v>19.374992687452547</v>
      </c>
      <c r="F210" s="15">
        <f t="shared" si="98"/>
        <v>1.7786602257554947</v>
      </c>
      <c r="G210" s="15">
        <f t="shared" si="92"/>
        <v>5448.7041395307024</v>
      </c>
      <c r="L210" s="17">
        <v>17.030480957031301</v>
      </c>
      <c r="M210" s="17">
        <f t="shared" si="93"/>
        <v>21.945462546386789</v>
      </c>
      <c r="N210" s="17">
        <f>0.9534*M210-0.7929</f>
        <v>20.129903991725165</v>
      </c>
      <c r="O210" s="17">
        <f t="shared" si="99"/>
        <v>1.8155585546616244</v>
      </c>
      <c r="P210" s="17">
        <f t="shared" si="94"/>
        <v>5952.0342441392204</v>
      </c>
      <c r="T210" s="15">
        <v>17.273797607421901</v>
      </c>
      <c r="U210" s="15">
        <f t="shared" si="95"/>
        <v>21.309875013427764</v>
      </c>
      <c r="V210" s="15">
        <f>0.9534*U210-0.7929</f>
        <v>19.523934837802031</v>
      </c>
      <c r="W210" s="15">
        <f t="shared" si="100"/>
        <v>1.7859401756257327</v>
      </c>
      <c r="X210" s="19">
        <f t="shared" si="96"/>
        <v>5548.0099357106192</v>
      </c>
    </row>
    <row r="211" spans="1:26">
      <c r="A211">
        <v>2023</v>
      </c>
      <c r="B211">
        <v>5</v>
      </c>
      <c r="C211" s="15">
        <v>28.044946289062501</v>
      </c>
      <c r="D211" s="15">
        <f t="shared" si="91"/>
        <v>31.302600993652348</v>
      </c>
      <c r="E211" s="15">
        <f t="shared" si="104"/>
        <v>29.05099978734815</v>
      </c>
      <c r="F211" s="15">
        <f t="shared" si="98"/>
        <v>2.2516012063041977</v>
      </c>
      <c r="G211" s="15">
        <f t="shared" si="92"/>
        <v>11900.092055195561</v>
      </c>
      <c r="L211" s="17">
        <v>21.456872558593801</v>
      </c>
      <c r="M211" s="17">
        <f t="shared" si="93"/>
        <v>28.024668771972728</v>
      </c>
      <c r="N211" s="17">
        <f>0.9534*M211-0.7929</f>
        <v>25.925819207198799</v>
      </c>
      <c r="O211" s="17">
        <f t="shared" si="99"/>
        <v>2.0988495647739285</v>
      </c>
      <c r="P211" s="17">
        <f t="shared" si="94"/>
        <v>9816.4069130811586</v>
      </c>
      <c r="T211" s="15">
        <v>26.022546386718801</v>
      </c>
      <c r="U211" s="15">
        <f t="shared" si="95"/>
        <v>30.914251423339902</v>
      </c>
      <c r="V211" s="15">
        <f>0.9534*U211-0.7929</f>
        <v>28.680747307012265</v>
      </c>
      <c r="W211" s="15">
        <f t="shared" si="100"/>
        <v>2.2335041163276372</v>
      </c>
      <c r="X211" s="19">
        <f t="shared" si="96"/>
        <v>11653.229650825298</v>
      </c>
    </row>
    <row r="212" spans="1:26">
      <c r="A212">
        <v>2023</v>
      </c>
      <c r="B212">
        <v>6</v>
      </c>
      <c r="C212" s="15">
        <v>31.038171386718801</v>
      </c>
      <c r="D212" s="15">
        <f t="shared" si="91"/>
        <v>35.231807579345769</v>
      </c>
      <c r="E212" s="15">
        <f t="shared" ref="E212:E214" si="105">0.814*D212+4.4613</f>
        <v>33.139991369587456</v>
      </c>
      <c r="F212" s="15">
        <f t="shared" si="98"/>
        <v>2.0918162097583135</v>
      </c>
      <c r="G212" s="15">
        <f t="shared" si="92"/>
        <v>9720.4649173131547</v>
      </c>
      <c r="L212" s="17">
        <v>25.943627929687501</v>
      </c>
      <c r="M212" s="17">
        <f t="shared" si="93"/>
        <v>34.186778598632813</v>
      </c>
      <c r="N212" s="17">
        <f>0.814*M212+4.4613</f>
        <v>32.289337779287109</v>
      </c>
      <c r="O212" s="17">
        <f t="shared" si="99"/>
        <v>1.8974408193457037</v>
      </c>
      <c r="P212" s="17">
        <f t="shared" si="94"/>
        <v>7068.9902166947431</v>
      </c>
      <c r="T212" s="15">
        <v>30.488824462890602</v>
      </c>
      <c r="U212" s="15">
        <f t="shared" si="95"/>
        <v>35.817331495361302</v>
      </c>
      <c r="V212" s="15">
        <f>0.814*U212+4.4613</f>
        <v>33.616607837224095</v>
      </c>
      <c r="W212" s="15">
        <f t="shared" si="100"/>
        <v>2.2007236581372069</v>
      </c>
      <c r="X212" s="19">
        <f t="shared" si="96"/>
        <v>11206.071420649641</v>
      </c>
    </row>
    <row r="213" spans="1:26">
      <c r="A213">
        <v>2023</v>
      </c>
      <c r="B213">
        <v>7</v>
      </c>
      <c r="C213" s="15">
        <v>31.533441162109401</v>
      </c>
      <c r="D213" s="15">
        <f t="shared" si="91"/>
        <v>35.881948213501012</v>
      </c>
      <c r="E213" s="15">
        <f t="shared" si="105"/>
        <v>33.669205845789818</v>
      </c>
      <c r="F213" s="15">
        <f t="shared" si="98"/>
        <v>2.2127423677111935</v>
      </c>
      <c r="G213" s="15">
        <f t="shared" si="92"/>
        <v>11370.018637948389</v>
      </c>
      <c r="L213" s="17">
        <v>28.492883300781301</v>
      </c>
      <c r="M213" s="17">
        <f t="shared" si="93"/>
        <v>37.687925925293037</v>
      </c>
      <c r="N213" s="17">
        <f>0.814*M213+4.4613</f>
        <v>35.139271703188527</v>
      </c>
      <c r="O213" s="17">
        <f t="shared" si="99"/>
        <v>2.5486542221045099</v>
      </c>
      <c r="P213" s="17">
        <f t="shared" si="94"/>
        <v>15952.192243727623</v>
      </c>
      <c r="T213" s="15">
        <v>34.418664550781301</v>
      </c>
      <c r="U213" s="15">
        <f t="shared" si="95"/>
        <v>40.131509943847718</v>
      </c>
      <c r="V213" s="15">
        <f>0.814*U213+4.4613</f>
        <v>37.128349094292041</v>
      </c>
      <c r="W213" s="15">
        <f t="shared" si="100"/>
        <v>3.0031608495556767</v>
      </c>
      <c r="X213" s="19">
        <f t="shared" si="96"/>
        <v>22152.117148788988</v>
      </c>
    </row>
    <row r="214" spans="1:26">
      <c r="A214">
        <v>2023</v>
      </c>
      <c r="B214">
        <v>8</v>
      </c>
      <c r="C214" s="15">
        <v>30.264978027343801</v>
      </c>
      <c r="D214" s="15">
        <f t="shared" si="91"/>
        <v>34.216836656494209</v>
      </c>
      <c r="E214" s="15">
        <f t="shared" si="105"/>
        <v>32.313805038386285</v>
      </c>
      <c r="F214" s="15">
        <f t="shared" si="98"/>
        <v>1.9030316181079243</v>
      </c>
      <c r="G214" s="15">
        <f t="shared" si="92"/>
        <v>7145.2543026101957</v>
      </c>
      <c r="L214" s="17">
        <v>27.583886718750001</v>
      </c>
      <c r="M214" s="17">
        <f t="shared" si="93"/>
        <v>36.439510019531248</v>
      </c>
      <c r="N214" s="17">
        <f>0.814*M214+4.4613</f>
        <v>34.123061155898434</v>
      </c>
      <c r="O214" s="17">
        <f t="shared" si="99"/>
        <v>2.3164488636328144</v>
      </c>
      <c r="P214" s="17">
        <f t="shared" si="94"/>
        <v>12784.678948815221</v>
      </c>
      <c r="T214" s="15">
        <v>31.771081542968801</v>
      </c>
      <c r="U214" s="15">
        <f t="shared" si="95"/>
        <v>37.224993317871153</v>
      </c>
      <c r="V214" s="15">
        <f>0.814*U214+4.4613</f>
        <v>34.762444560747113</v>
      </c>
      <c r="W214" s="15">
        <f t="shared" si="100"/>
        <v>2.4625487571240399</v>
      </c>
      <c r="X214" s="19">
        <f t="shared" si="96"/>
        <v>14777.627595929029</v>
      </c>
    </row>
    <row r="215" spans="1:26">
      <c r="A215">
        <v>2023</v>
      </c>
      <c r="B215">
        <v>9</v>
      </c>
      <c r="C215" s="15">
        <v>23.310205078125001</v>
      </c>
      <c r="D215" s="15">
        <f t="shared" si="91"/>
        <v>25.087306206054688</v>
      </c>
      <c r="E215" s="15">
        <f t="shared" ref="E215:E217" si="106">0.9014*D215+2.3973</f>
        <v>25.010997814137696</v>
      </c>
      <c r="F215" s="15">
        <f t="shared" si="98"/>
        <v>7.6308391916992235E-2</v>
      </c>
      <c r="G215" s="15">
        <f t="shared" si="92"/>
        <v>-17773.07722586031</v>
      </c>
      <c r="L215" s="17">
        <v>19.625299072265602</v>
      </c>
      <c r="M215" s="17">
        <f t="shared" si="93"/>
        <v>25.509185745849578</v>
      </c>
      <c r="N215" s="17">
        <f>0.9014*M215+2.3973</f>
        <v>25.39128003130881</v>
      </c>
      <c r="O215" s="17">
        <f t="shared" si="99"/>
        <v>0.11790571454076826</v>
      </c>
      <c r="P215" s="17">
        <f t="shared" si="94"/>
        <v>-17205.648147949381</v>
      </c>
      <c r="T215" s="15">
        <v>21.961663818359401</v>
      </c>
      <c r="U215" s="15">
        <f t="shared" si="95"/>
        <v>26.456214539794953</v>
      </c>
      <c r="V215" s="15">
        <f>0.9014*U215+2.3973</f>
        <v>26.244931786171172</v>
      </c>
      <c r="W215" s="15">
        <f t="shared" si="100"/>
        <v>0.21128275362378091</v>
      </c>
      <c r="X215" s="19">
        <f t="shared" si="96"/>
        <v>-15931.891957818005</v>
      </c>
    </row>
    <row r="216" spans="1:26">
      <c r="A216">
        <v>2023</v>
      </c>
      <c r="B216">
        <v>10</v>
      </c>
      <c r="C216" s="15">
        <v>15.8787780761719</v>
      </c>
      <c r="D216" s="15">
        <f t="shared" si="91"/>
        <v>15.33207198059085</v>
      </c>
      <c r="E216" s="15">
        <f t="shared" si="106"/>
        <v>16.217629683304594</v>
      </c>
      <c r="F216" s="15">
        <f t="shared" si="98"/>
        <v>-0.88555770271374357</v>
      </c>
      <c r="G216" s="15">
        <f t="shared" si="92"/>
        <v>-30893.892622718176</v>
      </c>
      <c r="L216" s="17">
        <v>12.899865722656299</v>
      </c>
      <c r="M216" s="17">
        <f t="shared" si="93"/>
        <v>16.272475583496163</v>
      </c>
      <c r="N216" s="17">
        <f>0.9014*M216+2.3973</f>
        <v>17.065309490963443</v>
      </c>
      <c r="O216" s="17">
        <f t="shared" si="99"/>
        <v>-0.79283390746727989</v>
      </c>
      <c r="P216" s="17">
        <f t="shared" si="94"/>
        <v>-29629.047331761165</v>
      </c>
      <c r="T216" s="15">
        <v>8.8038879394531495</v>
      </c>
      <c r="U216" s="15">
        <f t="shared" si="95"/>
        <v>12.011608179931669</v>
      </c>
      <c r="V216" s="15">
        <f>0.9014*U216+2.3973</f>
        <v>13.224563613390405</v>
      </c>
      <c r="W216" s="15">
        <f t="shared" si="100"/>
        <v>-1.2129554334587365</v>
      </c>
      <c r="X216" s="19">
        <f t="shared" si="96"/>
        <v>-35359.925067810625</v>
      </c>
    </row>
    <row r="217" spans="1:26">
      <c r="A217">
        <v>2023</v>
      </c>
      <c r="B217">
        <v>11</v>
      </c>
      <c r="C217" s="15">
        <v>7.5321289062500201</v>
      </c>
      <c r="D217" s="15">
        <f t="shared" si="91"/>
        <v>4.3754256152344011</v>
      </c>
      <c r="E217" s="15">
        <f t="shared" si="106"/>
        <v>6.341308649572289</v>
      </c>
      <c r="F217" s="15">
        <f t="shared" si="98"/>
        <v>-1.9658830343378879</v>
      </c>
      <c r="G217" s="15">
        <f t="shared" si="92"/>
        <v>-45630.610471403124</v>
      </c>
      <c r="L217" s="17">
        <v>4.2337280273437701</v>
      </c>
      <c r="M217" s="17">
        <f t="shared" si="93"/>
        <v>4.370402072753933</v>
      </c>
      <c r="N217" s="17">
        <f>0.9014*M217+2.3973</f>
        <v>6.3367804283803952</v>
      </c>
      <c r="O217" s="17">
        <f t="shared" si="99"/>
        <v>-1.9663783556264622</v>
      </c>
      <c r="P217" s="17">
        <f t="shared" si="94"/>
        <v>-45637.367149100566</v>
      </c>
      <c r="T217" s="15">
        <v>3.63103637695315</v>
      </c>
      <c r="U217" s="15">
        <f t="shared" si="95"/>
        <v>6.3328517346191688</v>
      </c>
      <c r="V217" s="15">
        <f>0.9014*U217+2.3973</f>
        <v>8.1057325535857192</v>
      </c>
      <c r="W217" s="15">
        <f t="shared" si="100"/>
        <v>-1.7728808189665504</v>
      </c>
      <c r="X217" s="19">
        <f t="shared" si="96"/>
        <v>-42997.867251522708</v>
      </c>
    </row>
    <row r="218" spans="1:26">
      <c r="A218">
        <v>2023</v>
      </c>
      <c r="B218">
        <v>12</v>
      </c>
      <c r="C218" s="15">
        <v>1.3624206542969</v>
      </c>
      <c r="D218" s="15">
        <f t="shared" si="91"/>
        <v>-3.7235504071044589</v>
      </c>
      <c r="E218" s="15">
        <f t="shared" ref="E218:E220" si="107">0.7817*D218+0.2163</f>
        <v>-2.6943993532335555</v>
      </c>
      <c r="F218" s="15">
        <f t="shared" si="98"/>
        <v>-1.0291510538709034</v>
      </c>
      <c r="G218" s="15">
        <f t="shared" si="92"/>
        <v>-32852.64952585299</v>
      </c>
      <c r="L218" s="17">
        <v>-3.5787719726562299</v>
      </c>
      <c r="M218" s="17">
        <f t="shared" si="93"/>
        <v>-6.3592854272460659</v>
      </c>
      <c r="N218" s="17">
        <f>0.7817*M218+0.2163</f>
        <v>-4.7547534184782494</v>
      </c>
      <c r="O218" s="17">
        <f t="shared" si="99"/>
        <v>-1.6045320087678165</v>
      </c>
      <c r="P218" s="17">
        <f t="shared" si="94"/>
        <v>-40701.42113160179</v>
      </c>
      <c r="T218" s="15">
        <v>-6.3676208496093496</v>
      </c>
      <c r="U218" s="15">
        <f t="shared" si="95"/>
        <v>-4.6436741687011445</v>
      </c>
      <c r="V218" s="15">
        <f>0.7817*U218+0.2163</f>
        <v>-3.4136600976736844</v>
      </c>
      <c r="W218" s="15">
        <f t="shared" si="100"/>
        <v>-1.2300140710274601</v>
      </c>
      <c r="X218" s="19">
        <f t="shared" si="96"/>
        <v>-35592.621942885584</v>
      </c>
    </row>
    <row r="219" spans="1:26">
      <c r="A219">
        <v>2024</v>
      </c>
      <c r="B219">
        <v>1</v>
      </c>
      <c r="C219" s="15">
        <v>-1.3665832519531</v>
      </c>
      <c r="D219" s="15">
        <f t="shared" si="91"/>
        <v>-7.3059138348388339</v>
      </c>
      <c r="E219" s="15">
        <f t="shared" si="107"/>
        <v>-5.494732844693516</v>
      </c>
      <c r="F219" s="15">
        <f t="shared" si="98"/>
        <v>-1.811180990145318</v>
      </c>
      <c r="G219" s="15">
        <f t="shared" si="92"/>
        <v>-43520.319886572281</v>
      </c>
      <c r="H219" s="15">
        <f>SUM(G219:G230)</f>
        <v>-138829.42899119161</v>
      </c>
      <c r="I219" s="15">
        <f>H219*2.36386*4.4</f>
        <v>-1443962.6696665201</v>
      </c>
      <c r="L219" s="17">
        <v>-5.0404418945312299</v>
      </c>
      <c r="M219" s="17">
        <f t="shared" si="93"/>
        <v>-8.3667428979491909</v>
      </c>
      <c r="N219" s="17">
        <f>0.7817*M219+0.2163</f>
        <v>-6.3239829233268816</v>
      </c>
      <c r="O219" s="17">
        <f t="shared" si="99"/>
        <v>-2.0427599746223093</v>
      </c>
      <c r="P219" s="17">
        <f t="shared" si="94"/>
        <v>-46679.288813822917</v>
      </c>
      <c r="Q219" s="17">
        <f>SUM(P219:P230)</f>
        <v>-134571.86376575276</v>
      </c>
      <c r="R219" s="17">
        <f>Q219*2.36386*4.4</f>
        <v>-1399679.8018777741</v>
      </c>
      <c r="T219" s="15">
        <v>-8.2259277343749808</v>
      </c>
      <c r="U219" s="15">
        <f t="shared" si="95"/>
        <v>-6.6837234667968541</v>
      </c>
      <c r="V219" s="15">
        <f>0.7817*U219+0.2163</f>
        <v>-5.0083666339951005</v>
      </c>
      <c r="W219" s="15">
        <f t="shared" si="100"/>
        <v>-1.6753568328017536</v>
      </c>
      <c r="X219" s="19">
        <f t="shared" si="96"/>
        <v>-41667.542556248722</v>
      </c>
      <c r="Y219" s="19">
        <f>SUM(X219:X230)</f>
        <v>-142429.39523907995</v>
      </c>
      <c r="Z219" s="19">
        <f>Y219*2.36386*4.4</f>
        <v>-1481405.8610113468</v>
      </c>
    </row>
    <row r="220" spans="1:26">
      <c r="A220">
        <v>2024</v>
      </c>
      <c r="B220">
        <v>2</v>
      </c>
      <c r="C220" s="15">
        <v>6.9303222656250201</v>
      </c>
      <c r="D220" s="15">
        <f t="shared" si="91"/>
        <v>3.5854340380859648</v>
      </c>
      <c r="E220" s="15">
        <f t="shared" si="107"/>
        <v>3.0190337875717983</v>
      </c>
      <c r="F220" s="15">
        <f t="shared" si="98"/>
        <v>0.56640025051416654</v>
      </c>
      <c r="G220" s="15">
        <f t="shared" si="92"/>
        <v>-11087.734182736254</v>
      </c>
      <c r="L220" s="17">
        <v>0.69310913085939796</v>
      </c>
      <c r="M220" s="17">
        <f t="shared" si="93"/>
        <v>-0.4922839196777028</v>
      </c>
      <c r="N220" s="17">
        <f>0.7817*M220+0.2163</f>
        <v>-0.16851834001206029</v>
      </c>
      <c r="O220" s="17">
        <f t="shared" si="99"/>
        <v>-0.32376557966564251</v>
      </c>
      <c r="P220" s="17">
        <f t="shared" si="94"/>
        <v>-23230.48627221903</v>
      </c>
      <c r="T220" s="15">
        <v>-6.8039001464843496</v>
      </c>
      <c r="U220" s="15">
        <f t="shared" si="95"/>
        <v>-5.1226215808105202</v>
      </c>
      <c r="V220" s="15">
        <f>0.7817*U220+0.2163</f>
        <v>-3.7880532897195835</v>
      </c>
      <c r="W220" s="15">
        <f t="shared" si="100"/>
        <v>-1.3345682910909367</v>
      </c>
      <c r="X220" s="19">
        <f t="shared" si="96"/>
        <v>-37018.846058771465</v>
      </c>
    </row>
    <row r="221" spans="1:26">
      <c r="A221">
        <v>2024</v>
      </c>
      <c r="B221">
        <v>3</v>
      </c>
      <c r="C221" s="15">
        <v>12.5206237792969</v>
      </c>
      <c r="D221" s="15">
        <f t="shared" si="91"/>
        <v>10.92382283508304</v>
      </c>
      <c r="E221" s="15">
        <f t="shared" ref="E221:E223" si="108">0.9534*D221-0.7929</f>
        <v>9.6218726909681713</v>
      </c>
      <c r="F221" s="15">
        <f t="shared" si="98"/>
        <v>1.3019501441148691</v>
      </c>
      <c r="G221" s="15">
        <f t="shared" si="92"/>
        <v>-1054.0980841290693</v>
      </c>
      <c r="L221" s="17">
        <v>10.4661804199219</v>
      </c>
      <c r="M221" s="17">
        <f t="shared" si="93"/>
        <v>12.930052188720737</v>
      </c>
      <c r="N221" s="17">
        <f>0.9534*M221-0.7929</f>
        <v>11.534611756726351</v>
      </c>
      <c r="O221" s="17">
        <f t="shared" si="99"/>
        <v>1.3954404319943858</v>
      </c>
      <c r="P221" s="17">
        <f t="shared" si="94"/>
        <v>221.20293283541832</v>
      </c>
      <c r="T221" s="15">
        <v>7.6774536132812701</v>
      </c>
      <c r="U221" s="15">
        <f t="shared" si="95"/>
        <v>10.775008576660179</v>
      </c>
      <c r="V221" s="15">
        <f>0.9534*U221-0.7929</f>
        <v>9.479993176987815</v>
      </c>
      <c r="W221" s="15">
        <f t="shared" si="100"/>
        <v>1.2950153996723639</v>
      </c>
      <c r="X221" s="19">
        <f t="shared" si="96"/>
        <v>-1148.6949330692842</v>
      </c>
    </row>
    <row r="222" spans="1:26">
      <c r="A222">
        <v>2024</v>
      </c>
      <c r="B222">
        <v>4</v>
      </c>
      <c r="C222" s="15">
        <v>23.197259521484401</v>
      </c>
      <c r="D222" s="15">
        <f t="shared" si="91"/>
        <v>24.939042573852571</v>
      </c>
      <c r="E222" s="15">
        <f t="shared" si="108"/>
        <v>22.983983189911044</v>
      </c>
      <c r="F222" s="15">
        <f t="shared" si="98"/>
        <v>1.9550593839415278</v>
      </c>
      <c r="G222" s="15">
        <f t="shared" si="92"/>
        <v>7854.9650563463802</v>
      </c>
      <c r="L222" s="17">
        <v>16.040948486328102</v>
      </c>
      <c r="M222" s="17">
        <f t="shared" si="93"/>
        <v>20.586438651123014</v>
      </c>
      <c r="N222" s="17">
        <f>0.9534*M222-0.7929</f>
        <v>18.834210609980683</v>
      </c>
      <c r="O222" s="17">
        <f t="shared" si="99"/>
        <v>1.752228041142331</v>
      </c>
      <c r="P222" s="17">
        <f t="shared" si="94"/>
        <v>5088.1427092225385</v>
      </c>
      <c r="T222" s="15">
        <v>15.806970214843799</v>
      </c>
      <c r="U222" s="15">
        <f t="shared" si="95"/>
        <v>19.699591901855523</v>
      </c>
      <c r="V222" s="15">
        <f>0.9534*U222-0.7929</f>
        <v>17.988690919229057</v>
      </c>
      <c r="W222" s="15">
        <f t="shared" si="100"/>
        <v>1.7109009826264661</v>
      </c>
      <c r="X222" s="19">
        <f t="shared" si="96"/>
        <v>4524.4003040076241</v>
      </c>
    </row>
    <row r="223" spans="1:26">
      <c r="A223">
        <v>2024</v>
      </c>
      <c r="B223">
        <v>5</v>
      </c>
      <c r="C223" s="15">
        <v>28.481805419921901</v>
      </c>
      <c r="D223" s="15">
        <f t="shared" si="91"/>
        <v>31.876065974731482</v>
      </c>
      <c r="E223" s="15">
        <f t="shared" si="108"/>
        <v>29.597741300308996</v>
      </c>
      <c r="F223" s="15">
        <f t="shared" si="98"/>
        <v>2.2783246744224854</v>
      </c>
      <c r="G223" s="15">
        <f t="shared" si="92"/>
        <v>12264.626883797122</v>
      </c>
      <c r="L223" s="17">
        <v>22.516137695312501</v>
      </c>
      <c r="M223" s="17">
        <f t="shared" si="93"/>
        <v>29.479463510742189</v>
      </c>
      <c r="N223" s="17">
        <f>0.9534*M223-0.7929</f>
        <v>27.312820511141606</v>
      </c>
      <c r="O223" s="17">
        <f t="shared" si="99"/>
        <v>2.1666429996005832</v>
      </c>
      <c r="P223" s="17">
        <f t="shared" si="94"/>
        <v>10741.177157551556</v>
      </c>
      <c r="T223" s="15">
        <v>25.263116455078102</v>
      </c>
      <c r="U223" s="15">
        <f t="shared" si="95"/>
        <v>30.080549244384741</v>
      </c>
      <c r="V223" s="15">
        <f>0.9534*U223-0.7929</f>
        <v>27.885895649596414</v>
      </c>
      <c r="W223" s="15">
        <f t="shared" si="100"/>
        <v>2.1946535947883277</v>
      </c>
      <c r="X223" s="19">
        <f t="shared" si="96"/>
        <v>11123.269686507578</v>
      </c>
    </row>
    <row r="224" spans="1:26">
      <c r="A224">
        <v>2024</v>
      </c>
      <c r="B224">
        <v>6</v>
      </c>
      <c r="C224" s="15">
        <v>30.920831298828102</v>
      </c>
      <c r="D224" s="15">
        <f t="shared" si="91"/>
        <v>35.077775245971651</v>
      </c>
      <c r="E224" s="15">
        <f t="shared" ref="E224:E226" si="109">0.814*D224+4.4613</f>
        <v>33.014609050220919</v>
      </c>
      <c r="F224" s="15">
        <f t="shared" si="98"/>
        <v>2.0631661957507319</v>
      </c>
      <c r="G224" s="15">
        <f t="shared" si="92"/>
        <v>9329.6500762357355</v>
      </c>
      <c r="L224" s="17">
        <v>25.734521484375001</v>
      </c>
      <c r="M224" s="17">
        <f t="shared" si="93"/>
        <v>33.899591806640622</v>
      </c>
      <c r="N224" s="17">
        <f>0.814*M224+4.4613</f>
        <v>32.05556773060546</v>
      </c>
      <c r="O224" s="17">
        <f t="shared" si="99"/>
        <v>1.8440240760351614</v>
      </c>
      <c r="P224" s="17">
        <f t="shared" si="94"/>
        <v>6340.3324211956351</v>
      </c>
      <c r="T224" s="15">
        <v>30.417352294921901</v>
      </c>
      <c r="U224" s="15">
        <f t="shared" si="95"/>
        <v>35.738869349365267</v>
      </c>
      <c r="V224" s="15">
        <f>0.814*U224+4.4613</f>
        <v>33.552739650383323</v>
      </c>
      <c r="W224" s="15">
        <f t="shared" si="100"/>
        <v>2.1861296989819436</v>
      </c>
      <c r="X224" s="19">
        <f t="shared" si="96"/>
        <v>11006.995223812693</v>
      </c>
    </row>
    <row r="225" spans="1:26">
      <c r="A225">
        <v>2024</v>
      </c>
      <c r="B225">
        <v>7</v>
      </c>
      <c r="C225" s="15">
        <v>31.428948974609401</v>
      </c>
      <c r="D225" s="15">
        <f t="shared" si="91"/>
        <v>35.744781318969757</v>
      </c>
      <c r="E225" s="15">
        <f t="shared" si="109"/>
        <v>33.557551993641383</v>
      </c>
      <c r="F225" s="15">
        <f t="shared" si="98"/>
        <v>2.1872293253283743</v>
      </c>
      <c r="G225" s="15">
        <f t="shared" si="92"/>
        <v>11021.995226804353</v>
      </c>
      <c r="L225" s="17">
        <v>30.620385742187501</v>
      </c>
      <c r="M225" s="17">
        <f t="shared" si="93"/>
        <v>40.609837778320312</v>
      </c>
      <c r="N225" s="17">
        <f>0.814*M225+4.4613</f>
        <v>37.51770795155273</v>
      </c>
      <c r="O225" s="17">
        <f t="shared" si="99"/>
        <v>3.0921298267675823</v>
      </c>
      <c r="P225" s="17">
        <f t="shared" si="94"/>
        <v>23365.742966936588</v>
      </c>
      <c r="T225" s="15">
        <v>34.103265380859398</v>
      </c>
      <c r="U225" s="15">
        <f t="shared" si="95"/>
        <v>39.785264735107447</v>
      </c>
      <c r="V225" s="15">
        <f>0.814*U225+4.4613</f>
        <v>36.84650549437746</v>
      </c>
      <c r="W225" s="15">
        <f t="shared" si="100"/>
        <v>2.9387592407299863</v>
      </c>
      <c r="X225" s="19">
        <f t="shared" si="96"/>
        <v>21273.61480279774</v>
      </c>
    </row>
    <row r="226" spans="1:26">
      <c r="A226">
        <v>2024</v>
      </c>
      <c r="B226">
        <v>8</v>
      </c>
      <c r="C226" s="15">
        <v>30.170465087890602</v>
      </c>
      <c r="D226" s="15">
        <f t="shared" si="91"/>
        <v>34.092769520873993</v>
      </c>
      <c r="E226" s="15">
        <f t="shared" si="109"/>
        <v>32.212814389991429</v>
      </c>
      <c r="F226" s="15">
        <f t="shared" si="98"/>
        <v>1.8799551308825642</v>
      </c>
      <c r="G226" s="15">
        <f t="shared" si="92"/>
        <v>6830.467940369057</v>
      </c>
      <c r="L226" s="17">
        <v>25.286645507812501</v>
      </c>
      <c r="M226" s="17">
        <f t="shared" si="93"/>
        <v>33.284478940429686</v>
      </c>
      <c r="N226" s="17">
        <f>0.814*M226+4.4613</f>
        <v>31.55486585750976</v>
      </c>
      <c r="O226" s="17">
        <f t="shared" si="99"/>
        <v>1.7296130829199257</v>
      </c>
      <c r="P226" s="17">
        <f t="shared" si="94"/>
        <v>4779.6520641107054</v>
      </c>
      <c r="T226" s="15">
        <v>29.566400146484401</v>
      </c>
      <c r="U226" s="15">
        <f t="shared" si="95"/>
        <v>34.804694080810577</v>
      </c>
      <c r="V226" s="15">
        <f>0.814*U226+4.4613</f>
        <v>32.79232098177981</v>
      </c>
      <c r="W226" s="15">
        <f t="shared" si="100"/>
        <v>2.0123730990307678</v>
      </c>
      <c r="X226" s="19">
        <f t="shared" si="96"/>
        <v>8636.7814438787027</v>
      </c>
    </row>
    <row r="227" spans="1:26">
      <c r="A227">
        <v>2024</v>
      </c>
      <c r="B227">
        <v>9</v>
      </c>
      <c r="C227" s="15">
        <v>23.301965332031301</v>
      </c>
      <c r="D227" s="15">
        <f t="shared" si="91"/>
        <v>25.07648989135749</v>
      </c>
      <c r="E227" s="15">
        <f t="shared" ref="E227:E229" si="110">0.9014*D227+2.3973</f>
        <v>25.001247988069643</v>
      </c>
      <c r="F227" s="15">
        <f t="shared" si="98"/>
        <v>7.5241903287846412E-2</v>
      </c>
      <c r="G227" s="15">
        <f t="shared" si="92"/>
        <v>-17787.625197250487</v>
      </c>
      <c r="L227" s="17">
        <v>20.444909667968801</v>
      </c>
      <c r="M227" s="17">
        <f t="shared" si="93"/>
        <v>26.634838937988352</v>
      </c>
      <c r="N227" s="17">
        <f>0.9014*M227+2.3973</f>
        <v>26.405943818702703</v>
      </c>
      <c r="O227" s="17">
        <f t="shared" si="99"/>
        <v>0.22889511928564943</v>
      </c>
      <c r="P227" s="17">
        <f t="shared" si="94"/>
        <v>-15691.641677824457</v>
      </c>
      <c r="T227" s="15">
        <v>21.180932617187501</v>
      </c>
      <c r="U227" s="15">
        <f t="shared" si="95"/>
        <v>25.59912782714844</v>
      </c>
      <c r="V227" s="15">
        <f>0.9014*U227+2.3973</f>
        <v>25.472353823391604</v>
      </c>
      <c r="W227" s="15">
        <f t="shared" si="100"/>
        <v>0.1267740037568359</v>
      </c>
      <c r="X227" s="19">
        <f t="shared" si="96"/>
        <v>-17084.675814753002</v>
      </c>
    </row>
    <row r="228" spans="1:26">
      <c r="A228">
        <v>2024</v>
      </c>
      <c r="B228">
        <v>10</v>
      </c>
      <c r="C228" s="15">
        <v>15.0099426269531</v>
      </c>
      <c r="D228" s="15">
        <f t="shared" si="91"/>
        <v>14.191551686401333</v>
      </c>
      <c r="E228" s="15">
        <f t="shared" si="110"/>
        <v>15.189564690122161</v>
      </c>
      <c r="F228" s="15">
        <f t="shared" si="98"/>
        <v>-0.99801300372082835</v>
      </c>
      <c r="G228" s="15">
        <f t="shared" si="92"/>
        <v>-32427.895383755822</v>
      </c>
      <c r="L228" s="17">
        <v>12.904870605468799</v>
      </c>
      <c r="M228" s="17">
        <f t="shared" si="93"/>
        <v>16.279349289550851</v>
      </c>
      <c r="N228" s="17">
        <f>0.9014*M228+2.3973</f>
        <v>17.071505449601137</v>
      </c>
      <c r="O228" s="17">
        <f t="shared" si="99"/>
        <v>-0.79215616005028622</v>
      </c>
      <c r="P228" s="17">
        <f t="shared" si="94"/>
        <v>-29619.802179245955</v>
      </c>
      <c r="T228" s="15">
        <v>13.163293457031299</v>
      </c>
      <c r="U228" s="15">
        <f t="shared" si="95"/>
        <v>16.797363557128961</v>
      </c>
      <c r="V228" s="15">
        <f>0.9014*U228+2.3973</f>
        <v>17.538443510396046</v>
      </c>
      <c r="W228" s="15">
        <f t="shared" si="100"/>
        <v>-0.74107995326708576</v>
      </c>
      <c r="X228" s="19">
        <f t="shared" si="96"/>
        <v>-28923.071642516319</v>
      </c>
    </row>
    <row r="229" spans="1:26">
      <c r="A229">
        <v>2024</v>
      </c>
      <c r="B229">
        <v>11</v>
      </c>
      <c r="C229" s="15">
        <v>8.2697387695312692</v>
      </c>
      <c r="D229" s="15">
        <f t="shared" si="91"/>
        <v>5.3436860827636972</v>
      </c>
      <c r="E229" s="15">
        <f t="shared" si="110"/>
        <v>7.2140986350031966</v>
      </c>
      <c r="F229" s="15">
        <f t="shared" si="98"/>
        <v>-1.8704125522394994</v>
      </c>
      <c r="G229" s="15">
        <f t="shared" si="92"/>
        <v>-44328.29762509901</v>
      </c>
      <c r="L229" s="17">
        <v>7.0748840332031504</v>
      </c>
      <c r="M229" s="17">
        <f t="shared" si="93"/>
        <v>8.2724457312012056</v>
      </c>
      <c r="N229" s="17">
        <f>0.9014*M229+2.3973</f>
        <v>9.8540825821047662</v>
      </c>
      <c r="O229" s="17">
        <f t="shared" si="99"/>
        <v>-1.5816368509035605</v>
      </c>
      <c r="P229" s="17">
        <f t="shared" si="94"/>
        <v>-40389.108283175468</v>
      </c>
      <c r="T229" s="15">
        <v>3.8404479980469</v>
      </c>
      <c r="U229" s="15">
        <f t="shared" si="95"/>
        <v>6.5627438122558868</v>
      </c>
      <c r="V229" s="15">
        <f>0.9014*U229+2.3973</f>
        <v>8.3129572723674556</v>
      </c>
      <c r="W229" s="15">
        <f t="shared" si="100"/>
        <v>-1.7502134601115689</v>
      </c>
      <c r="X229" s="19">
        <f t="shared" si="96"/>
        <v>-42688.661809381912</v>
      </c>
    </row>
    <row r="230" spans="1:26">
      <c r="A230">
        <v>2024</v>
      </c>
      <c r="B230">
        <v>12</v>
      </c>
      <c r="C230" s="15">
        <v>0.57640991210939796</v>
      </c>
      <c r="D230" s="15">
        <f t="shared" si="91"/>
        <v>-4.7553467083739926</v>
      </c>
      <c r="E230" s="15">
        <f t="shared" ref="E230:E232" si="111">0.7817*D230+0.2163</f>
        <v>-3.5009545219359497</v>
      </c>
      <c r="F230" s="15">
        <f t="shared" si="98"/>
        <v>-1.254392186438043</v>
      </c>
      <c r="G230" s="15">
        <f t="shared" si="92"/>
        <v>-35925.163815201347</v>
      </c>
      <c r="L230" s="17">
        <v>-0.83933105468747704</v>
      </c>
      <c r="M230" s="17">
        <f t="shared" si="93"/>
        <v>-2.5969372705077811</v>
      </c>
      <c r="N230" s="17">
        <f>0.7817*M230+0.2163</f>
        <v>-1.8137258643559324</v>
      </c>
      <c r="O230" s="17">
        <f t="shared" si="99"/>
        <v>-0.7832114061518487</v>
      </c>
      <c r="P230" s="17">
        <f t="shared" si="94"/>
        <v>-29497.786791317369</v>
      </c>
      <c r="T230" s="15">
        <v>-4.7984680175780996</v>
      </c>
      <c r="U230" s="15">
        <f t="shared" si="95"/>
        <v>-2.9210581896972383</v>
      </c>
      <c r="V230" s="15">
        <f>0.7817*U230+0.2163</f>
        <v>-2.0670911868863313</v>
      </c>
      <c r="W230" s="15">
        <f t="shared" si="100"/>
        <v>-0.85396700281090698</v>
      </c>
      <c r="X230" s="19">
        <f t="shared" si="96"/>
        <v>-30462.963885343583</v>
      </c>
    </row>
    <row r="231" spans="1:26">
      <c r="A231">
        <v>2025</v>
      </c>
      <c r="B231">
        <v>1</v>
      </c>
      <c r="C231" s="15">
        <v>-0.20673217773435201</v>
      </c>
      <c r="D231" s="15">
        <f t="shared" si="91"/>
        <v>-5.7833773297118833</v>
      </c>
      <c r="E231" s="15">
        <f t="shared" si="111"/>
        <v>-4.3045660586357783</v>
      </c>
      <c r="F231" s="15">
        <f t="shared" si="98"/>
        <v>-1.478811271076105</v>
      </c>
      <c r="G231" s="15">
        <f t="shared" si="92"/>
        <v>-38986.464548749151</v>
      </c>
      <c r="H231" s="15">
        <f>SUM(G231:G242)</f>
        <v>-141247.60403098242</v>
      </c>
      <c r="I231" s="15">
        <f>H231*2.36386*4.4</f>
        <v>-1469114.0695645837</v>
      </c>
      <c r="L231" s="17">
        <v>-4.1118530273437299</v>
      </c>
      <c r="M231" s="17">
        <f t="shared" si="93"/>
        <v>-7.091418947753878</v>
      </c>
      <c r="N231" s="17">
        <f>0.7817*M231+0.2163</f>
        <v>-5.3270621914592056</v>
      </c>
      <c r="O231" s="17">
        <f t="shared" si="99"/>
        <v>-1.7643567562946725</v>
      </c>
      <c r="P231" s="17">
        <f t="shared" si="94"/>
        <v>-42881.590512615629</v>
      </c>
      <c r="Q231" s="17">
        <f>SUM(P231:P242)</f>
        <v>-126883.05375446091</v>
      </c>
      <c r="R231" s="17">
        <f>Q231*2.36386*4.4</f>
        <v>-1319708.611971288</v>
      </c>
      <c r="T231" s="15">
        <v>-9.4973205566406005</v>
      </c>
      <c r="U231" s="15">
        <f t="shared" si="95"/>
        <v>-8.0794585070800515</v>
      </c>
      <c r="V231" s="15">
        <f>0.7817*U231+0.2163</f>
        <v>-6.0994127149844752</v>
      </c>
      <c r="W231" s="15">
        <f t="shared" si="100"/>
        <v>-1.9800457920955763</v>
      </c>
      <c r="X231" s="19">
        <f t="shared" si="96"/>
        <v>-45823.804649975755</v>
      </c>
      <c r="Y231" s="19">
        <f>SUM(X231:X242)</f>
        <v>-150147.89516157354</v>
      </c>
      <c r="Z231" s="19">
        <f>Y231*2.36386*4.4</f>
        <v>-1561685.8552092039</v>
      </c>
    </row>
    <row r="232" spans="1:26">
      <c r="A232">
        <v>2025</v>
      </c>
      <c r="B232">
        <v>2</v>
      </c>
      <c r="C232" s="15">
        <v>5.8360229492187701</v>
      </c>
      <c r="D232" s="15">
        <f t="shared" si="91"/>
        <v>2.1489473254394795</v>
      </c>
      <c r="E232" s="15">
        <f t="shared" si="111"/>
        <v>1.8961321242960409</v>
      </c>
      <c r="F232" s="15">
        <f t="shared" si="98"/>
        <v>0.25281520114343858</v>
      </c>
      <c r="G232" s="15">
        <f t="shared" si="92"/>
        <v>-15365.347841202354</v>
      </c>
      <c r="L232" s="17">
        <v>-1.7243713378906</v>
      </c>
      <c r="M232" s="17">
        <f t="shared" si="93"/>
        <v>-3.81245159545895</v>
      </c>
      <c r="N232" s="17">
        <f>0.7817*M232+0.2163</f>
        <v>-2.763893412170261</v>
      </c>
      <c r="O232" s="17">
        <f t="shared" si="99"/>
        <v>-1.048558183288689</v>
      </c>
      <c r="P232" s="17">
        <f t="shared" si="94"/>
        <v>-33117.382178241009</v>
      </c>
      <c r="T232" s="15">
        <v>-7.9167846679687299</v>
      </c>
      <c r="U232" s="15">
        <f t="shared" si="95"/>
        <v>-6.3443462084960718</v>
      </c>
      <c r="V232" s="15">
        <f>0.7817*U232+0.2163</f>
        <v>-4.7430754311813788</v>
      </c>
      <c r="W232" s="15">
        <f t="shared" si="100"/>
        <v>-1.601270777314693</v>
      </c>
      <c r="X232" s="19">
        <f t="shared" si="96"/>
        <v>-40656.934673349722</v>
      </c>
    </row>
    <row r="233" spans="1:26">
      <c r="A233">
        <v>2025</v>
      </c>
      <c r="B233">
        <v>3</v>
      </c>
      <c r="C233" s="15">
        <v>12.4122863769531</v>
      </c>
      <c r="D233" s="15">
        <f t="shared" si="91"/>
        <v>10.781608327026333</v>
      </c>
      <c r="E233" s="15">
        <f t="shared" ref="E233:E235" si="112">0.9534*D233-0.7929</f>
        <v>9.4862853789869064</v>
      </c>
      <c r="F233" s="15">
        <f t="shared" si="98"/>
        <v>1.295322948039427</v>
      </c>
      <c r="G233" s="15">
        <f t="shared" si="92"/>
        <v>-1144.4996657941774</v>
      </c>
      <c r="L233" s="17">
        <v>10.607507324218799</v>
      </c>
      <c r="M233" s="17">
        <f t="shared" si="93"/>
        <v>13.124150559082098</v>
      </c>
      <c r="N233" s="17">
        <f>0.9534*M233-0.7929</f>
        <v>11.719665143028873</v>
      </c>
      <c r="O233" s="17">
        <f t="shared" si="99"/>
        <v>1.404485416053225</v>
      </c>
      <c r="P233" s="17">
        <f t="shared" si="94"/>
        <v>344.58556038204188</v>
      </c>
      <c r="T233" s="15">
        <v>5.3996826171875201</v>
      </c>
      <c r="U233" s="15">
        <f t="shared" si="95"/>
        <v>8.2744715771484607</v>
      </c>
      <c r="V233" s="15">
        <f>0.9534*U233-0.7929</f>
        <v>7.0959812016533421</v>
      </c>
      <c r="W233" s="15">
        <f t="shared" si="100"/>
        <v>1.1784903754951186</v>
      </c>
      <c r="X233" s="19">
        <f t="shared" si="96"/>
        <v>-2738.2127878710871</v>
      </c>
    </row>
    <row r="234" spans="1:26">
      <c r="A234">
        <v>2025</v>
      </c>
      <c r="B234">
        <v>4</v>
      </c>
      <c r="C234" s="15">
        <v>21.173425292968801</v>
      </c>
      <c r="D234" s="15">
        <f t="shared" si="91"/>
        <v>22.282355382080144</v>
      </c>
      <c r="E234" s="15">
        <f t="shared" si="112"/>
        <v>20.45109762127521</v>
      </c>
      <c r="F234" s="15">
        <f t="shared" si="98"/>
        <v>1.8312577608049345</v>
      </c>
      <c r="G234" s="15">
        <f t="shared" si="92"/>
        <v>6166.1871151401101</v>
      </c>
      <c r="L234" s="17">
        <v>14.8703857421875</v>
      </c>
      <c r="M234" s="17">
        <f t="shared" si="93"/>
        <v>18.978787778320314</v>
      </c>
      <c r="N234" s="17">
        <f>0.9534*M234-0.7929</f>
        <v>17.301476267850589</v>
      </c>
      <c r="O234" s="17">
        <f t="shared" si="99"/>
        <v>1.6773115104697247</v>
      </c>
      <c r="P234" s="17">
        <f t="shared" si="94"/>
        <v>4066.2063143175146</v>
      </c>
      <c r="T234" s="15">
        <v>15.6941162109375</v>
      </c>
      <c r="U234" s="15">
        <f t="shared" si="95"/>
        <v>19.575700776367189</v>
      </c>
      <c r="V234" s="15">
        <f>0.9534*U234-0.7929</f>
        <v>17.870573120188478</v>
      </c>
      <c r="W234" s="15">
        <f t="shared" si="100"/>
        <v>1.7051276561787105</v>
      </c>
      <c r="X234" s="19">
        <f t="shared" si="96"/>
        <v>4445.6463579337906</v>
      </c>
    </row>
    <row r="235" spans="1:26">
      <c r="A235">
        <v>2025</v>
      </c>
      <c r="B235">
        <v>5</v>
      </c>
      <c r="C235" s="15">
        <v>25.092675781250001</v>
      </c>
      <c r="D235" s="15">
        <f t="shared" si="91"/>
        <v>27.427155498046879</v>
      </c>
      <c r="E235" s="15">
        <f t="shared" si="112"/>
        <v>25.356150051837897</v>
      </c>
      <c r="F235" s="15">
        <f t="shared" si="98"/>
        <v>2.0710054462089822</v>
      </c>
      <c r="G235" s="15">
        <f t="shared" si="92"/>
        <v>9436.5852917367265</v>
      </c>
      <c r="L235" s="17">
        <v>25.917108154296901</v>
      </c>
      <c r="M235" s="17">
        <f t="shared" si="93"/>
        <v>34.150356339111362</v>
      </c>
      <c r="N235" s="17">
        <f>0.9534*M235-0.7929</f>
        <v>31.766049733708773</v>
      </c>
      <c r="O235" s="17">
        <f t="shared" si="99"/>
        <v>2.384306605402589</v>
      </c>
      <c r="P235" s="17">
        <f t="shared" si="94"/>
        <v>13710.326404296717</v>
      </c>
      <c r="T235" s="15">
        <v>27.540460205078102</v>
      </c>
      <c r="U235" s="15">
        <f t="shared" si="95"/>
        <v>32.580617213134744</v>
      </c>
      <c r="V235" s="15">
        <f>0.9534*U235-0.7929</f>
        <v>30.269460451002665</v>
      </c>
      <c r="W235" s="15">
        <f t="shared" si="100"/>
        <v>2.3111567621320788</v>
      </c>
      <c r="X235" s="19">
        <f t="shared" si="96"/>
        <v>12712.489392243686</v>
      </c>
    </row>
    <row r="236" spans="1:26">
      <c r="A236">
        <v>2025</v>
      </c>
      <c r="B236">
        <v>6</v>
      </c>
      <c r="C236" s="15">
        <v>31.063287353515602</v>
      </c>
      <c r="D236" s="15">
        <f t="shared" si="91"/>
        <v>35.264777308959928</v>
      </c>
      <c r="E236" s="15">
        <f t="shared" ref="E236:E238" si="113">0.814*D236+4.4613</f>
        <v>33.166828729493382</v>
      </c>
      <c r="F236" s="15">
        <f t="shared" si="98"/>
        <v>2.0979485794665464</v>
      </c>
      <c r="G236" s="15">
        <f t="shared" si="92"/>
        <v>9804.1165725031606</v>
      </c>
      <c r="L236" s="17">
        <v>30.783837890625001</v>
      </c>
      <c r="M236" s="17">
        <f t="shared" si="93"/>
        <v>40.834322958984373</v>
      </c>
      <c r="N236" s="17">
        <f>0.814*M236+4.4613</f>
        <v>37.700438888613277</v>
      </c>
      <c r="O236" s="17">
        <f t="shared" si="99"/>
        <v>3.1338840703710957</v>
      </c>
      <c r="P236" s="17">
        <f t="shared" si="94"/>
        <v>23935.312603932114</v>
      </c>
      <c r="T236" s="15">
        <v>30.343591308593801</v>
      </c>
      <c r="U236" s="15">
        <f t="shared" si="95"/>
        <v>35.657894538574276</v>
      </c>
      <c r="V236" s="15">
        <f>0.814*U236+4.4613</f>
        <v>33.486826154399459</v>
      </c>
      <c r="W236" s="15">
        <f t="shared" si="100"/>
        <v>2.1710683841748164</v>
      </c>
      <c r="X236" s="19">
        <f t="shared" si="96"/>
        <v>10801.543828528669</v>
      </c>
    </row>
    <row r="237" spans="1:26">
      <c r="A237">
        <v>2025</v>
      </c>
      <c r="B237">
        <v>7</v>
      </c>
      <c r="C237" s="15">
        <v>32.992059326171898</v>
      </c>
      <c r="D237" s="15">
        <f t="shared" si="91"/>
        <v>37.796676277465849</v>
      </c>
      <c r="E237" s="15">
        <f t="shared" si="113"/>
        <v>35.227794489857196</v>
      </c>
      <c r="F237" s="15">
        <f t="shared" si="98"/>
        <v>2.5688817876086532</v>
      </c>
      <c r="G237" s="15">
        <f t="shared" si="92"/>
        <v>16228.116464769635</v>
      </c>
      <c r="L237" s="17">
        <v>29.435937500000001</v>
      </c>
      <c r="M237" s="17">
        <f t="shared" si="93"/>
        <v>38.983116562500001</v>
      </c>
      <c r="N237" s="17">
        <f>0.814*M237+4.4613</f>
        <v>36.193556881874997</v>
      </c>
      <c r="O237" s="17">
        <f t="shared" si="99"/>
        <v>2.789559680625004</v>
      </c>
      <c r="P237" s="17">
        <f t="shared" si="94"/>
        <v>19238.38360340568</v>
      </c>
      <c r="T237" s="15">
        <v>32.234735107421898</v>
      </c>
      <c r="U237" s="15">
        <f t="shared" si="95"/>
        <v>37.733992200927759</v>
      </c>
      <c r="V237" s="15">
        <f>0.814*U237+4.4613</f>
        <v>35.17676965155519</v>
      </c>
      <c r="W237" s="15">
        <f t="shared" si="100"/>
        <v>2.5572225493725682</v>
      </c>
      <c r="X237" s="19">
        <f t="shared" si="96"/>
        <v>16069.072795991204</v>
      </c>
    </row>
    <row r="238" spans="1:26">
      <c r="A238">
        <v>2025</v>
      </c>
      <c r="B238">
        <v>8</v>
      </c>
      <c r="C238" s="15">
        <v>30.948510742187501</v>
      </c>
      <c r="D238" s="15">
        <f t="shared" si="91"/>
        <v>35.114110051269535</v>
      </c>
      <c r="E238" s="15">
        <f t="shared" si="113"/>
        <v>33.044185581733402</v>
      </c>
      <c r="F238" s="15">
        <f t="shared" si="98"/>
        <v>2.069924469536133</v>
      </c>
      <c r="G238" s="15">
        <f t="shared" si="92"/>
        <v>9421.8396889423893</v>
      </c>
      <c r="L238" s="17">
        <v>26.965051269531301</v>
      </c>
      <c r="M238" s="17">
        <f t="shared" si="93"/>
        <v>35.589601413574286</v>
      </c>
      <c r="N238" s="17">
        <f>0.814*M238+4.4613</f>
        <v>33.431235550649468</v>
      </c>
      <c r="O238" s="17">
        <f t="shared" si="99"/>
        <v>2.1583658629248177</v>
      </c>
      <c r="P238" s="17">
        <f t="shared" si="94"/>
        <v>10628.268736157439</v>
      </c>
      <c r="T238" s="15">
        <v>31.333551025390602</v>
      </c>
      <c r="U238" s="15">
        <f t="shared" si="95"/>
        <v>36.744672315673803</v>
      </c>
      <c r="V238" s="15">
        <f>0.814*U238+4.4613</f>
        <v>34.371463264958471</v>
      </c>
      <c r="W238" s="15">
        <f t="shared" si="100"/>
        <v>2.3732090507153316</v>
      </c>
      <c r="X238" s="19">
        <f t="shared" si="96"/>
        <v>13558.94466080784</v>
      </c>
    </row>
    <row r="239" spans="1:26">
      <c r="A239">
        <v>2025</v>
      </c>
      <c r="B239">
        <v>9</v>
      </c>
      <c r="C239" s="15">
        <v>24.397607421875001</v>
      </c>
      <c r="D239" s="15">
        <f t="shared" si="91"/>
        <v>26.514739262695315</v>
      </c>
      <c r="E239" s="15">
        <f t="shared" ref="E239:E241" si="114">0.9014*D239+2.3973</f>
        <v>26.297685971393559</v>
      </c>
      <c r="F239" s="15">
        <f t="shared" si="98"/>
        <v>0.21705329130175599</v>
      </c>
      <c r="G239" s="15">
        <f t="shared" si="92"/>
        <v>-15853.176053352747</v>
      </c>
      <c r="L239" s="17">
        <v>21.596307373046901</v>
      </c>
      <c r="M239" s="17">
        <f t="shared" si="93"/>
        <v>28.216168546142615</v>
      </c>
      <c r="N239" s="17">
        <f>0.9014*M239+2.3973</f>
        <v>27.831354327492953</v>
      </c>
      <c r="O239" s="17">
        <f t="shared" si="99"/>
        <v>0.38481421864966237</v>
      </c>
      <c r="P239" s="17">
        <f t="shared" si="94"/>
        <v>-13564.749243399956</v>
      </c>
      <c r="T239" s="15">
        <v>21.443048095703102</v>
      </c>
      <c r="U239" s="15">
        <f t="shared" si="95"/>
        <v>25.886878199462867</v>
      </c>
      <c r="V239" s="15">
        <f>0.9014*U239+2.3973</f>
        <v>25.731732008995831</v>
      </c>
      <c r="W239" s="15">
        <f t="shared" si="100"/>
        <v>0.15514619046703615</v>
      </c>
      <c r="X239" s="19">
        <f t="shared" si="96"/>
        <v>-16697.650815839159</v>
      </c>
    </row>
    <row r="240" spans="1:26">
      <c r="A240">
        <v>2025</v>
      </c>
      <c r="B240">
        <v>10</v>
      </c>
      <c r="C240" s="15">
        <v>13.884973144531299</v>
      </c>
      <c r="D240" s="15">
        <f t="shared" si="91"/>
        <v>12.714804246826237</v>
      </c>
      <c r="E240" s="15">
        <f t="shared" si="114"/>
        <v>13.85842454808917</v>
      </c>
      <c r="F240" s="15">
        <f t="shared" si="98"/>
        <v>-1.1436203012629331</v>
      </c>
      <c r="G240" s="15">
        <f t="shared" si="92"/>
        <v>-34414.124529527675</v>
      </c>
      <c r="L240" s="17">
        <v>10.37099609375</v>
      </c>
      <c r="M240" s="17">
        <f t="shared" si="93"/>
        <v>12.799326035156248</v>
      </c>
      <c r="N240" s="17">
        <f>0.9014*M240+2.3973</f>
        <v>13.934612488089842</v>
      </c>
      <c r="O240" s="17">
        <f t="shared" si="99"/>
        <v>-1.1352864529335935</v>
      </c>
      <c r="P240" s="17">
        <f t="shared" si="94"/>
        <v>-34300.442504467152</v>
      </c>
      <c r="T240" s="15">
        <v>14.6819091796875</v>
      </c>
      <c r="U240" s="15">
        <f t="shared" si="95"/>
        <v>18.464499897460936</v>
      </c>
      <c r="V240" s="15">
        <f>0.9014*U240+2.3973</f>
        <v>19.04120020757129</v>
      </c>
      <c r="W240" s="15">
        <f t="shared" si="100"/>
        <v>-0.57670031011035405</v>
      </c>
      <c r="X240" s="19">
        <f t="shared" si="96"/>
        <v>-26680.768930215338</v>
      </c>
    </row>
    <row r="241" spans="1:26">
      <c r="A241">
        <v>2025</v>
      </c>
      <c r="B241">
        <v>11</v>
      </c>
      <c r="C241" s="15">
        <v>7.4912963867187701</v>
      </c>
      <c r="D241" s="15">
        <f t="shared" si="91"/>
        <v>4.3218247668457304</v>
      </c>
      <c r="E241" s="15">
        <f t="shared" si="114"/>
        <v>6.2929928448347408</v>
      </c>
      <c r="F241" s="15">
        <f t="shared" si="98"/>
        <v>-1.9711680779890104</v>
      </c>
      <c r="G241" s="15">
        <f t="shared" si="92"/>
        <v>-45702.703751848094</v>
      </c>
      <c r="L241" s="17">
        <v>4.3033081054687701</v>
      </c>
      <c r="M241" s="17">
        <f t="shared" si="93"/>
        <v>4.4659633520508084</v>
      </c>
      <c r="N241" s="17">
        <f>0.9014*M241+2.3973</f>
        <v>6.4229193655385988</v>
      </c>
      <c r="O241" s="17">
        <f t="shared" si="99"/>
        <v>-1.9569560134877904</v>
      </c>
      <c r="P241" s="17">
        <f t="shared" si="94"/>
        <v>-45508.836979986947</v>
      </c>
      <c r="T241" s="15">
        <v>2.6737915039062701</v>
      </c>
      <c r="U241" s="15">
        <f t="shared" si="95"/>
        <v>5.2819883129883038</v>
      </c>
      <c r="V241" s="15">
        <f>0.9014*U241+2.3973</f>
        <v>7.1584842653276564</v>
      </c>
      <c r="W241" s="15">
        <f t="shared" si="100"/>
        <v>-1.8764959523393525</v>
      </c>
      <c r="X241" s="19">
        <f t="shared" si="96"/>
        <v>-44411.281285861107</v>
      </c>
    </row>
    <row r="242" spans="1:26">
      <c r="A242">
        <v>2025</v>
      </c>
      <c r="B242">
        <v>12</v>
      </c>
      <c r="C242" s="15">
        <v>-0.68042602539060204</v>
      </c>
      <c r="D242" s="15">
        <f t="shared" si="91"/>
        <v>-6.4051952435302431</v>
      </c>
      <c r="E242" s="15">
        <f t="shared" ref="E242:E244" si="115">0.7817*D242+0.2163</f>
        <v>-4.7906411218675906</v>
      </c>
      <c r="F242" s="15">
        <f t="shared" si="98"/>
        <v>-1.6145541216626524</v>
      </c>
      <c r="G242" s="15">
        <f t="shared" si="92"/>
        <v>-40838.132773600242</v>
      </c>
      <c r="L242" s="17">
        <v>-0.82352294921872704</v>
      </c>
      <c r="M242" s="17">
        <f t="shared" si="93"/>
        <v>-2.5752264184569995</v>
      </c>
      <c r="N242" s="17">
        <f>0.7817*M242+0.2163</f>
        <v>-1.7967544913078366</v>
      </c>
      <c r="O242" s="17">
        <f t="shared" si="99"/>
        <v>-0.77847192714916291</v>
      </c>
      <c r="P242" s="17">
        <f t="shared" si="94"/>
        <v>-29433.135558241731</v>
      </c>
      <c r="T242" s="15">
        <v>-4.8792175292968496</v>
      </c>
      <c r="U242" s="15">
        <f t="shared" si="95"/>
        <v>-3.009705003662082</v>
      </c>
      <c r="V242" s="15">
        <f>0.7817*U242+0.2163</f>
        <v>-2.1363864013626492</v>
      </c>
      <c r="W242" s="15">
        <f t="shared" si="100"/>
        <v>-0.87331860229943281</v>
      </c>
      <c r="X242" s="19">
        <f t="shared" si="96"/>
        <v>-30726.939053966562</v>
      </c>
    </row>
    <row r="243" spans="1:26">
      <c r="A243">
        <v>2026</v>
      </c>
      <c r="B243">
        <v>1</v>
      </c>
      <c r="C243" s="15">
        <v>0.91875610351564796</v>
      </c>
      <c r="D243" s="15">
        <f t="shared" si="91"/>
        <v>-4.3059488629150087</v>
      </c>
      <c r="E243" s="15">
        <f t="shared" si="115"/>
        <v>-3.1496602261406621</v>
      </c>
      <c r="F243" s="15">
        <f t="shared" si="98"/>
        <v>-1.1562886367743466</v>
      </c>
      <c r="G243" s="15">
        <f t="shared" si="92"/>
        <v>-34586.933294238857</v>
      </c>
      <c r="H243" s="15">
        <f>SUM(G243:G254)</f>
        <v>-135975.35280375188</v>
      </c>
      <c r="I243" s="15">
        <f>H243*2.36386*4.4</f>
        <v>-1414277.4689061786</v>
      </c>
      <c r="L243" s="17">
        <v>-2.81281127929685</v>
      </c>
      <c r="M243" s="17">
        <f t="shared" si="93"/>
        <v>-5.3073150109862937</v>
      </c>
      <c r="N243" s="17">
        <f>0.7817*M243+0.2163</f>
        <v>-3.9324281440879854</v>
      </c>
      <c r="O243" s="17">
        <f t="shared" si="99"/>
        <v>-1.3748868668983083</v>
      </c>
      <c r="P243" s="17">
        <f t="shared" si="94"/>
        <v>-37568.831751359823</v>
      </c>
      <c r="Q243" s="17">
        <f>SUM(P243:P254)</f>
        <v>-128416.72109591402</v>
      </c>
      <c r="R243" s="17">
        <f>Q243*2.36386*4.4</f>
        <v>-1335660.2614510641</v>
      </c>
      <c r="T243" s="15">
        <v>-12.9477294921875</v>
      </c>
      <c r="U243" s="15">
        <f t="shared" si="95"/>
        <v>-11.86731743652344</v>
      </c>
      <c r="V243" s="15">
        <f>0.7817*U243+0.2163</f>
        <v>-9.0603820401303725</v>
      </c>
      <c r="W243" s="15">
        <f t="shared" si="100"/>
        <v>-2.806935396393067</v>
      </c>
      <c r="X243" s="19">
        <f t="shared" si="96"/>
        <v>-57103.405742197829</v>
      </c>
      <c r="Y243" s="19">
        <f>SUM(X243:X254)</f>
        <v>-163748.70212380402</v>
      </c>
      <c r="Z243" s="19">
        <f>Y243*2.36386*4.4</f>
        <v>-1703147.6308104515</v>
      </c>
    </row>
    <row r="244" spans="1:26">
      <c r="A244">
        <v>2026</v>
      </c>
      <c r="B244">
        <v>2</v>
      </c>
      <c r="C244" s="15">
        <v>5.2759948730469004</v>
      </c>
      <c r="D244" s="15">
        <f t="shared" si="91"/>
        <v>1.4137984698486665</v>
      </c>
      <c r="E244" s="15">
        <f t="shared" si="115"/>
        <v>1.3214662638807024</v>
      </c>
      <c r="F244" s="15">
        <f t="shared" si="98"/>
        <v>9.2332205967964098E-2</v>
      </c>
      <c r="G244" s="15">
        <f t="shared" si="92"/>
        <v>-17554.496378391003</v>
      </c>
      <c r="L244" s="17">
        <v>-1.5871948242187299</v>
      </c>
      <c r="M244" s="17">
        <f t="shared" si="93"/>
        <v>-3.6240533715820034</v>
      </c>
      <c r="N244" s="17">
        <f>0.7817*M244+0.2163</f>
        <v>-2.6166225205656519</v>
      </c>
      <c r="O244" s="17">
        <f t="shared" si="99"/>
        <v>-1.0074308510163514</v>
      </c>
      <c r="P244" s="17">
        <f t="shared" si="94"/>
        <v>-32556.36423871405</v>
      </c>
      <c r="T244" s="15">
        <v>-4.9847473144530996</v>
      </c>
      <c r="U244" s="15">
        <f t="shared" si="95"/>
        <v>-3.1255556018066133</v>
      </c>
      <c r="V244" s="15">
        <f>0.7817*U244+0.2163</f>
        <v>-2.2269468139322295</v>
      </c>
      <c r="W244" s="15">
        <f t="shared" si="100"/>
        <v>-0.89860878787438381</v>
      </c>
      <c r="X244" s="19">
        <f t="shared" si="96"/>
        <v>-31071.922475394469</v>
      </c>
    </row>
    <row r="245" spans="1:26">
      <c r="A245">
        <v>2026</v>
      </c>
      <c r="B245">
        <v>3</v>
      </c>
      <c r="C245" s="15">
        <v>11.957360839843799</v>
      </c>
      <c r="D245" s="15">
        <f t="shared" si="91"/>
        <v>10.184427574462955</v>
      </c>
      <c r="E245" s="15">
        <f t="shared" ref="E245:E247" si="116">0.9534*D245-0.7929</f>
        <v>8.9169332494929812</v>
      </c>
      <c r="F245" s="15">
        <f t="shared" si="98"/>
        <v>1.2674943249699737</v>
      </c>
      <c r="G245" s="15">
        <f t="shared" si="92"/>
        <v>-1524.1099130845869</v>
      </c>
      <c r="L245" s="17">
        <v>7.5428710937500201</v>
      </c>
      <c r="M245" s="17">
        <f t="shared" si="93"/>
        <v>8.915179160156276</v>
      </c>
      <c r="N245" s="17">
        <f>0.9534*M245-0.7929</f>
        <v>7.7068318112929939</v>
      </c>
      <c r="O245" s="17">
        <f t="shared" si="99"/>
        <v>1.2083473488632821</v>
      </c>
      <c r="P245" s="17">
        <f t="shared" si="94"/>
        <v>-2330.9338141559674</v>
      </c>
      <c r="T245" s="15">
        <v>5.5270629882812701</v>
      </c>
      <c r="U245" s="15">
        <f t="shared" si="95"/>
        <v>8.4143097485351781</v>
      </c>
      <c r="V245" s="15">
        <f>0.9534*U245-0.7929</f>
        <v>7.2293029142534388</v>
      </c>
      <c r="W245" s="15">
        <f t="shared" si="100"/>
        <v>1.1850068342817393</v>
      </c>
      <c r="X245" s="19">
        <f t="shared" si="96"/>
        <v>-2649.321773562795</v>
      </c>
    </row>
    <row r="246" spans="1:26">
      <c r="A246">
        <v>2026</v>
      </c>
      <c r="B246">
        <v>4</v>
      </c>
      <c r="C246" s="15">
        <v>21.734216308593801</v>
      </c>
      <c r="D246" s="15">
        <f t="shared" si="91"/>
        <v>23.018505748291084</v>
      </c>
      <c r="E246" s="15">
        <f t="shared" si="116"/>
        <v>21.152943380420719</v>
      </c>
      <c r="F246" s="15">
        <f t="shared" si="98"/>
        <v>1.8655623678703641</v>
      </c>
      <c r="G246" s="15">
        <f t="shared" si="92"/>
        <v>6634.1362601196379</v>
      </c>
      <c r="L246" s="17">
        <v>15.559533691406299</v>
      </c>
      <c r="M246" s="17">
        <f t="shared" si="93"/>
        <v>19.925263571777414</v>
      </c>
      <c r="N246" s="17">
        <f>0.9534*M246-0.7929</f>
        <v>18.203846289332589</v>
      </c>
      <c r="O246" s="17">
        <f t="shared" si="99"/>
        <v>1.7214172824448255</v>
      </c>
      <c r="P246" s="17">
        <f t="shared" si="94"/>
        <v>4667.8531498298653</v>
      </c>
      <c r="T246" s="15">
        <v>13.8039489746094</v>
      </c>
      <c r="U246" s="15">
        <f t="shared" si="95"/>
        <v>17.500675184326198</v>
      </c>
      <c r="V246" s="15">
        <f>0.9534*U246-0.7929</f>
        <v>15.892243720736598</v>
      </c>
      <c r="W246" s="15">
        <f t="shared" si="100"/>
        <v>1.6084314635896</v>
      </c>
      <c r="X246" s="19">
        <f t="shared" si="96"/>
        <v>3126.6135948257324</v>
      </c>
    </row>
    <row r="247" spans="1:26">
      <c r="A247">
        <v>2026</v>
      </c>
      <c r="B247">
        <v>5</v>
      </c>
      <c r="C247" s="15">
        <v>28.474725341796901</v>
      </c>
      <c r="D247" s="15">
        <f t="shared" si="91"/>
        <v>31.866771956176791</v>
      </c>
      <c r="E247" s="15">
        <f t="shared" si="116"/>
        <v>29.588880383018953</v>
      </c>
      <c r="F247" s="15">
        <f t="shared" si="98"/>
        <v>2.277891573157838</v>
      </c>
      <c r="G247" s="15">
        <f t="shared" si="92"/>
        <v>12258.718949446069</v>
      </c>
      <c r="L247" s="17">
        <v>22.571862792968801</v>
      </c>
      <c r="M247" s="17">
        <f t="shared" si="93"/>
        <v>29.55599635986335</v>
      </c>
      <c r="N247" s="17">
        <f>0.9534*M247-0.7929</f>
        <v>27.385786929493719</v>
      </c>
      <c r="O247" s="17">
        <f t="shared" si="99"/>
        <v>2.1702094303696313</v>
      </c>
      <c r="P247" s="17">
        <f t="shared" si="94"/>
        <v>10789.82683967214</v>
      </c>
      <c r="T247" s="15">
        <v>23.418084716796901</v>
      </c>
      <c r="U247" s="15">
        <f t="shared" si="95"/>
        <v>28.055073402099641</v>
      </c>
      <c r="V247" s="15">
        <f>0.9534*U247-0.7929</f>
        <v>25.954806981561799</v>
      </c>
      <c r="W247" s="15">
        <f t="shared" si="100"/>
        <v>2.1002664205378423</v>
      </c>
      <c r="X247" s="19">
        <f t="shared" si="96"/>
        <v>9835.7342425567076</v>
      </c>
    </row>
    <row r="248" spans="1:26">
      <c r="A248">
        <v>2026</v>
      </c>
      <c r="B248">
        <v>6</v>
      </c>
      <c r="C248" s="15">
        <v>32.208825683593801</v>
      </c>
      <c r="D248" s="15">
        <f t="shared" si="91"/>
        <v>36.768525474853583</v>
      </c>
      <c r="E248" s="15">
        <f t="shared" ref="E248:E250" si="117">0.814*D248+4.4613</f>
        <v>34.390879736530813</v>
      </c>
      <c r="F248" s="15">
        <f t="shared" si="98"/>
        <v>2.3776457383227694</v>
      </c>
      <c r="G248" s="15">
        <f t="shared" si="92"/>
        <v>13619.465516460896</v>
      </c>
      <c r="L248" s="17">
        <v>26.475793457031301</v>
      </c>
      <c r="M248" s="17">
        <f t="shared" si="93"/>
        <v>34.917654733886785</v>
      </c>
      <c r="N248" s="17">
        <f>0.814*M248+4.4613</f>
        <v>32.88427095338384</v>
      </c>
      <c r="O248" s="17">
        <f t="shared" si="99"/>
        <v>2.0333837805029447</v>
      </c>
      <c r="P248" s="17">
        <f t="shared" si="94"/>
        <v>8923.3881498406663</v>
      </c>
      <c r="T248" s="15">
        <v>29.373376464843801</v>
      </c>
      <c r="U248" s="15">
        <f t="shared" si="95"/>
        <v>34.592792683105529</v>
      </c>
      <c r="V248" s="15">
        <f>0.814*U248+4.4613</f>
        <v>32.619833244047896</v>
      </c>
      <c r="W248" s="15">
        <f t="shared" si="100"/>
        <v>1.9729594390576324</v>
      </c>
      <c r="X248" s="19">
        <f t="shared" si="96"/>
        <v>8099.1397081851646</v>
      </c>
    </row>
    <row r="249" spans="1:26">
      <c r="A249">
        <v>2026</v>
      </c>
      <c r="B249">
        <v>7</v>
      </c>
      <c r="C249" s="15">
        <v>34.430169677734398</v>
      </c>
      <c r="D249" s="15">
        <f t="shared" si="91"/>
        <v>39.68448373596194</v>
      </c>
      <c r="E249" s="15">
        <f t="shared" si="117"/>
        <v>36.764469761073016</v>
      </c>
      <c r="F249" s="15">
        <f t="shared" si="98"/>
        <v>2.9200139748889242</v>
      </c>
      <c r="G249" s="15">
        <f t="shared" si="92"/>
        <v>21017.910631459818</v>
      </c>
      <c r="L249" s="17">
        <v>28.021539306640602</v>
      </c>
      <c r="M249" s="17">
        <f t="shared" si="93"/>
        <v>37.040582083740198</v>
      </c>
      <c r="N249" s="17">
        <f>0.814*M249+4.4613</f>
        <v>34.612333816164515</v>
      </c>
      <c r="O249" s="17">
        <f t="shared" si="99"/>
        <v>2.4282482675756825</v>
      </c>
      <c r="P249" s="17">
        <f t="shared" si="94"/>
        <v>14309.734617999886</v>
      </c>
      <c r="T249" s="15">
        <v>34.048181152343801</v>
      </c>
      <c r="U249" s="15">
        <f t="shared" si="95"/>
        <v>39.724793269043026</v>
      </c>
      <c r="V249" s="15">
        <f>0.814*U249+4.4613</f>
        <v>36.797281721001021</v>
      </c>
      <c r="W249" s="15">
        <f t="shared" si="100"/>
        <v>2.9275115480420055</v>
      </c>
      <c r="X249" s="19">
        <f t="shared" si="96"/>
        <v>21120.185026840998</v>
      </c>
    </row>
    <row r="250" spans="1:26">
      <c r="A250">
        <v>2026</v>
      </c>
      <c r="B250">
        <v>8</v>
      </c>
      <c r="C250" s="15">
        <v>29.873345947265602</v>
      </c>
      <c r="D250" s="15">
        <f t="shared" si="91"/>
        <v>33.702741224975554</v>
      </c>
      <c r="E250" s="15">
        <f t="shared" si="117"/>
        <v>31.895331357130097</v>
      </c>
      <c r="F250" s="15">
        <f t="shared" si="98"/>
        <v>1.8074098678454575</v>
      </c>
      <c r="G250" s="15">
        <f t="shared" si="92"/>
        <v>5840.8780072798872</v>
      </c>
      <c r="L250" s="17">
        <v>27.231256103515602</v>
      </c>
      <c r="M250" s="17">
        <f t="shared" si="93"/>
        <v>35.955207132568326</v>
      </c>
      <c r="N250" s="17">
        <f>0.814*M250+4.4613</f>
        <v>33.728838605910617</v>
      </c>
      <c r="O250" s="17">
        <f t="shared" si="99"/>
        <v>2.2263685266577085</v>
      </c>
      <c r="P250" s="17">
        <f t="shared" si="94"/>
        <v>11555.893072137802</v>
      </c>
      <c r="T250" s="15">
        <v>30.692987060546901</v>
      </c>
      <c r="U250" s="15">
        <f t="shared" si="95"/>
        <v>36.041461195068393</v>
      </c>
      <c r="V250" s="15">
        <f>0.814*U250+4.4613</f>
        <v>33.799049412785671</v>
      </c>
      <c r="W250" s="15">
        <f t="shared" si="100"/>
        <v>2.2424117822827228</v>
      </c>
      <c r="X250" s="19">
        <f t="shared" si="96"/>
        <v>11774.739122118623</v>
      </c>
    </row>
    <row r="251" spans="1:26">
      <c r="A251">
        <v>2026</v>
      </c>
      <c r="B251">
        <v>9</v>
      </c>
      <c r="C251" s="15">
        <v>23.533532714843801</v>
      </c>
      <c r="D251" s="15">
        <f t="shared" si="91"/>
        <v>25.380468394775455</v>
      </c>
      <c r="E251" s="15">
        <f t="shared" ref="E251:E253" si="118">0.9014*D251+2.3973</f>
        <v>25.275254211050598</v>
      </c>
      <c r="F251" s="15">
        <f t="shared" si="98"/>
        <v>0.10521418372485769</v>
      </c>
      <c r="G251" s="15">
        <f t="shared" si="92"/>
        <v>-17378.773319809217</v>
      </c>
      <c r="L251" s="17">
        <v>22.035089111328102</v>
      </c>
      <c r="M251" s="17">
        <f t="shared" si="93"/>
        <v>28.818791385498017</v>
      </c>
      <c r="N251" s="17">
        <f>0.9014*M251+2.3973</f>
        <v>28.374558554887912</v>
      </c>
      <c r="O251" s="17">
        <f t="shared" si="99"/>
        <v>0.44423283061010466</v>
      </c>
      <c r="P251" s="17">
        <f t="shared" si="94"/>
        <v>-12754.219957647561</v>
      </c>
      <c r="T251" s="15">
        <v>20.725457763671901</v>
      </c>
      <c r="U251" s="15">
        <f t="shared" si="95"/>
        <v>25.099107532959014</v>
      </c>
      <c r="V251" s="15">
        <f>0.9014*U251+2.3973</f>
        <v>25.021635530209256</v>
      </c>
      <c r="W251" s="15">
        <f t="shared" si="100"/>
        <v>7.7472002749757962E-2</v>
      </c>
      <c r="X251" s="19">
        <f t="shared" si="96"/>
        <v>-17757.204410490551</v>
      </c>
    </row>
    <row r="252" spans="1:26">
      <c r="A252">
        <v>2026</v>
      </c>
      <c r="B252">
        <v>10</v>
      </c>
      <c r="C252" s="15">
        <v>13.4936767578125</v>
      </c>
      <c r="D252" s="15">
        <f t="shared" si="91"/>
        <v>12.201149479980469</v>
      </c>
      <c r="E252" s="15">
        <f t="shared" si="118"/>
        <v>13.395416141254394</v>
      </c>
      <c r="F252" s="15">
        <f t="shared" si="98"/>
        <v>-1.1942666612739252</v>
      </c>
      <c r="G252" s="15">
        <f t="shared" si="92"/>
        <v>-35104.991526437618</v>
      </c>
      <c r="L252" s="17">
        <v>15.7139221191406</v>
      </c>
      <c r="M252" s="17">
        <f t="shared" si="93"/>
        <v>20.1373006384277</v>
      </c>
      <c r="N252" s="17">
        <f>0.9014*M252+2.3973</f>
        <v>20.549062795478729</v>
      </c>
      <c r="O252" s="17">
        <f t="shared" si="99"/>
        <v>-0.41176215705102948</v>
      </c>
      <c r="P252" s="17">
        <f t="shared" si="94"/>
        <v>-24430.847584333093</v>
      </c>
      <c r="T252" s="15">
        <v>7.3771606445312701</v>
      </c>
      <c r="U252" s="15">
        <f t="shared" si="95"/>
        <v>10.445346955566428</v>
      </c>
      <c r="V252" s="15">
        <f>0.9014*U252+2.3973</f>
        <v>11.812735745747577</v>
      </c>
      <c r="W252" s="15">
        <f t="shared" si="100"/>
        <v>-1.367388790181149</v>
      </c>
      <c r="X252" s="19">
        <f t="shared" si="96"/>
        <v>-37466.550486861059</v>
      </c>
    </row>
    <row r="253" spans="1:26">
      <c r="A253">
        <v>2026</v>
      </c>
      <c r="B253">
        <v>11</v>
      </c>
      <c r="C253" s="15">
        <v>8.4509216308593995</v>
      </c>
      <c r="D253" s="15">
        <f t="shared" si="91"/>
        <v>5.5815248248291338</v>
      </c>
      <c r="E253" s="15">
        <f t="shared" si="118"/>
        <v>7.4284864771009804</v>
      </c>
      <c r="F253" s="15">
        <f t="shared" si="98"/>
        <v>-1.8469616522718466</v>
      </c>
      <c r="G253" s="15">
        <f t="shared" si="92"/>
        <v>-44008.403898640259</v>
      </c>
      <c r="L253" s="17">
        <v>6.9602905273437701</v>
      </c>
      <c r="M253" s="17">
        <f t="shared" si="93"/>
        <v>8.1150630102539338</v>
      </c>
      <c r="N253" s="17">
        <f>0.9014*M253+2.3973</f>
        <v>9.7122177974428965</v>
      </c>
      <c r="O253" s="17">
        <f t="shared" si="99"/>
        <v>-1.5971547871889626</v>
      </c>
      <c r="P253" s="17">
        <f t="shared" si="94"/>
        <v>-40600.788452044639</v>
      </c>
      <c r="T253" s="15">
        <v>2.3602539062500201</v>
      </c>
      <c r="U253" s="15">
        <f t="shared" si="95"/>
        <v>4.9377867382812717</v>
      </c>
      <c r="V253" s="15">
        <f>0.9014*U253+2.3973</f>
        <v>6.848220965886739</v>
      </c>
      <c r="W253" s="15">
        <f t="shared" si="100"/>
        <v>-1.9104342276054673</v>
      </c>
      <c r="X253" s="19">
        <f t="shared" si="96"/>
        <v>-44874.233298766179</v>
      </c>
    </row>
    <row r="254" spans="1:26">
      <c r="A254">
        <v>2026</v>
      </c>
      <c r="B254">
        <v>12</v>
      </c>
      <c r="C254" s="15">
        <v>-1.79340209960935</v>
      </c>
      <c r="D254" s="15">
        <f t="shared" si="91"/>
        <v>-7.8661989361571933</v>
      </c>
      <c r="E254" s="15">
        <f t="shared" ref="E254:E256" si="119">0.7817*D254+0.2163</f>
        <v>-5.9327077083940774</v>
      </c>
      <c r="F254" s="15">
        <f t="shared" si="98"/>
        <v>-1.933491227763116</v>
      </c>
      <c r="G254" s="15">
        <f t="shared" si="92"/>
        <v>-45188.753837916665</v>
      </c>
      <c r="L254" s="17">
        <v>-0.57614746093747704</v>
      </c>
      <c r="M254" s="17">
        <f t="shared" si="93"/>
        <v>-2.2354809228515311</v>
      </c>
      <c r="N254" s="17">
        <f>0.7817*M254+0.2163</f>
        <v>-1.5311754373930417</v>
      </c>
      <c r="O254" s="17">
        <f t="shared" si="99"/>
        <v>-0.70430548545848937</v>
      </c>
      <c r="P254" s="17">
        <f t="shared" si="94"/>
        <v>-28421.431127139251</v>
      </c>
      <c r="T254" s="15">
        <v>-3.6726135253906</v>
      </c>
      <c r="U254" s="15">
        <f t="shared" si="95"/>
        <v>-1.6850951281738014</v>
      </c>
      <c r="V254" s="15">
        <f>0.7817*U254+0.2163</f>
        <v>-1.1009388616934606</v>
      </c>
      <c r="W254" s="15">
        <f t="shared" si="100"/>
        <v>-0.5841562664803408</v>
      </c>
      <c r="X254" s="19">
        <f t="shared" si="96"/>
        <v>-26782.475631058329</v>
      </c>
    </row>
    <row r="255" spans="1:26">
      <c r="A255">
        <v>2027</v>
      </c>
      <c r="B255">
        <v>1</v>
      </c>
      <c r="C255" s="15">
        <v>1.9674316406250201</v>
      </c>
      <c r="D255" s="15">
        <f t="shared" si="91"/>
        <v>-2.9293524853515356</v>
      </c>
      <c r="E255" s="15">
        <f t="shared" si="119"/>
        <v>-2.0735748377992951</v>
      </c>
      <c r="F255" s="15">
        <f t="shared" si="98"/>
        <v>-0.85577764755224051</v>
      </c>
      <c r="G255" s="15">
        <f t="shared" si="92"/>
        <v>-30487.662890260115</v>
      </c>
      <c r="H255" s="15">
        <f>SUM(G255:G266)</f>
        <v>-103817.95595185355</v>
      </c>
      <c r="I255" s="15">
        <f>H255*2.36386*4.4</f>
        <v>-1079808.8987679337</v>
      </c>
      <c r="L255" s="17">
        <v>0.53273925781252296</v>
      </c>
      <c r="M255" s="17">
        <f t="shared" si="93"/>
        <v>-0.71253590332028094</v>
      </c>
      <c r="N255" s="17">
        <f>0.7817*M255+0.2163</f>
        <v>-0.34068931562546362</v>
      </c>
      <c r="O255" s="17">
        <f t="shared" si="99"/>
        <v>-0.37184658769481732</v>
      </c>
      <c r="P255" s="17">
        <f t="shared" si="94"/>
        <v>-23886.359302745004</v>
      </c>
      <c r="Q255" s="17">
        <f>SUM(P255:P266)</f>
        <v>-97894.360567475233</v>
      </c>
      <c r="R255" s="17">
        <f>Q255*2.36386*4.4</f>
        <v>-1018197.6779525409</v>
      </c>
      <c r="T255" s="15">
        <v>-9.9175476074218505</v>
      </c>
      <c r="U255" s="15">
        <f t="shared" si="95"/>
        <v>-8.540783763427708</v>
      </c>
      <c r="V255" s="15">
        <f>0.7817*U255+0.2163</f>
        <v>-6.4600306678714388</v>
      </c>
      <c r="W255" s="15">
        <f t="shared" si="100"/>
        <v>-2.0807530955562692</v>
      </c>
      <c r="X255" s="19">
        <f t="shared" si="96"/>
        <v>-47197.552976483072</v>
      </c>
      <c r="Y255" s="19">
        <f>SUM(X255:X266)</f>
        <v>-115816.55776299935</v>
      </c>
      <c r="Z255" s="19">
        <f>Y255*2.36386*4.4</f>
        <v>-1204606.1642280319</v>
      </c>
    </row>
    <row r="256" spans="1:26">
      <c r="A256">
        <v>2027</v>
      </c>
      <c r="B256">
        <v>2</v>
      </c>
      <c r="C256" s="15">
        <v>6.0692687988281504</v>
      </c>
      <c r="D256" s="15">
        <f t="shared" si="91"/>
        <v>2.4551291522217129</v>
      </c>
      <c r="E256" s="15">
        <f t="shared" si="119"/>
        <v>2.1354744582917129</v>
      </c>
      <c r="F256" s="15">
        <f t="shared" si="98"/>
        <v>0.31965469393000001</v>
      </c>
      <c r="G256" s="15">
        <f t="shared" si="92"/>
        <v>-14453.59032010087</v>
      </c>
      <c r="L256" s="17">
        <v>-0.47385253906247699</v>
      </c>
      <c r="M256" s="17">
        <f t="shared" si="93"/>
        <v>-2.0949890771484059</v>
      </c>
      <c r="N256" s="17">
        <f>0.7817*M256+0.2163</f>
        <v>-1.4213529616069089</v>
      </c>
      <c r="O256" s="17">
        <f t="shared" si="99"/>
        <v>-0.67363611554149694</v>
      </c>
      <c r="P256" s="17">
        <f t="shared" si="94"/>
        <v>-28003.070252101559</v>
      </c>
      <c r="T256" s="15">
        <v>-0.13092651367185201</v>
      </c>
      <c r="U256" s="15">
        <f t="shared" si="95"/>
        <v>2.2029688732910406</v>
      </c>
      <c r="V256" s="15">
        <f>0.7817*U256+0.2163</f>
        <v>1.9383607682516062</v>
      </c>
      <c r="W256" s="15">
        <f t="shared" si="100"/>
        <v>0.26460810503943444</v>
      </c>
      <c r="X256" s="19">
        <f t="shared" si="96"/>
        <v>-15204.480839157075</v>
      </c>
    </row>
    <row r="257" spans="1:26">
      <c r="A257">
        <v>2027</v>
      </c>
      <c r="B257">
        <v>3</v>
      </c>
      <c r="C257" s="15">
        <v>15.701623535156299</v>
      </c>
      <c r="D257" s="15">
        <f t="shared" si="91"/>
        <v>15.099521214599672</v>
      </c>
      <c r="E257" s="15">
        <f t="shared" ref="E257:E259" si="120">0.9534*D257-0.7929</f>
        <v>13.602983525999329</v>
      </c>
      <c r="F257" s="15">
        <f t="shared" si="98"/>
        <v>1.496537688600343</v>
      </c>
      <c r="G257" s="15">
        <f t="shared" si="92"/>
        <v>1600.2706101972799</v>
      </c>
      <c r="L257" s="17">
        <v>9.9575439453125192</v>
      </c>
      <c r="M257" s="17">
        <f t="shared" si="93"/>
        <v>12.231490854492213</v>
      </c>
      <c r="N257" s="17">
        <f>0.9534*M257-0.7929</f>
        <v>10.868603380672877</v>
      </c>
      <c r="O257" s="17">
        <f t="shared" si="99"/>
        <v>1.3628874738193364</v>
      </c>
      <c r="P257" s="17">
        <f t="shared" si="94"/>
        <v>-222.851969630432</v>
      </c>
      <c r="T257" s="15">
        <v>5.3433471679687701</v>
      </c>
      <c r="U257" s="15">
        <f t="shared" si="95"/>
        <v>8.2126265209961158</v>
      </c>
      <c r="V257" s="15">
        <f>0.9534*U257-0.7929</f>
        <v>7.0370181251176964</v>
      </c>
      <c r="W257" s="15">
        <f t="shared" si="100"/>
        <v>1.1756083958784194</v>
      </c>
      <c r="X257" s="19">
        <f t="shared" si="96"/>
        <v>-2777.5258718224813</v>
      </c>
    </row>
    <row r="258" spans="1:26">
      <c r="A258">
        <v>2027</v>
      </c>
      <c r="B258">
        <v>4</v>
      </c>
      <c r="C258" s="15">
        <v>20.997949218750001</v>
      </c>
      <c r="D258" s="15">
        <f t="shared" si="91"/>
        <v>22.052007939453127</v>
      </c>
      <c r="E258" s="15">
        <f t="shared" si="120"/>
        <v>20.231484369474611</v>
      </c>
      <c r="F258" s="15">
        <f t="shared" si="98"/>
        <v>1.8205235699785156</v>
      </c>
      <c r="G258" s="15">
        <f t="shared" si="92"/>
        <v>6019.76201807693</v>
      </c>
      <c r="L258" s="17">
        <v>13.843896484375</v>
      </c>
      <c r="M258" s="17">
        <f t="shared" si="93"/>
        <v>17.569007431640625</v>
      </c>
      <c r="N258" s="17">
        <f>0.9534*M258-0.7929</f>
        <v>15.957391685326172</v>
      </c>
      <c r="O258" s="17">
        <f t="shared" si="99"/>
        <v>1.6116157463144525</v>
      </c>
      <c r="P258" s="17">
        <f t="shared" si="94"/>
        <v>3170.0503954754458</v>
      </c>
      <c r="T258" s="15">
        <v>15.7055908203125</v>
      </c>
      <c r="U258" s="15">
        <f t="shared" si="95"/>
        <v>19.588297602539061</v>
      </c>
      <c r="V258" s="15">
        <f>0.9534*U258-0.7929</f>
        <v>17.882582934260743</v>
      </c>
      <c r="W258" s="15">
        <f t="shared" si="100"/>
        <v>1.7057146682783184</v>
      </c>
      <c r="X258" s="19">
        <f t="shared" si="96"/>
        <v>4453.6537899845425</v>
      </c>
    </row>
    <row r="259" spans="1:26">
      <c r="A259">
        <v>2027</v>
      </c>
      <c r="B259">
        <v>5</v>
      </c>
      <c r="C259" s="15">
        <v>28.985803222656301</v>
      </c>
      <c r="D259" s="15">
        <f t="shared" si="91"/>
        <v>32.537663890380927</v>
      </c>
      <c r="E259" s="15">
        <f t="shared" si="120"/>
        <v>30.228508753089177</v>
      </c>
      <c r="F259" s="15">
        <f t="shared" si="98"/>
        <v>2.30915513729175</v>
      </c>
      <c r="G259" s="15">
        <f t="shared" si="92"/>
        <v>12685.185227796763</v>
      </c>
      <c r="L259" s="17">
        <v>23.968103027343801</v>
      </c>
      <c r="M259" s="17">
        <f t="shared" si="93"/>
        <v>31.473592697753976</v>
      </c>
      <c r="N259" s="17">
        <f>0.9534*M259-0.7929</f>
        <v>29.214023278038642</v>
      </c>
      <c r="O259" s="17">
        <f t="shared" si="99"/>
        <v>2.2595694197153335</v>
      </c>
      <c r="P259" s="17">
        <f t="shared" si="94"/>
        <v>12008.786454336863</v>
      </c>
      <c r="T259" s="15">
        <v>25.456658935546901</v>
      </c>
      <c r="U259" s="15">
        <f t="shared" si="95"/>
        <v>30.293020179443388</v>
      </c>
      <c r="V259" s="15">
        <f>0.9534*U259-0.7929</f>
        <v>28.088465439081329</v>
      </c>
      <c r="W259" s="15">
        <f t="shared" si="100"/>
        <v>2.2045547403620596</v>
      </c>
      <c r="X259" s="19">
        <f t="shared" si="96"/>
        <v>11258.331213278856</v>
      </c>
    </row>
    <row r="260" spans="1:26">
      <c r="A260">
        <v>2027</v>
      </c>
      <c r="B260">
        <v>6</v>
      </c>
      <c r="C260" s="15">
        <v>31.407495117187501</v>
      </c>
      <c r="D260" s="15">
        <f t="shared" ref="D260:D323" si="121">C260*1.3127-5.512</f>
        <v>35.716618840332032</v>
      </c>
      <c r="E260" s="15">
        <f t="shared" ref="E260:E262" si="122">0.814*D260+4.4613</f>
        <v>33.534627736030274</v>
      </c>
      <c r="F260" s="15">
        <f t="shared" si="98"/>
        <v>2.1819911043017584</v>
      </c>
      <c r="G260" s="15">
        <f t="shared" ref="G260:G323" si="123">13641*F260-18814</f>
        <v>10950.540653780285</v>
      </c>
      <c r="L260" s="17">
        <v>27.741357421875001</v>
      </c>
      <c r="M260" s="17">
        <f t="shared" ref="M260:M323" si="124">L260*1.3734-1.4442</f>
        <v>36.655780283203121</v>
      </c>
      <c r="N260" s="17">
        <f>0.814*M260+4.4613</f>
        <v>34.299105150527339</v>
      </c>
      <c r="O260" s="17">
        <f t="shared" si="99"/>
        <v>2.3566751326757824</v>
      </c>
      <c r="P260" s="17">
        <f t="shared" ref="P260:P323" si="125">13641*O260-18814</f>
        <v>13333.405484830349</v>
      </c>
      <c r="T260" s="15">
        <v>30.441247558593801</v>
      </c>
      <c r="U260" s="15">
        <f t="shared" ref="U260:U323" si="126">T260*1.0978+2.3467</f>
        <v>35.765101569824274</v>
      </c>
      <c r="V260" s="15">
        <f>0.814*U260+4.4613</f>
        <v>33.574092677836958</v>
      </c>
      <c r="W260" s="15">
        <f t="shared" si="100"/>
        <v>2.1910088919873161</v>
      </c>
      <c r="X260" s="19">
        <f t="shared" ref="X260:X323" si="127">13641*W260-18814</f>
        <v>11073.55229559898</v>
      </c>
    </row>
    <row r="261" spans="1:26">
      <c r="A261">
        <v>2027</v>
      </c>
      <c r="B261">
        <v>7</v>
      </c>
      <c r="C261" s="15">
        <v>34.768640136718801</v>
      </c>
      <c r="D261" s="15">
        <f t="shared" si="121"/>
        <v>40.128793907470772</v>
      </c>
      <c r="E261" s="15">
        <f t="shared" si="122"/>
        <v>37.126138240681207</v>
      </c>
      <c r="F261" s="15">
        <f t="shared" ref="F261:F324" si="128">D261-E261</f>
        <v>3.0026556667895647</v>
      </c>
      <c r="G261" s="15">
        <f t="shared" si="123"/>
        <v>22145.225950676453</v>
      </c>
      <c r="L261" s="17">
        <v>28.037530517578102</v>
      </c>
      <c r="M261" s="17">
        <f t="shared" si="124"/>
        <v>37.06254441284176</v>
      </c>
      <c r="N261" s="17">
        <f>0.814*M261+4.4613</f>
        <v>34.630211152053192</v>
      </c>
      <c r="O261" s="17">
        <f t="shared" ref="O261:O324" si="129">M261-N261</f>
        <v>2.4323332607885675</v>
      </c>
      <c r="P261" s="17">
        <f t="shared" si="125"/>
        <v>14365.458010416849</v>
      </c>
      <c r="T261" s="15">
        <v>36.073876953125001</v>
      </c>
      <c r="U261" s="15">
        <f t="shared" si="126"/>
        <v>41.948602119140631</v>
      </c>
      <c r="V261" s="15">
        <f>0.814*U261+4.4613</f>
        <v>38.607462124980472</v>
      </c>
      <c r="W261" s="15">
        <f t="shared" ref="W261:W324" si="130">U261-V261</f>
        <v>3.3411399941601587</v>
      </c>
      <c r="X261" s="19">
        <f t="shared" si="127"/>
        <v>26762.490660338728</v>
      </c>
    </row>
    <row r="262" spans="1:26">
      <c r="A262">
        <v>2027</v>
      </c>
      <c r="B262">
        <v>8</v>
      </c>
      <c r="C262" s="15">
        <v>31.659234619140602</v>
      </c>
      <c r="D262" s="15">
        <f t="shared" si="121"/>
        <v>36.047077284545864</v>
      </c>
      <c r="E262" s="15">
        <f t="shared" si="122"/>
        <v>33.803620909620328</v>
      </c>
      <c r="F262" s="15">
        <f t="shared" si="128"/>
        <v>2.2434563749255361</v>
      </c>
      <c r="G262" s="15">
        <f t="shared" si="123"/>
        <v>11788.988410359238</v>
      </c>
      <c r="L262" s="17">
        <v>28.644281005859401</v>
      </c>
      <c r="M262" s="17">
        <f t="shared" si="124"/>
        <v>37.895855533447296</v>
      </c>
      <c r="N262" s="17">
        <f>0.814*M262+4.4613</f>
        <v>35.308526404226093</v>
      </c>
      <c r="O262" s="17">
        <f t="shared" si="129"/>
        <v>2.5873291292212031</v>
      </c>
      <c r="P262" s="17">
        <f t="shared" si="125"/>
        <v>16479.756651706433</v>
      </c>
      <c r="T262" s="15">
        <v>30.758996582031301</v>
      </c>
      <c r="U262" s="15">
        <f t="shared" si="126"/>
        <v>36.113926447753961</v>
      </c>
      <c r="V262" s="15">
        <f>0.814*U262+4.4613</f>
        <v>33.858036128471724</v>
      </c>
      <c r="W262" s="15">
        <f t="shared" si="130"/>
        <v>2.255890319282237</v>
      </c>
      <c r="X262" s="19">
        <f t="shared" si="127"/>
        <v>11958.599845328994</v>
      </c>
    </row>
    <row r="263" spans="1:26">
      <c r="A263">
        <v>2027</v>
      </c>
      <c r="B263">
        <v>9</v>
      </c>
      <c r="C263" s="15">
        <v>24.279687500000001</v>
      </c>
      <c r="D263" s="15">
        <f t="shared" si="121"/>
        <v>26.359945781250001</v>
      </c>
      <c r="E263" s="15">
        <f t="shared" ref="E263:E265" si="131">0.9014*D263+2.3973</f>
        <v>26.158155127218752</v>
      </c>
      <c r="F263" s="15">
        <f t="shared" si="128"/>
        <v>0.20179065403124952</v>
      </c>
      <c r="G263" s="15">
        <f t="shared" si="123"/>
        <v>-16061.373688359725</v>
      </c>
      <c r="L263" s="17">
        <v>20.600793457031301</v>
      </c>
      <c r="M263" s="17">
        <f t="shared" si="124"/>
        <v>26.848929733886788</v>
      </c>
      <c r="N263" s="17">
        <f>0.9014*M263+2.3973</f>
        <v>26.598925262125551</v>
      </c>
      <c r="O263" s="17">
        <f t="shared" si="129"/>
        <v>0.25000447176123686</v>
      </c>
      <c r="P263" s="17">
        <f t="shared" si="125"/>
        <v>-15403.689000704968</v>
      </c>
      <c r="T263" s="15">
        <v>22.167810058593801</v>
      </c>
      <c r="U263" s="15">
        <f t="shared" si="126"/>
        <v>26.682521882324277</v>
      </c>
      <c r="V263" s="15">
        <f>0.9014*U263+2.3973</f>
        <v>26.448925224727105</v>
      </c>
      <c r="W263" s="15">
        <f t="shared" si="130"/>
        <v>0.23359665759717174</v>
      </c>
      <c r="X263" s="19">
        <f t="shared" si="127"/>
        <v>-15627.507993716979</v>
      </c>
    </row>
    <row r="264" spans="1:26">
      <c r="A264">
        <v>2027</v>
      </c>
      <c r="B264">
        <v>10</v>
      </c>
      <c r="C264" s="15">
        <v>14.515771484375</v>
      </c>
      <c r="D264" s="15">
        <f t="shared" si="121"/>
        <v>13.542853227539062</v>
      </c>
      <c r="E264" s="15">
        <f t="shared" si="131"/>
        <v>14.604827899303711</v>
      </c>
      <c r="F264" s="15">
        <f t="shared" si="128"/>
        <v>-1.0619746717646485</v>
      </c>
      <c r="G264" s="15">
        <f t="shared" si="123"/>
        <v>-33300.396497541573</v>
      </c>
      <c r="L264" s="17">
        <v>12.658776855468799</v>
      </c>
      <c r="M264" s="17">
        <f t="shared" si="124"/>
        <v>15.94136413330085</v>
      </c>
      <c r="N264" s="17">
        <f>0.9014*M264+2.3973</f>
        <v>16.766845629757388</v>
      </c>
      <c r="O264" s="17">
        <f t="shared" si="129"/>
        <v>-0.82548149645653801</v>
      </c>
      <c r="P264" s="17">
        <f t="shared" si="125"/>
        <v>-30074.393093163635</v>
      </c>
      <c r="T264" s="15">
        <v>11.591455078125</v>
      </c>
      <c r="U264" s="15">
        <f t="shared" si="126"/>
        <v>15.071799384765626</v>
      </c>
      <c r="V264" s="15">
        <f>0.9014*U264+2.3973</f>
        <v>15.983019965427735</v>
      </c>
      <c r="W264" s="15">
        <f t="shared" si="130"/>
        <v>-0.91122058066210876</v>
      </c>
      <c r="X264" s="19">
        <f t="shared" si="127"/>
        <v>-31243.959940811823</v>
      </c>
    </row>
    <row r="265" spans="1:26">
      <c r="A265">
        <v>2027</v>
      </c>
      <c r="B265">
        <v>11</v>
      </c>
      <c r="C265" s="15">
        <v>8.3234497070312692</v>
      </c>
      <c r="D265" s="15">
        <f t="shared" si="121"/>
        <v>5.4141924304199476</v>
      </c>
      <c r="E265" s="15">
        <f t="shared" si="131"/>
        <v>7.2776530567805402</v>
      </c>
      <c r="F265" s="15">
        <f t="shared" si="128"/>
        <v>-1.8634606263605926</v>
      </c>
      <c r="G265" s="15">
        <f t="shared" si="123"/>
        <v>-44233.466404184845</v>
      </c>
      <c r="L265" s="17">
        <v>4.5013366699219004</v>
      </c>
      <c r="M265" s="17">
        <f t="shared" si="124"/>
        <v>4.7379357824707373</v>
      </c>
      <c r="N265" s="17">
        <f>0.9014*M265+2.3973</f>
        <v>6.6680753143191218</v>
      </c>
      <c r="O265" s="17">
        <f t="shared" si="129"/>
        <v>-1.9301395318483845</v>
      </c>
      <c r="P265" s="17">
        <f t="shared" si="125"/>
        <v>-45143.033353943814</v>
      </c>
      <c r="T265" s="15">
        <v>1.7360778808594</v>
      </c>
      <c r="U265" s="15">
        <f t="shared" si="126"/>
        <v>4.2525662976074496</v>
      </c>
      <c r="V265" s="15">
        <f>0.9014*U265+2.3973</f>
        <v>6.230563260663355</v>
      </c>
      <c r="W265" s="15">
        <f t="shared" si="130"/>
        <v>-1.9779969630559053</v>
      </c>
      <c r="X265" s="19">
        <f t="shared" si="127"/>
        <v>-45795.856573045603</v>
      </c>
    </row>
    <row r="266" spans="1:26">
      <c r="A266">
        <v>2027</v>
      </c>
      <c r="B266">
        <v>12</v>
      </c>
      <c r="C266" s="15">
        <v>1.9715820312500201</v>
      </c>
      <c r="D266" s="15">
        <f t="shared" si="121"/>
        <v>-2.9239042675780982</v>
      </c>
      <c r="E266" s="15">
        <f t="shared" ref="E266:E268" si="132">0.7817*D266+0.2163</f>
        <v>-2.0693159659657994</v>
      </c>
      <c r="F266" s="15">
        <f t="shared" si="128"/>
        <v>-0.85458830161229882</v>
      </c>
      <c r="G266" s="15">
        <f t="shared" si="123"/>
        <v>-30471.439022293369</v>
      </c>
      <c r="L266" s="17">
        <v>2.8233276367187701</v>
      </c>
      <c r="M266" s="17">
        <f t="shared" si="124"/>
        <v>2.4333581762695586</v>
      </c>
      <c r="N266" s="17">
        <f>0.7817*M266+0.2163</f>
        <v>2.118456086389914</v>
      </c>
      <c r="O266" s="17">
        <f t="shared" si="129"/>
        <v>0.31490208987964463</v>
      </c>
      <c r="P266" s="17">
        <f t="shared" si="125"/>
        <v>-14518.420591951766</v>
      </c>
      <c r="T266" s="15">
        <v>-2.6612609863281</v>
      </c>
      <c r="U266" s="15">
        <f t="shared" si="126"/>
        <v>-0.57483231079098873</v>
      </c>
      <c r="V266" s="15">
        <f>0.7817*U266+0.2163</f>
        <v>-0.23304641734531589</v>
      </c>
      <c r="W266" s="15">
        <f t="shared" si="130"/>
        <v>-0.34178589344567284</v>
      </c>
      <c r="X266" s="19">
        <f t="shared" si="127"/>
        <v>-23476.301372492424</v>
      </c>
    </row>
    <row r="267" spans="1:26">
      <c r="A267">
        <v>2028</v>
      </c>
      <c r="B267">
        <v>1</v>
      </c>
      <c r="C267" s="15">
        <v>-0.109594726562477</v>
      </c>
      <c r="D267" s="15">
        <f t="shared" si="121"/>
        <v>-5.6558649975585631</v>
      </c>
      <c r="E267" s="15">
        <f t="shared" si="132"/>
        <v>-4.2048896685915285</v>
      </c>
      <c r="F267" s="15">
        <f t="shared" si="128"/>
        <v>-1.4509753289670346</v>
      </c>
      <c r="G267" s="15">
        <f t="shared" si="123"/>
        <v>-38606.754462439319</v>
      </c>
      <c r="H267" s="15">
        <f>SUM(G267:G278)</f>
        <v>-110017.4874545128</v>
      </c>
      <c r="I267" s="15">
        <f>H267*2.36386*4.4</f>
        <v>-1144290.1267345883</v>
      </c>
      <c r="L267" s="17">
        <v>-2.2496704101562299</v>
      </c>
      <c r="M267" s="17">
        <f t="shared" si="124"/>
        <v>-4.5338973413085659</v>
      </c>
      <c r="N267" s="17">
        <f>0.7817*M267+0.2163</f>
        <v>-3.3278475517009056</v>
      </c>
      <c r="O267" s="17">
        <f t="shared" si="129"/>
        <v>-1.2060497896076603</v>
      </c>
      <c r="P267" s="17">
        <f t="shared" si="125"/>
        <v>-35265.725180038091</v>
      </c>
      <c r="Q267" s="17">
        <f>SUM(P267:P278)</f>
        <v>-94000.955235813832</v>
      </c>
      <c r="R267" s="17">
        <f>Q267*2.36386*4.4</f>
        <v>-977702.43139241589</v>
      </c>
      <c r="T267" s="15">
        <v>-6.4394287109374799</v>
      </c>
      <c r="U267" s="15">
        <f t="shared" si="126"/>
        <v>-4.7225048388671667</v>
      </c>
      <c r="V267" s="15">
        <f>0.7817*U267+0.2163</f>
        <v>-3.4752820325424638</v>
      </c>
      <c r="W267" s="15">
        <f t="shared" si="130"/>
        <v>-1.2472228063247028</v>
      </c>
      <c r="X267" s="19">
        <f t="shared" si="127"/>
        <v>-35827.366301075272</v>
      </c>
      <c r="Y267" s="19">
        <f>SUM(X267:X278)</f>
        <v>-111039.87474661597</v>
      </c>
      <c r="Z267" s="19">
        <f>Y267*2.36386*4.4</f>
        <v>-1154923.9606015568</v>
      </c>
    </row>
    <row r="268" spans="1:26">
      <c r="A268">
        <v>2028</v>
      </c>
      <c r="B268">
        <v>2</v>
      </c>
      <c r="C268" s="15">
        <v>6.9888549804687701</v>
      </c>
      <c r="D268" s="15">
        <f t="shared" si="121"/>
        <v>3.6622699328613555</v>
      </c>
      <c r="E268" s="15">
        <f t="shared" si="132"/>
        <v>3.0790964065177215</v>
      </c>
      <c r="F268" s="15">
        <f t="shared" si="128"/>
        <v>0.58317352634363395</v>
      </c>
      <c r="G268" s="15">
        <f t="shared" si="123"/>
        <v>-10858.929927146488</v>
      </c>
      <c r="L268" s="17">
        <v>4.1230102539062701</v>
      </c>
      <c r="M268" s="17">
        <f t="shared" si="124"/>
        <v>4.2183422827148718</v>
      </c>
      <c r="N268" s="17">
        <f>0.7817*M268+0.2163</f>
        <v>3.5137781623982152</v>
      </c>
      <c r="O268" s="17">
        <f t="shared" si="129"/>
        <v>0.70456412031665661</v>
      </c>
      <c r="P268" s="17">
        <f t="shared" si="125"/>
        <v>-9203.040834760488</v>
      </c>
      <c r="T268" s="15">
        <v>-1.6510375976562299</v>
      </c>
      <c r="U268" s="15">
        <f t="shared" si="126"/>
        <v>0.53419092529299039</v>
      </c>
      <c r="V268" s="15">
        <f>0.7817*U268+0.2163</f>
        <v>0.63387704630153063</v>
      </c>
      <c r="W268" s="15">
        <f t="shared" si="130"/>
        <v>-9.968612100854024E-2</v>
      </c>
      <c r="X268" s="19">
        <f t="shared" si="127"/>
        <v>-20173.818376677496</v>
      </c>
    </row>
    <row r="269" spans="1:26">
      <c r="A269">
        <v>2028</v>
      </c>
      <c r="B269">
        <v>3</v>
      </c>
      <c r="C269" s="15">
        <v>12.1157775878906</v>
      </c>
      <c r="D269" s="15">
        <f t="shared" si="121"/>
        <v>10.39238123962399</v>
      </c>
      <c r="E269" s="15">
        <f t="shared" ref="E269:E271" si="133">0.9534*D269-0.7929</f>
        <v>9.1151962738575136</v>
      </c>
      <c r="F269" s="15">
        <f t="shared" si="128"/>
        <v>1.2771849657664767</v>
      </c>
      <c r="G269" s="15">
        <f t="shared" si="123"/>
        <v>-1391.919881979491</v>
      </c>
      <c r="L269" s="17">
        <v>11.571252441406299</v>
      </c>
      <c r="M269" s="17">
        <f t="shared" si="124"/>
        <v>14.447758103027411</v>
      </c>
      <c r="N269" s="17">
        <f>0.9534*M269-0.7929</f>
        <v>12.981592575426335</v>
      </c>
      <c r="O269" s="17">
        <f t="shared" si="129"/>
        <v>1.4661655276010759</v>
      </c>
      <c r="P269" s="17">
        <f t="shared" si="125"/>
        <v>1185.9639620062771</v>
      </c>
      <c r="T269" s="15">
        <v>4.7630249023437701</v>
      </c>
      <c r="U269" s="15">
        <f t="shared" si="126"/>
        <v>7.5755487377929907</v>
      </c>
      <c r="V269" s="15">
        <f>0.9534*U269-0.7929</f>
        <v>6.4296281666118373</v>
      </c>
      <c r="W269" s="15">
        <f t="shared" si="130"/>
        <v>1.1459205711811533</v>
      </c>
      <c r="X269" s="19">
        <f t="shared" si="127"/>
        <v>-3182.4974885178872</v>
      </c>
    </row>
    <row r="270" spans="1:26">
      <c r="A270">
        <v>2028</v>
      </c>
      <c r="B270">
        <v>4</v>
      </c>
      <c r="C270" s="15">
        <v>23.459100341796901</v>
      </c>
      <c r="D270" s="15">
        <f t="shared" si="121"/>
        <v>25.282761018676791</v>
      </c>
      <c r="E270" s="15">
        <f t="shared" si="133"/>
        <v>23.311684355206452</v>
      </c>
      <c r="F270" s="15">
        <f t="shared" si="128"/>
        <v>1.9710766634703383</v>
      </c>
      <c r="G270" s="15">
        <f t="shared" si="123"/>
        <v>8073.4567663988855</v>
      </c>
      <c r="L270" s="17">
        <v>18.303063964843801</v>
      </c>
      <c r="M270" s="17">
        <f t="shared" si="124"/>
        <v>23.693228049316478</v>
      </c>
      <c r="N270" s="17">
        <f>0.9534*M270-0.7929</f>
        <v>21.796223622218331</v>
      </c>
      <c r="O270" s="17">
        <f t="shared" si="129"/>
        <v>1.8970044270981461</v>
      </c>
      <c r="P270" s="17">
        <f t="shared" si="125"/>
        <v>7063.0373900458108</v>
      </c>
      <c r="T270" s="15">
        <v>17.981622314453102</v>
      </c>
      <c r="U270" s="15">
        <f t="shared" si="126"/>
        <v>22.086924976806614</v>
      </c>
      <c r="V270" s="15">
        <f>0.9534*U270-0.7929</f>
        <v>20.264774272887426</v>
      </c>
      <c r="W270" s="15">
        <f t="shared" si="130"/>
        <v>1.8221507039191884</v>
      </c>
      <c r="X270" s="19">
        <f t="shared" si="127"/>
        <v>6041.9577521616484</v>
      </c>
    </row>
    <row r="271" spans="1:26">
      <c r="A271">
        <v>2028</v>
      </c>
      <c r="B271">
        <v>5</v>
      </c>
      <c r="C271" s="15">
        <v>26.756616210937501</v>
      </c>
      <c r="D271" s="15">
        <f t="shared" si="121"/>
        <v>29.611410100097658</v>
      </c>
      <c r="E271" s="15">
        <f t="shared" si="133"/>
        <v>27.438618389433106</v>
      </c>
      <c r="F271" s="15">
        <f t="shared" si="128"/>
        <v>2.1727917106645513</v>
      </c>
      <c r="G271" s="15">
        <f t="shared" si="123"/>
        <v>10825.051725175144</v>
      </c>
      <c r="L271" s="17">
        <v>21.335046386718801</v>
      </c>
      <c r="M271" s="17">
        <f t="shared" si="124"/>
        <v>27.857352707519603</v>
      </c>
      <c r="N271" s="17">
        <f>0.9534*M271-0.7929</f>
        <v>25.766300071349189</v>
      </c>
      <c r="O271" s="17">
        <f t="shared" si="129"/>
        <v>2.0910526361704136</v>
      </c>
      <c r="P271" s="17">
        <f t="shared" si="125"/>
        <v>9710.04901000061</v>
      </c>
      <c r="T271" s="15">
        <v>24.023583984375001</v>
      </c>
      <c r="U271" s="15">
        <f t="shared" si="126"/>
        <v>28.719790498046876</v>
      </c>
      <c r="V271" s="15">
        <f>0.9534*U271-0.7929</f>
        <v>26.588548260837893</v>
      </c>
      <c r="W271" s="15">
        <f t="shared" si="130"/>
        <v>2.1312422372089834</v>
      </c>
      <c r="X271" s="19">
        <f t="shared" si="127"/>
        <v>10258.275357767743</v>
      </c>
    </row>
    <row r="272" spans="1:26">
      <c r="A272">
        <v>2028</v>
      </c>
      <c r="B272">
        <v>6</v>
      </c>
      <c r="C272" s="15">
        <v>33.482781982421898</v>
      </c>
      <c r="D272" s="15">
        <f t="shared" si="121"/>
        <v>38.440847908325225</v>
      </c>
      <c r="E272" s="15">
        <f t="shared" ref="E272:E274" si="134">0.814*D272+4.4613</f>
        <v>35.752150197376729</v>
      </c>
      <c r="F272" s="15">
        <f t="shared" si="128"/>
        <v>2.688697710948496</v>
      </c>
      <c r="G272" s="15">
        <f t="shared" si="123"/>
        <v>17862.525475048431</v>
      </c>
      <c r="L272" s="17">
        <v>27.235803222656301</v>
      </c>
      <c r="M272" s="17">
        <f t="shared" si="124"/>
        <v>35.961452145996162</v>
      </c>
      <c r="N272" s="17">
        <f>0.814*M272+4.4613</f>
        <v>33.733922046840874</v>
      </c>
      <c r="O272" s="17">
        <f t="shared" si="129"/>
        <v>2.2275300991552882</v>
      </c>
      <c r="P272" s="17">
        <f t="shared" si="125"/>
        <v>11571.738082577285</v>
      </c>
      <c r="T272" s="15">
        <v>32.399621582031301</v>
      </c>
      <c r="U272" s="15">
        <f t="shared" si="126"/>
        <v>37.915004572753965</v>
      </c>
      <c r="V272" s="15">
        <f>0.814*U272+4.4613</f>
        <v>35.324113722221725</v>
      </c>
      <c r="W272" s="15">
        <f t="shared" si="130"/>
        <v>2.5908908505322401</v>
      </c>
      <c r="X272" s="19">
        <f t="shared" si="127"/>
        <v>16528.342092110288</v>
      </c>
    </row>
    <row r="273" spans="1:26">
      <c r="A273">
        <v>2028</v>
      </c>
      <c r="B273">
        <v>7</v>
      </c>
      <c r="C273" s="15">
        <v>32.775781250000001</v>
      </c>
      <c r="D273" s="15">
        <f t="shared" si="121"/>
        <v>37.512768046875003</v>
      </c>
      <c r="E273" s="15">
        <f t="shared" si="134"/>
        <v>34.99669319015625</v>
      </c>
      <c r="F273" s="15">
        <f t="shared" si="128"/>
        <v>2.5160748567187525</v>
      </c>
      <c r="G273" s="15">
        <f t="shared" si="123"/>
        <v>15507.777120500505</v>
      </c>
      <c r="L273" s="17">
        <v>31.632775878906301</v>
      </c>
      <c r="M273" s="17">
        <f t="shared" si="124"/>
        <v>42.000254392089907</v>
      </c>
      <c r="N273" s="17">
        <f>0.814*M273+4.4613</f>
        <v>38.649507075161182</v>
      </c>
      <c r="O273" s="17">
        <f t="shared" si="129"/>
        <v>3.3507473169287252</v>
      </c>
      <c r="P273" s="17">
        <f t="shared" si="125"/>
        <v>26893.544150224741</v>
      </c>
      <c r="T273" s="15">
        <v>34.984826660156301</v>
      </c>
      <c r="U273" s="15">
        <f t="shared" si="126"/>
        <v>40.75304270751959</v>
      </c>
      <c r="V273" s="15">
        <f>0.814*U273+4.4613</f>
        <v>37.634276763920944</v>
      </c>
      <c r="W273" s="15">
        <f t="shared" si="130"/>
        <v>3.1187659435986461</v>
      </c>
      <c r="X273" s="19">
        <f t="shared" si="127"/>
        <v>23729.086236629133</v>
      </c>
    </row>
    <row r="274" spans="1:26">
      <c r="A274">
        <v>2028</v>
      </c>
      <c r="B274">
        <v>8</v>
      </c>
      <c r="C274" s="15">
        <v>30.208459472656301</v>
      </c>
      <c r="D274" s="15">
        <f t="shared" si="121"/>
        <v>34.142644749755924</v>
      </c>
      <c r="E274" s="15">
        <f t="shared" si="134"/>
        <v>32.253412826301322</v>
      </c>
      <c r="F274" s="15">
        <f t="shared" si="128"/>
        <v>1.8892319234546022</v>
      </c>
      <c r="G274" s="15">
        <f t="shared" si="123"/>
        <v>6957.0126678442284</v>
      </c>
      <c r="L274" s="17">
        <v>27.451196289062501</v>
      </c>
      <c r="M274" s="17">
        <f t="shared" si="124"/>
        <v>36.257272983398437</v>
      </c>
      <c r="N274" s="17">
        <f>0.814*M274+4.4613</f>
        <v>33.974720208486325</v>
      </c>
      <c r="O274" s="17">
        <f t="shared" si="129"/>
        <v>2.2825527749121122</v>
      </c>
      <c r="P274" s="17">
        <f t="shared" si="125"/>
        <v>12322.302402576122</v>
      </c>
      <c r="T274" s="15">
        <v>31.618218994140602</v>
      </c>
      <c r="U274" s="15">
        <f t="shared" si="126"/>
        <v>37.057180811767552</v>
      </c>
      <c r="V274" s="15">
        <f>0.814*U274+4.4613</f>
        <v>34.625845180778782</v>
      </c>
      <c r="W274" s="15">
        <f t="shared" si="130"/>
        <v>2.4313356309887695</v>
      </c>
      <c r="X274" s="19">
        <f t="shared" si="127"/>
        <v>14351.849342317808</v>
      </c>
    </row>
    <row r="275" spans="1:26">
      <c r="A275">
        <v>2028</v>
      </c>
      <c r="B275">
        <v>9</v>
      </c>
      <c r="C275" s="15">
        <v>24.373315429687501</v>
      </c>
      <c r="D275" s="15">
        <f t="shared" si="121"/>
        <v>26.482851164550784</v>
      </c>
      <c r="E275" s="15">
        <f t="shared" ref="E275:E277" si="135">0.9014*D275+2.3973</f>
        <v>26.268942039726078</v>
      </c>
      <c r="F275" s="15">
        <f t="shared" si="128"/>
        <v>0.21390912482470625</v>
      </c>
      <c r="G275" s="15">
        <f t="shared" si="123"/>
        <v>-15896.065628266182</v>
      </c>
      <c r="L275" s="17">
        <v>20.669854736328102</v>
      </c>
      <c r="M275" s="17">
        <f t="shared" si="124"/>
        <v>26.943778494873015</v>
      </c>
      <c r="N275" s="17">
        <f>0.9014*M275+2.3973</f>
        <v>26.684421935278536</v>
      </c>
      <c r="O275" s="17">
        <f t="shared" si="129"/>
        <v>0.25935655959447956</v>
      </c>
      <c r="P275" s="17">
        <f t="shared" si="125"/>
        <v>-15276.117170571704</v>
      </c>
      <c r="T275" s="15">
        <v>20.309320068359401</v>
      </c>
      <c r="U275" s="15">
        <f t="shared" si="126"/>
        <v>24.642271571044951</v>
      </c>
      <c r="V275" s="15">
        <f>0.9014*U275+2.3973</f>
        <v>24.609843594139921</v>
      </c>
      <c r="W275" s="15">
        <f t="shared" si="130"/>
        <v>3.2427976905029965E-2</v>
      </c>
      <c r="X275" s="19">
        <f t="shared" si="127"/>
        <v>-18371.649967038487</v>
      </c>
    </row>
    <row r="276" spans="1:26">
      <c r="A276">
        <v>2028</v>
      </c>
      <c r="B276">
        <v>10</v>
      </c>
      <c r="C276" s="15">
        <v>16.159875488281301</v>
      </c>
      <c r="D276" s="15">
        <f t="shared" si="121"/>
        <v>15.701068553466865</v>
      </c>
      <c r="E276" s="15">
        <f t="shared" si="135"/>
        <v>16.550243194095032</v>
      </c>
      <c r="F276" s="15">
        <f t="shared" si="128"/>
        <v>-0.84917464062816705</v>
      </c>
      <c r="G276" s="15">
        <f t="shared" si="123"/>
        <v>-30397.591272808826</v>
      </c>
      <c r="L276" s="17">
        <v>12.4699035644531</v>
      </c>
      <c r="M276" s="17">
        <f t="shared" si="124"/>
        <v>15.681965555419888</v>
      </c>
      <c r="N276" s="17">
        <f>0.9014*M276+2.3973</f>
        <v>16.533023751655488</v>
      </c>
      <c r="O276" s="17">
        <f t="shared" si="129"/>
        <v>-0.85105819623560031</v>
      </c>
      <c r="P276" s="17">
        <f t="shared" si="125"/>
        <v>-30423.284854849822</v>
      </c>
      <c r="T276" s="15">
        <v>11.9710021972656</v>
      </c>
      <c r="U276" s="15">
        <f t="shared" si="126"/>
        <v>15.488466212158176</v>
      </c>
      <c r="V276" s="15">
        <f>0.9014*U276+2.3973</f>
        <v>16.358603443639382</v>
      </c>
      <c r="W276" s="15">
        <f t="shared" si="130"/>
        <v>-0.87013723148120548</v>
      </c>
      <c r="X276" s="19">
        <f t="shared" si="127"/>
        <v>-30683.541974635125</v>
      </c>
    </row>
    <row r="277" spans="1:26">
      <c r="A277">
        <v>2028</v>
      </c>
      <c r="B277">
        <v>11</v>
      </c>
      <c r="C277" s="15">
        <v>8.2597900390625192</v>
      </c>
      <c r="D277" s="15">
        <f t="shared" si="121"/>
        <v>5.3306263842773687</v>
      </c>
      <c r="E277" s="15">
        <f t="shared" si="135"/>
        <v>7.2023266227876199</v>
      </c>
      <c r="F277" s="15">
        <f t="shared" si="128"/>
        <v>-1.8717002385102512</v>
      </c>
      <c r="G277" s="15">
        <f t="shared" si="123"/>
        <v>-44345.862953518343</v>
      </c>
      <c r="L277" s="17">
        <v>4.6460205078125201</v>
      </c>
      <c r="M277" s="17">
        <f t="shared" si="124"/>
        <v>4.9366445654297149</v>
      </c>
      <c r="N277" s="17">
        <f>0.9014*M277+2.3973</f>
        <v>6.8471914112783452</v>
      </c>
      <c r="O277" s="17">
        <f t="shared" si="129"/>
        <v>-1.9105468458486303</v>
      </c>
      <c r="P277" s="17">
        <f t="shared" si="125"/>
        <v>-44875.769524221163</v>
      </c>
      <c r="T277" s="15">
        <v>2.79668579101565</v>
      </c>
      <c r="U277" s="15">
        <f t="shared" si="126"/>
        <v>5.4169016613769809</v>
      </c>
      <c r="V277" s="15">
        <f>0.9014*U277+2.3973</f>
        <v>7.28009515756521</v>
      </c>
      <c r="W277" s="15">
        <f t="shared" si="130"/>
        <v>-1.863193496188229</v>
      </c>
      <c r="X277" s="19">
        <f t="shared" si="127"/>
        <v>-44229.822481503637</v>
      </c>
    </row>
    <row r="278" spans="1:26">
      <c r="A278">
        <v>2028</v>
      </c>
      <c r="B278">
        <v>12</v>
      </c>
      <c r="C278" s="15">
        <v>2.66875610351565</v>
      </c>
      <c r="D278" s="15">
        <f t="shared" si="121"/>
        <v>-2.0087238629150059</v>
      </c>
      <c r="E278" s="15">
        <f t="shared" ref="E278:E280" si="136">0.7817*D278+0.2163</f>
        <v>-1.3539194436406601</v>
      </c>
      <c r="F278" s="15">
        <f t="shared" si="128"/>
        <v>-0.65480441927434585</v>
      </c>
      <c r="G278" s="15">
        <f t="shared" si="123"/>
        <v>-27746.187083321354</v>
      </c>
      <c r="L278" s="17">
        <v>-0.40064086914060199</v>
      </c>
      <c r="M278" s="17">
        <f t="shared" si="124"/>
        <v>-1.9944401696777025</v>
      </c>
      <c r="N278" s="17">
        <f>0.7817*M278+0.2163</f>
        <v>-1.34275388063706</v>
      </c>
      <c r="O278" s="17">
        <f t="shared" si="129"/>
        <v>-0.65168628904064252</v>
      </c>
      <c r="P278" s="17">
        <f t="shared" si="125"/>
        <v>-27703.652668803406</v>
      </c>
      <c r="T278" s="15">
        <v>-4.4979919433593496</v>
      </c>
      <c r="U278" s="15">
        <f t="shared" si="126"/>
        <v>-2.5911955554198944</v>
      </c>
      <c r="V278" s="15">
        <f>0.7817*U278+0.2163</f>
        <v>-1.8092375656717312</v>
      </c>
      <c r="W278" s="15">
        <f t="shared" si="130"/>
        <v>-0.78195798974816322</v>
      </c>
      <c r="X278" s="19">
        <f t="shared" si="127"/>
        <v>-29480.688938154693</v>
      </c>
    </row>
    <row r="279" spans="1:26">
      <c r="A279">
        <v>2029</v>
      </c>
      <c r="B279">
        <v>1</v>
      </c>
      <c r="C279" s="15">
        <v>0.15294799804689799</v>
      </c>
      <c r="D279" s="15">
        <f t="shared" si="121"/>
        <v>-5.3112251629638365</v>
      </c>
      <c r="E279" s="15">
        <f t="shared" si="136"/>
        <v>-3.9354847098888306</v>
      </c>
      <c r="F279" s="15">
        <f t="shared" si="128"/>
        <v>-1.3757404530750059</v>
      </c>
      <c r="G279" s="15">
        <f t="shared" si="123"/>
        <v>-37580.475520396154</v>
      </c>
      <c r="H279" s="15">
        <f>SUM(G279:G290)</f>
        <v>-121407.30945355541</v>
      </c>
      <c r="I279" s="15">
        <f>H279*2.36386*4.4</f>
        <v>-1262755.4831094786</v>
      </c>
      <c r="L279" s="17">
        <v>-1.6406005859374799</v>
      </c>
      <c r="M279" s="17">
        <f t="shared" si="124"/>
        <v>-3.697400844726535</v>
      </c>
      <c r="N279" s="17">
        <f>0.7817*M279+0.2163</f>
        <v>-2.6739582403227322</v>
      </c>
      <c r="O279" s="17">
        <f t="shared" si="129"/>
        <v>-1.0234426044038027</v>
      </c>
      <c r="P279" s="17">
        <f t="shared" si="125"/>
        <v>-32774.780566672271</v>
      </c>
      <c r="Q279" s="17">
        <f>SUM(P279:P290)</f>
        <v>-126026.73499564177</v>
      </c>
      <c r="R279" s="17">
        <f>Q279*2.36386*4.4</f>
        <v>-1310802.0542619103</v>
      </c>
      <c r="T279" s="15">
        <v>-7.6704467773437299</v>
      </c>
      <c r="U279" s="15">
        <f t="shared" si="126"/>
        <v>-6.0739164721679479</v>
      </c>
      <c r="V279" s="15">
        <f>0.7817*U279+0.2163</f>
        <v>-4.531680506293684</v>
      </c>
      <c r="W279" s="15">
        <f t="shared" si="130"/>
        <v>-1.5422359658742639</v>
      </c>
      <c r="X279" s="19">
        <f t="shared" si="127"/>
        <v>-39851.640810490833</v>
      </c>
      <c r="Y279" s="19">
        <f>SUM(X279:X290)</f>
        <v>-139435.83882188698</v>
      </c>
      <c r="Z279" s="19">
        <f>Y279*2.36386*4.4</f>
        <v>-1450269.9286130255</v>
      </c>
    </row>
    <row r="280" spans="1:26">
      <c r="A280">
        <v>2029</v>
      </c>
      <c r="B280">
        <v>2</v>
      </c>
      <c r="C280" s="15">
        <v>4.7437377929687701</v>
      </c>
      <c r="D280" s="15">
        <f t="shared" si="121"/>
        <v>0.71510460083010496</v>
      </c>
      <c r="E280" s="15">
        <f t="shared" si="136"/>
        <v>0.77529726646889308</v>
      </c>
      <c r="F280" s="15">
        <f t="shared" si="128"/>
        <v>-6.0192665638788112E-2</v>
      </c>
      <c r="G280" s="15">
        <f t="shared" si="123"/>
        <v>-19635.088151978707</v>
      </c>
      <c r="L280" s="17">
        <v>1.4501586914062701</v>
      </c>
      <c r="M280" s="17">
        <f t="shared" si="124"/>
        <v>0.54744794677737141</v>
      </c>
      <c r="N280" s="17">
        <f>0.7817*M280+0.2163</f>
        <v>0.64424005999587119</v>
      </c>
      <c r="O280" s="17">
        <f t="shared" si="129"/>
        <v>-9.6792113218499787E-2</v>
      </c>
      <c r="P280" s="17">
        <f t="shared" si="125"/>
        <v>-20134.341216413555</v>
      </c>
      <c r="T280" s="15">
        <v>-4.2554382324218496</v>
      </c>
      <c r="U280" s="15">
        <f t="shared" si="126"/>
        <v>-2.3249200915527068</v>
      </c>
      <c r="V280" s="15">
        <f>0.7817*U280+0.2163</f>
        <v>-1.6010900355667508</v>
      </c>
      <c r="W280" s="15">
        <f t="shared" si="130"/>
        <v>-0.72383005598595607</v>
      </c>
      <c r="X280" s="19">
        <f t="shared" si="127"/>
        <v>-28687.765793704428</v>
      </c>
    </row>
    <row r="281" spans="1:26">
      <c r="A281">
        <v>2029</v>
      </c>
      <c r="B281">
        <v>3</v>
      </c>
      <c r="C281" s="15">
        <v>12.501184082031299</v>
      </c>
      <c r="D281" s="15">
        <f t="shared" si="121"/>
        <v>10.898304344482487</v>
      </c>
      <c r="E281" s="15">
        <f t="shared" ref="E281:E283" si="137">0.9534*D281-0.7929</f>
        <v>9.5975433620296027</v>
      </c>
      <c r="F281" s="15">
        <f t="shared" si="128"/>
        <v>1.3007609824528839</v>
      </c>
      <c r="G281" s="15">
        <f t="shared" si="123"/>
        <v>-1070.3194383602131</v>
      </c>
      <c r="L281" s="17">
        <v>10.8615966796875</v>
      </c>
      <c r="M281" s="17">
        <f t="shared" si="124"/>
        <v>13.473116879882811</v>
      </c>
      <c r="N281" s="17">
        <f>0.9534*M281-0.7929</f>
        <v>12.052369633280273</v>
      </c>
      <c r="O281" s="17">
        <f t="shared" si="129"/>
        <v>1.4207472466025379</v>
      </c>
      <c r="P281" s="17">
        <f t="shared" si="125"/>
        <v>566.41319090521938</v>
      </c>
      <c r="T281" s="15">
        <v>7.6380249023437701</v>
      </c>
      <c r="U281" s="15">
        <f t="shared" si="126"/>
        <v>10.731723737792992</v>
      </c>
      <c r="V281" s="15">
        <f>0.9534*U281-0.7929</f>
        <v>9.4387254116118395</v>
      </c>
      <c r="W281" s="15">
        <f t="shared" si="130"/>
        <v>1.2929983261811522</v>
      </c>
      <c r="X281" s="19">
        <f t="shared" si="127"/>
        <v>-1176.2098325629049</v>
      </c>
    </row>
    <row r="282" spans="1:26">
      <c r="A282">
        <v>2029</v>
      </c>
      <c r="B282">
        <v>4</v>
      </c>
      <c r="C282" s="15">
        <v>20.350823974609401</v>
      </c>
      <c r="D282" s="15">
        <f t="shared" si="121"/>
        <v>21.202526631469759</v>
      </c>
      <c r="E282" s="15">
        <f t="shared" si="137"/>
        <v>19.421588890443267</v>
      </c>
      <c r="F282" s="15">
        <f t="shared" si="128"/>
        <v>1.7809377410264915</v>
      </c>
      <c r="G282" s="15">
        <f t="shared" si="123"/>
        <v>5479.7717253423689</v>
      </c>
      <c r="L282" s="17">
        <v>13.349938964843799</v>
      </c>
      <c r="M282" s="17">
        <f t="shared" si="124"/>
        <v>16.890606174316474</v>
      </c>
      <c r="N282" s="17">
        <f>0.9534*M282-0.7929</f>
        <v>15.310603926593327</v>
      </c>
      <c r="O282" s="17">
        <f t="shared" si="129"/>
        <v>1.5800022477231472</v>
      </c>
      <c r="P282" s="17">
        <f t="shared" si="125"/>
        <v>2738.8106611914518</v>
      </c>
      <c r="T282" s="15">
        <v>18.307946777343801</v>
      </c>
      <c r="U282" s="15">
        <f t="shared" si="126"/>
        <v>22.445163972168025</v>
      </c>
      <c r="V282" s="15">
        <f>0.9534*U282-0.7929</f>
        <v>20.606319331064995</v>
      </c>
      <c r="W282" s="15">
        <f t="shared" si="130"/>
        <v>1.8388446411030301</v>
      </c>
      <c r="X282" s="19">
        <f t="shared" si="127"/>
        <v>6269.6797492864353</v>
      </c>
    </row>
    <row r="283" spans="1:26">
      <c r="A283">
        <v>2029</v>
      </c>
      <c r="B283">
        <v>5</v>
      </c>
      <c r="C283" s="15">
        <v>29.306848144531301</v>
      </c>
      <c r="D283" s="15">
        <f t="shared" si="121"/>
        <v>32.959099559326241</v>
      </c>
      <c r="E283" s="15">
        <f t="shared" si="137"/>
        <v>30.63030551986164</v>
      </c>
      <c r="F283" s="15">
        <f t="shared" si="128"/>
        <v>2.3287940394646007</v>
      </c>
      <c r="G283" s="15">
        <f t="shared" si="123"/>
        <v>12953.079492336619</v>
      </c>
      <c r="L283" s="17">
        <v>21.720483398437501</v>
      </c>
      <c r="M283" s="17">
        <f t="shared" si="124"/>
        <v>28.386711899414063</v>
      </c>
      <c r="N283" s="17">
        <f>0.9534*M283-0.7929</f>
        <v>26.270991124901368</v>
      </c>
      <c r="O283" s="17">
        <f t="shared" si="129"/>
        <v>2.1157207745126954</v>
      </c>
      <c r="P283" s="17">
        <f t="shared" si="125"/>
        <v>10046.547085127677</v>
      </c>
      <c r="T283" s="15">
        <v>24.365869140625001</v>
      </c>
      <c r="U283" s="15">
        <f t="shared" si="126"/>
        <v>29.095551142578127</v>
      </c>
      <c r="V283" s="15">
        <f>0.9534*U283-0.7929</f>
        <v>26.946798459333987</v>
      </c>
      <c r="W283" s="15">
        <f t="shared" si="130"/>
        <v>2.1487526832441404</v>
      </c>
      <c r="X283" s="19">
        <f t="shared" si="127"/>
        <v>10497.135352133319</v>
      </c>
    </row>
    <row r="284" spans="1:26">
      <c r="A284">
        <v>2029</v>
      </c>
      <c r="B284">
        <v>6</v>
      </c>
      <c r="C284" s="15">
        <v>32.655786132812501</v>
      </c>
      <c r="D284" s="15">
        <f t="shared" si="121"/>
        <v>37.355250456542969</v>
      </c>
      <c r="E284" s="15">
        <f t="shared" ref="E284:E286" si="138">0.814*D284+4.4613</f>
        <v>34.868473871625973</v>
      </c>
      <c r="F284" s="15">
        <f t="shared" si="128"/>
        <v>2.4867765849169956</v>
      </c>
      <c r="G284" s="15">
        <f t="shared" si="123"/>
        <v>15108.119394852736</v>
      </c>
      <c r="L284" s="17">
        <v>26.594567871093801</v>
      </c>
      <c r="M284" s="17">
        <f t="shared" si="124"/>
        <v>35.08077951416022</v>
      </c>
      <c r="N284" s="17">
        <f>0.814*M284+4.4613</f>
        <v>33.017054524526415</v>
      </c>
      <c r="O284" s="17">
        <f t="shared" si="129"/>
        <v>2.0637249896338048</v>
      </c>
      <c r="P284" s="17">
        <f t="shared" si="125"/>
        <v>9337.2725835947313</v>
      </c>
      <c r="T284" s="15">
        <v>31.387963867187501</v>
      </c>
      <c r="U284" s="15">
        <f t="shared" si="126"/>
        <v>36.804406733398444</v>
      </c>
      <c r="V284" s="15">
        <f>0.814*U284+4.4613</f>
        <v>34.420087080986335</v>
      </c>
      <c r="W284" s="15">
        <f t="shared" si="130"/>
        <v>2.3843196524121097</v>
      </c>
      <c r="X284" s="19">
        <f t="shared" si="127"/>
        <v>13710.504378553589</v>
      </c>
    </row>
    <row r="285" spans="1:26">
      <c r="A285">
        <v>2029</v>
      </c>
      <c r="B285">
        <v>7</v>
      </c>
      <c r="C285" s="15">
        <v>35.071984863281301</v>
      </c>
      <c r="D285" s="15">
        <f t="shared" si="121"/>
        <v>40.526994530029363</v>
      </c>
      <c r="E285" s="15">
        <f t="shared" si="138"/>
        <v>37.450273547443899</v>
      </c>
      <c r="F285" s="15">
        <f t="shared" si="128"/>
        <v>3.0767209825854636</v>
      </c>
      <c r="G285" s="15">
        <f t="shared" si="123"/>
        <v>23155.550923448311</v>
      </c>
      <c r="L285" s="17">
        <v>29.019982910156301</v>
      </c>
      <c r="M285" s="17">
        <f t="shared" si="124"/>
        <v>38.411844528808658</v>
      </c>
      <c r="N285" s="17">
        <f>0.814*M285+4.4613</f>
        <v>35.728541446450244</v>
      </c>
      <c r="O285" s="17">
        <f t="shared" si="129"/>
        <v>2.6833030823584139</v>
      </c>
      <c r="P285" s="17">
        <f t="shared" si="125"/>
        <v>17788.937346451123</v>
      </c>
      <c r="T285" s="15">
        <v>33.718988037109398</v>
      </c>
      <c r="U285" s="15">
        <f t="shared" si="126"/>
        <v>39.3634050671387</v>
      </c>
      <c r="V285" s="15">
        <f>0.814*U285+4.4613</f>
        <v>36.5031117246509</v>
      </c>
      <c r="W285" s="15">
        <f t="shared" si="130"/>
        <v>2.8602933424878003</v>
      </c>
      <c r="X285" s="19">
        <f t="shared" si="127"/>
        <v>20203.261484876086</v>
      </c>
    </row>
    <row r="286" spans="1:26">
      <c r="A286">
        <v>2029</v>
      </c>
      <c r="B286">
        <v>8</v>
      </c>
      <c r="C286" s="15">
        <v>29.798669433593801</v>
      </c>
      <c r="D286" s="15">
        <f t="shared" si="121"/>
        <v>33.604713365478581</v>
      </c>
      <c r="E286" s="15">
        <f t="shared" si="138"/>
        <v>31.815536679499566</v>
      </c>
      <c r="F286" s="15">
        <f t="shared" si="128"/>
        <v>1.7891766859790152</v>
      </c>
      <c r="G286" s="15">
        <f t="shared" si="123"/>
        <v>5592.159173439748</v>
      </c>
      <c r="L286" s="17">
        <v>27.190820312500001</v>
      </c>
      <c r="M286" s="17">
        <f t="shared" si="124"/>
        <v>35.899672617187498</v>
      </c>
      <c r="N286" s="17">
        <f>0.814*M286+4.4613</f>
        <v>33.683633510390621</v>
      </c>
      <c r="O286" s="17">
        <f t="shared" si="129"/>
        <v>2.2160391067968774</v>
      </c>
      <c r="P286" s="17">
        <f t="shared" si="125"/>
        <v>11414.989455816205</v>
      </c>
      <c r="T286" s="15">
        <v>31.616387939453102</v>
      </c>
      <c r="U286" s="15">
        <f t="shared" si="126"/>
        <v>37.055170679931614</v>
      </c>
      <c r="V286" s="15">
        <f>0.814*U286+4.4613</f>
        <v>34.624208933464331</v>
      </c>
      <c r="W286" s="15">
        <f t="shared" si="130"/>
        <v>2.4309617464672826</v>
      </c>
      <c r="X286" s="19">
        <f t="shared" si="127"/>
        <v>14346.749183560205</v>
      </c>
    </row>
    <row r="287" spans="1:26">
      <c r="A287">
        <v>2029</v>
      </c>
      <c r="B287">
        <v>9</v>
      </c>
      <c r="C287" s="15">
        <v>25.313195800781301</v>
      </c>
      <c r="D287" s="15">
        <f t="shared" si="121"/>
        <v>27.716632127685614</v>
      </c>
      <c r="E287" s="15">
        <f t="shared" ref="E287:E289" si="139">0.9014*D287+2.3973</f>
        <v>27.381072199895812</v>
      </c>
      <c r="F287" s="15">
        <f t="shared" si="128"/>
        <v>0.33555992778980226</v>
      </c>
      <c r="G287" s="15">
        <f t="shared" si="123"/>
        <v>-14236.627025019308</v>
      </c>
      <c r="L287" s="17">
        <v>21.328149414062501</v>
      </c>
      <c r="M287" s="17">
        <f t="shared" si="124"/>
        <v>27.84788040527344</v>
      </c>
      <c r="N287" s="17">
        <f>0.9014*M287+2.3973</f>
        <v>27.499379397313479</v>
      </c>
      <c r="O287" s="17">
        <f t="shared" si="129"/>
        <v>0.34850100795996042</v>
      </c>
      <c r="P287" s="17">
        <f t="shared" si="125"/>
        <v>-14060.097750418179</v>
      </c>
      <c r="T287" s="15">
        <v>21.273370361328102</v>
      </c>
      <c r="U287" s="15">
        <f t="shared" si="126"/>
        <v>25.700605982665991</v>
      </c>
      <c r="V287" s="15">
        <f>0.9014*U287+2.3973</f>
        <v>25.563826232775124</v>
      </c>
      <c r="W287" s="15">
        <f t="shared" si="130"/>
        <v>0.1367797498908665</v>
      </c>
      <c r="X287" s="19">
        <f t="shared" si="127"/>
        <v>-16948.18743173869</v>
      </c>
    </row>
    <row r="288" spans="1:26">
      <c r="A288">
        <v>2029</v>
      </c>
      <c r="B288">
        <v>10</v>
      </c>
      <c r="C288" s="15">
        <v>15.820703125</v>
      </c>
      <c r="D288" s="15">
        <f t="shared" si="121"/>
        <v>15.255836992187497</v>
      </c>
      <c r="E288" s="15">
        <f t="shared" si="139"/>
        <v>16.148911464757809</v>
      </c>
      <c r="F288" s="15">
        <f t="shared" si="128"/>
        <v>-0.89307447257031214</v>
      </c>
      <c r="G288" s="15">
        <f t="shared" si="123"/>
        <v>-30996.42888033163</v>
      </c>
      <c r="L288" s="17">
        <v>13.730310058593799</v>
      </c>
      <c r="M288" s="17">
        <f t="shared" si="124"/>
        <v>17.413007834472726</v>
      </c>
      <c r="N288" s="17">
        <f>0.9014*M288+2.3973</f>
        <v>18.093385261993717</v>
      </c>
      <c r="O288" s="17">
        <f t="shared" si="129"/>
        <v>-0.68037742752099106</v>
      </c>
      <c r="P288" s="17">
        <f t="shared" si="125"/>
        <v>-28095.028488813841</v>
      </c>
      <c r="T288" s="15">
        <v>12.465234375</v>
      </c>
      <c r="U288" s="15">
        <f t="shared" si="126"/>
        <v>16.031034296874999</v>
      </c>
      <c r="V288" s="15">
        <f>0.9014*U288+2.3973</f>
        <v>16.847674315203125</v>
      </c>
      <c r="W288" s="15">
        <f t="shared" si="130"/>
        <v>-0.81664001832812616</v>
      </c>
      <c r="X288" s="19">
        <f t="shared" si="127"/>
        <v>-29953.786490013968</v>
      </c>
    </row>
    <row r="289" spans="1:26">
      <c r="A289">
        <v>2029</v>
      </c>
      <c r="B289">
        <v>11</v>
      </c>
      <c r="C289" s="15">
        <v>8.3578125000000192</v>
      </c>
      <c r="D289" s="15">
        <f t="shared" si="121"/>
        <v>5.4593004687500253</v>
      </c>
      <c r="E289" s="15">
        <f t="shared" si="139"/>
        <v>7.3183134425312719</v>
      </c>
      <c r="F289" s="15">
        <f t="shared" si="128"/>
        <v>-1.8590129737812466</v>
      </c>
      <c r="G289" s="15">
        <f t="shared" si="123"/>
        <v>-44172.795975349989</v>
      </c>
      <c r="L289" s="17">
        <v>2.0985961914062701</v>
      </c>
      <c r="M289" s="17">
        <f t="shared" si="124"/>
        <v>1.4380120092773714</v>
      </c>
      <c r="N289" s="17">
        <f>0.9014*M289+2.3973</f>
        <v>3.6935240251626222</v>
      </c>
      <c r="O289" s="17">
        <f t="shared" si="129"/>
        <v>-2.2555120158852509</v>
      </c>
      <c r="P289" s="17">
        <f t="shared" si="125"/>
        <v>-49581.439408690712</v>
      </c>
      <c r="T289" s="15">
        <v>1.7015625000000201</v>
      </c>
      <c r="U289" s="15">
        <f t="shared" si="126"/>
        <v>4.214675312500022</v>
      </c>
      <c r="V289" s="15">
        <f>0.9014*U289+2.3973</f>
        <v>6.1964083266875196</v>
      </c>
      <c r="W289" s="15">
        <f t="shared" si="130"/>
        <v>-1.9817330141874976</v>
      </c>
      <c r="X289" s="19">
        <f t="shared" si="127"/>
        <v>-45846.820046531655</v>
      </c>
    </row>
    <row r="290" spans="1:26">
      <c r="A290">
        <v>2029</v>
      </c>
      <c r="B290">
        <v>12</v>
      </c>
      <c r="C290" s="15">
        <v>0.55617675781252296</v>
      </c>
      <c r="D290" s="15">
        <f t="shared" si="121"/>
        <v>-4.7819067700195008</v>
      </c>
      <c r="E290" s="15">
        <f t="shared" ref="E290:E292" si="140">0.7817*D290+0.2163</f>
        <v>-3.5217165221242435</v>
      </c>
      <c r="F290" s="15">
        <f t="shared" si="128"/>
        <v>-1.2601902478952574</v>
      </c>
      <c r="G290" s="15">
        <f t="shared" si="123"/>
        <v>-36004.255171539204</v>
      </c>
      <c r="L290" s="17">
        <v>-1.7626708984374799</v>
      </c>
      <c r="M290" s="17">
        <f t="shared" si="124"/>
        <v>-3.8650522119140347</v>
      </c>
      <c r="N290" s="17">
        <f>0.7817*M290+0.2163</f>
        <v>-2.8050113140532007</v>
      </c>
      <c r="O290" s="17">
        <f t="shared" si="129"/>
        <v>-1.060040897860834</v>
      </c>
      <c r="P290" s="17">
        <f t="shared" si="125"/>
        <v>-33274.017887719638</v>
      </c>
      <c r="T290" s="15">
        <v>-8.3272460937499808</v>
      </c>
      <c r="U290" s="15">
        <f t="shared" si="126"/>
        <v>-6.794950761718729</v>
      </c>
      <c r="V290" s="15">
        <f>0.7817*U290+0.2163</f>
        <v>-5.0953130104355298</v>
      </c>
      <c r="W290" s="15">
        <f t="shared" si="130"/>
        <v>-1.6996377512831993</v>
      </c>
      <c r="X290" s="19">
        <f t="shared" si="127"/>
        <v>-41998.758565254117</v>
      </c>
    </row>
    <row r="291" spans="1:26">
      <c r="A291">
        <v>2030</v>
      </c>
      <c r="B291">
        <v>1</v>
      </c>
      <c r="C291" s="15">
        <v>3.6935668945312701</v>
      </c>
      <c r="D291" s="15">
        <f t="shared" si="121"/>
        <v>-0.66345473754880135</v>
      </c>
      <c r="E291" s="15">
        <f t="shared" si="140"/>
        <v>-0.30232256834189802</v>
      </c>
      <c r="F291" s="15">
        <f t="shared" si="128"/>
        <v>-0.36113216920690333</v>
      </c>
      <c r="G291" s="15">
        <f t="shared" si="123"/>
        <v>-23740.203920151369</v>
      </c>
      <c r="H291" s="15">
        <f>SUM(G291:G302)</f>
        <v>-129967.99141273979</v>
      </c>
      <c r="I291" s="15">
        <f>H291*2.36386*4.4</f>
        <v>-1351794.9991960439</v>
      </c>
      <c r="L291" s="17">
        <v>-0.74393310546872704</v>
      </c>
      <c r="M291" s="17">
        <f t="shared" si="124"/>
        <v>-2.4659177270507495</v>
      </c>
      <c r="N291" s="17">
        <f>0.7817*M291+0.2163</f>
        <v>-1.7113078872355709</v>
      </c>
      <c r="O291" s="17">
        <f t="shared" si="129"/>
        <v>-0.7546098398151786</v>
      </c>
      <c r="P291" s="17">
        <f t="shared" si="125"/>
        <v>-29107.632824918852</v>
      </c>
      <c r="Q291" s="17">
        <f>SUM(P291:P302)</f>
        <v>-127987.06426182136</v>
      </c>
      <c r="R291" s="17">
        <f>Q291*2.36386*4.4</f>
        <v>-1331191.4075941758</v>
      </c>
      <c r="T291" s="15">
        <v>-7.8964294433593496</v>
      </c>
      <c r="U291" s="15">
        <f t="shared" si="126"/>
        <v>-6.3220002429198949</v>
      </c>
      <c r="V291" s="15">
        <f>0.7817*U291+0.2163</f>
        <v>-4.7256075898904815</v>
      </c>
      <c r="W291" s="15">
        <f t="shared" si="130"/>
        <v>-1.5963926530294135</v>
      </c>
      <c r="X291" s="19">
        <f t="shared" si="127"/>
        <v>-40590.392179974224</v>
      </c>
      <c r="Y291" s="19">
        <f>SUM(X291:X302)</f>
        <v>-133521.43167541124</v>
      </c>
      <c r="Z291" s="19">
        <f>Y291*2.36386*4.4</f>
        <v>-1388754.2745130456</v>
      </c>
    </row>
    <row r="292" spans="1:26">
      <c r="A292">
        <v>2030</v>
      </c>
      <c r="B292">
        <v>2</v>
      </c>
      <c r="C292" s="15">
        <v>3.6885620117187701</v>
      </c>
      <c r="D292" s="15">
        <f t="shared" si="121"/>
        <v>-0.67002464721677057</v>
      </c>
      <c r="E292" s="15">
        <f t="shared" si="140"/>
        <v>-0.30745826672934956</v>
      </c>
      <c r="F292" s="15">
        <f t="shared" si="128"/>
        <v>-0.36256638048742101</v>
      </c>
      <c r="G292" s="15">
        <f t="shared" si="123"/>
        <v>-23759.767996228911</v>
      </c>
      <c r="L292" s="17">
        <v>1.2026306152344</v>
      </c>
      <c r="M292" s="17">
        <f t="shared" si="124"/>
        <v>0.20749288696292489</v>
      </c>
      <c r="N292" s="17">
        <f>0.7817*M292+0.2163</f>
        <v>0.37849718973891838</v>
      </c>
      <c r="O292" s="17">
        <f t="shared" si="129"/>
        <v>-0.17100430277599349</v>
      </c>
      <c r="P292" s="17">
        <f t="shared" si="125"/>
        <v>-21146.669694167329</v>
      </c>
      <c r="T292" s="15">
        <v>-1.6210937499977301E-2</v>
      </c>
      <c r="U292" s="15">
        <f t="shared" si="126"/>
        <v>2.3289036328125245</v>
      </c>
      <c r="V292" s="15">
        <f>0.7817*U292+0.2163</f>
        <v>2.0368039697695504</v>
      </c>
      <c r="W292" s="15">
        <f t="shared" si="130"/>
        <v>0.29209966304297419</v>
      </c>
      <c r="X292" s="19">
        <f t="shared" si="127"/>
        <v>-14829.468496430789</v>
      </c>
    </row>
    <row r="293" spans="1:26">
      <c r="A293">
        <v>2030</v>
      </c>
      <c r="B293">
        <v>3</v>
      </c>
      <c r="C293" s="15">
        <v>13.2719665527344</v>
      </c>
      <c r="D293" s="15">
        <f t="shared" si="121"/>
        <v>11.910110493774447</v>
      </c>
      <c r="E293" s="15">
        <f t="shared" ref="E293:E295" si="141">0.9534*D293-0.7929</f>
        <v>10.562199344764558</v>
      </c>
      <c r="F293" s="15">
        <f t="shared" si="128"/>
        <v>1.3479111490098887</v>
      </c>
      <c r="G293" s="15">
        <f t="shared" si="123"/>
        <v>-427.1440163561092</v>
      </c>
      <c r="L293" s="17">
        <v>4.2541137695312701</v>
      </c>
      <c r="M293" s="17">
        <f t="shared" si="124"/>
        <v>4.398399851074247</v>
      </c>
      <c r="N293" s="17">
        <f>0.9534*M293-0.7929</f>
        <v>3.4005344180141877</v>
      </c>
      <c r="O293" s="17">
        <f t="shared" si="129"/>
        <v>0.99786543306005937</v>
      </c>
      <c r="P293" s="17">
        <f t="shared" si="125"/>
        <v>-5202.1176276277292</v>
      </c>
      <c r="T293" s="15">
        <v>5.9521118164062701</v>
      </c>
      <c r="U293" s="15">
        <f t="shared" si="126"/>
        <v>8.8809283520508036</v>
      </c>
      <c r="V293" s="15">
        <f>0.9534*U293-0.7929</f>
        <v>7.6741770908452365</v>
      </c>
      <c r="W293" s="15">
        <f t="shared" si="130"/>
        <v>1.2067512612055671</v>
      </c>
      <c r="X293" s="19">
        <f t="shared" si="127"/>
        <v>-2352.7060458948581</v>
      </c>
    </row>
    <row r="294" spans="1:26">
      <c r="A294">
        <v>2030</v>
      </c>
      <c r="B294">
        <v>4</v>
      </c>
      <c r="C294" s="15">
        <v>21.312371826171901</v>
      </c>
      <c r="D294" s="15">
        <f t="shared" si="121"/>
        <v>22.464750496215853</v>
      </c>
      <c r="E294" s="15">
        <f t="shared" si="141"/>
        <v>20.624993123092196</v>
      </c>
      <c r="F294" s="15">
        <f t="shared" si="128"/>
        <v>1.8397573731236569</v>
      </c>
      <c r="G294" s="15">
        <f t="shared" si="123"/>
        <v>6282.130326779803</v>
      </c>
      <c r="L294" s="17">
        <v>13.8370300292969</v>
      </c>
      <c r="M294" s="17">
        <f t="shared" si="124"/>
        <v>17.559577042236363</v>
      </c>
      <c r="N294" s="17">
        <f>0.9534*M294-0.7929</f>
        <v>15.948400752068149</v>
      </c>
      <c r="O294" s="17">
        <f t="shared" si="129"/>
        <v>1.6111762901682134</v>
      </c>
      <c r="P294" s="17">
        <f t="shared" si="125"/>
        <v>3164.0557741845987</v>
      </c>
      <c r="T294" s="15">
        <v>14.003564453125</v>
      </c>
      <c r="U294" s="15">
        <f t="shared" si="126"/>
        <v>17.719813056640625</v>
      </c>
      <c r="V294" s="15">
        <f>0.9534*U294-0.7929</f>
        <v>16.101169768201174</v>
      </c>
      <c r="W294" s="15">
        <f t="shared" si="130"/>
        <v>1.6186432884394506</v>
      </c>
      <c r="X294" s="19">
        <f t="shared" si="127"/>
        <v>3265.9130976025444</v>
      </c>
    </row>
    <row r="295" spans="1:26">
      <c r="A295">
        <v>2030</v>
      </c>
      <c r="B295">
        <v>5</v>
      </c>
      <c r="C295" s="15">
        <v>29.057397460937501</v>
      </c>
      <c r="D295" s="15">
        <f t="shared" si="121"/>
        <v>32.631645646972657</v>
      </c>
      <c r="E295" s="15">
        <f t="shared" si="141"/>
        <v>30.318110959823734</v>
      </c>
      <c r="F295" s="15">
        <f t="shared" si="128"/>
        <v>2.3135346871489233</v>
      </c>
      <c r="G295" s="15">
        <f t="shared" si="123"/>
        <v>12744.926667398464</v>
      </c>
      <c r="L295" s="17">
        <v>19.451226806640602</v>
      </c>
      <c r="M295" s="17">
        <f t="shared" si="124"/>
        <v>25.270114896240202</v>
      </c>
      <c r="N295" s="17">
        <f>0.9534*M295-0.7929</f>
        <v>23.29962754207541</v>
      </c>
      <c r="O295" s="17">
        <f t="shared" si="129"/>
        <v>1.970487354164792</v>
      </c>
      <c r="P295" s="17">
        <f t="shared" si="125"/>
        <v>8065.4179981619272</v>
      </c>
      <c r="T295" s="15">
        <v>24.332421875000001</v>
      </c>
      <c r="U295" s="15">
        <f t="shared" si="126"/>
        <v>29.058832734375002</v>
      </c>
      <c r="V295" s="15">
        <f>0.9534*U295-0.7929</f>
        <v>26.91179112895313</v>
      </c>
      <c r="W295" s="15">
        <f t="shared" si="130"/>
        <v>2.1470416054218724</v>
      </c>
      <c r="X295" s="19">
        <f t="shared" si="127"/>
        <v>10473.79453955976</v>
      </c>
    </row>
    <row r="296" spans="1:26">
      <c r="A296">
        <v>2030</v>
      </c>
      <c r="B296">
        <v>6</v>
      </c>
      <c r="C296" s="15">
        <v>33.100274658203197</v>
      </c>
      <c r="D296" s="15">
        <f t="shared" si="121"/>
        <v>37.938730543823333</v>
      </c>
      <c r="E296" s="15">
        <f t="shared" ref="E296:E298" si="142">0.814*D296+4.4613</f>
        <v>35.343426662672194</v>
      </c>
      <c r="F296" s="15">
        <f t="shared" si="128"/>
        <v>2.5953038811511391</v>
      </c>
      <c r="G296" s="15">
        <f t="shared" si="123"/>
        <v>16588.540242782685</v>
      </c>
      <c r="L296" s="17">
        <v>26.793756103515602</v>
      </c>
      <c r="M296" s="17">
        <f t="shared" si="124"/>
        <v>35.354344632568321</v>
      </c>
      <c r="N296" s="17">
        <f>0.814*M296+4.4613</f>
        <v>33.239736530910612</v>
      </c>
      <c r="O296" s="17">
        <f t="shared" si="129"/>
        <v>2.1146081016577085</v>
      </c>
      <c r="P296" s="17">
        <f t="shared" si="125"/>
        <v>10031.369114712801</v>
      </c>
      <c r="T296" s="15">
        <v>32.192315673828197</v>
      </c>
      <c r="U296" s="15">
        <f t="shared" si="126"/>
        <v>37.687424146728596</v>
      </c>
      <c r="V296" s="15">
        <f>0.814*U296+4.4613</f>
        <v>35.138863255437073</v>
      </c>
      <c r="W296" s="15">
        <f t="shared" si="130"/>
        <v>2.5485608912915225</v>
      </c>
      <c r="X296" s="19">
        <f t="shared" si="127"/>
        <v>15950.91911810766</v>
      </c>
    </row>
    <row r="297" spans="1:26">
      <c r="A297">
        <v>2030</v>
      </c>
      <c r="B297">
        <v>7</v>
      </c>
      <c r="C297" s="15">
        <v>30.593194580078102</v>
      </c>
      <c r="D297" s="15">
        <f t="shared" si="121"/>
        <v>34.647686525268526</v>
      </c>
      <c r="E297" s="15">
        <f t="shared" si="142"/>
        <v>32.664516831568577</v>
      </c>
      <c r="F297" s="15">
        <f t="shared" si="128"/>
        <v>1.9831696936999492</v>
      </c>
      <c r="G297" s="15">
        <f t="shared" si="123"/>
        <v>8238.4177917610068</v>
      </c>
      <c r="L297" s="17">
        <v>28.894799804687501</v>
      </c>
      <c r="M297" s="17">
        <f t="shared" si="124"/>
        <v>38.239918051757812</v>
      </c>
      <c r="N297" s="17">
        <f>0.814*M297+4.4613</f>
        <v>35.58859329413086</v>
      </c>
      <c r="O297" s="17">
        <f t="shared" si="129"/>
        <v>2.6513247576269521</v>
      </c>
      <c r="P297" s="17">
        <f t="shared" si="125"/>
        <v>17352.721018789256</v>
      </c>
      <c r="T297" s="15">
        <v>34.367211914062501</v>
      </c>
      <c r="U297" s="15">
        <f t="shared" si="126"/>
        <v>40.075025239257819</v>
      </c>
      <c r="V297" s="15">
        <f>0.814*U297+4.4613</f>
        <v>37.082370544755861</v>
      </c>
      <c r="W297" s="15">
        <f t="shared" si="130"/>
        <v>2.9926546945019581</v>
      </c>
      <c r="X297" s="19">
        <f t="shared" si="127"/>
        <v>22008.802687701209</v>
      </c>
    </row>
    <row r="298" spans="1:26">
      <c r="A298">
        <v>2030</v>
      </c>
      <c r="B298">
        <v>8</v>
      </c>
      <c r="C298" s="15">
        <v>30.677178955078102</v>
      </c>
      <c r="D298" s="15">
        <f t="shared" si="121"/>
        <v>34.757932814331021</v>
      </c>
      <c r="E298" s="15">
        <f t="shared" si="142"/>
        <v>32.754257310865448</v>
      </c>
      <c r="F298" s="15">
        <f t="shared" si="128"/>
        <v>2.0036755034655727</v>
      </c>
      <c r="G298" s="15">
        <f t="shared" si="123"/>
        <v>8518.1375427738749</v>
      </c>
      <c r="L298" s="17">
        <v>25.900659179687501</v>
      </c>
      <c r="M298" s="17">
        <f t="shared" si="124"/>
        <v>34.12776531738281</v>
      </c>
      <c r="N298" s="17">
        <f>0.814*M298+4.4613</f>
        <v>32.241300968349606</v>
      </c>
      <c r="O298" s="17">
        <f t="shared" si="129"/>
        <v>1.8864643490332043</v>
      </c>
      <c r="P298" s="17">
        <f t="shared" si="125"/>
        <v>6919.2601851619402</v>
      </c>
      <c r="T298" s="15">
        <v>29.974938964843801</v>
      </c>
      <c r="U298" s="15">
        <f t="shared" si="126"/>
        <v>35.253187995605529</v>
      </c>
      <c r="V298" s="15">
        <f>0.814*U298+4.4613</f>
        <v>33.157395028422897</v>
      </c>
      <c r="W298" s="15">
        <f t="shared" si="130"/>
        <v>2.0957929671826321</v>
      </c>
      <c r="X298" s="19">
        <f t="shared" si="127"/>
        <v>9774.7118653382859</v>
      </c>
    </row>
    <row r="299" spans="1:26">
      <c r="A299">
        <v>2030</v>
      </c>
      <c r="B299">
        <v>9</v>
      </c>
      <c r="C299" s="15">
        <v>24.712274169921901</v>
      </c>
      <c r="D299" s="15">
        <f t="shared" si="121"/>
        <v>26.927802302856477</v>
      </c>
      <c r="E299" s="15">
        <f t="shared" ref="E299:E301" si="143">0.9014*D299+2.3973</f>
        <v>26.670020995794829</v>
      </c>
      <c r="F299" s="15">
        <f t="shared" si="128"/>
        <v>0.25778130706164859</v>
      </c>
      <c r="G299" s="15">
        <f t="shared" si="123"/>
        <v>-15297.605190372051</v>
      </c>
      <c r="L299" s="17">
        <v>21.155633544921901</v>
      </c>
      <c r="M299" s="17">
        <f t="shared" si="124"/>
        <v>27.610947110595738</v>
      </c>
      <c r="N299" s="17">
        <f>0.9014*M299+2.3973</f>
        <v>27.285807725491001</v>
      </c>
      <c r="O299" s="17">
        <f t="shared" si="129"/>
        <v>0.3251393851047375</v>
      </c>
      <c r="P299" s="17">
        <f t="shared" si="125"/>
        <v>-14378.773647786275</v>
      </c>
      <c r="T299" s="15">
        <v>20.351373291015602</v>
      </c>
      <c r="U299" s="15">
        <f t="shared" si="126"/>
        <v>24.688437598876927</v>
      </c>
      <c r="V299" s="15">
        <f>0.9014*U299+2.3973</f>
        <v>24.651457651627663</v>
      </c>
      <c r="W299" s="15">
        <f t="shared" si="130"/>
        <v>3.6979947249264455E-2</v>
      </c>
      <c r="X299" s="19">
        <f t="shared" si="127"/>
        <v>-18309.556539572783</v>
      </c>
    </row>
    <row r="300" spans="1:26">
      <c r="A300">
        <v>2030</v>
      </c>
      <c r="B300">
        <v>10</v>
      </c>
      <c r="C300" s="15">
        <v>13.6697021484375</v>
      </c>
      <c r="D300" s="15">
        <f t="shared" si="121"/>
        <v>12.432218010253905</v>
      </c>
      <c r="E300" s="15">
        <f t="shared" si="143"/>
        <v>13.603701314442869</v>
      </c>
      <c r="F300" s="15">
        <f t="shared" si="128"/>
        <v>-1.1714833041889641</v>
      </c>
      <c r="G300" s="15">
        <f t="shared" si="123"/>
        <v>-34794.203752441659</v>
      </c>
      <c r="L300" s="17">
        <v>12.581628417968799</v>
      </c>
      <c r="M300" s="17">
        <f t="shared" si="124"/>
        <v>15.835408469238347</v>
      </c>
      <c r="N300" s="17">
        <f>0.9014*M300+2.3973</f>
        <v>16.671337194171446</v>
      </c>
      <c r="O300" s="17">
        <f t="shared" si="129"/>
        <v>-0.83592872493309933</v>
      </c>
      <c r="P300" s="17">
        <f t="shared" si="125"/>
        <v>-30216.903736812408</v>
      </c>
      <c r="T300" s="15">
        <v>10.6612487792969</v>
      </c>
      <c r="U300" s="15">
        <f t="shared" si="126"/>
        <v>14.050618909912137</v>
      </c>
      <c r="V300" s="15">
        <f>0.9014*U300+2.3973</f>
        <v>15.062527885394799</v>
      </c>
      <c r="W300" s="15">
        <f t="shared" si="130"/>
        <v>-1.0119089754826618</v>
      </c>
      <c r="X300" s="19">
        <f t="shared" si="127"/>
        <v>-32617.450334558991</v>
      </c>
    </row>
    <row r="301" spans="1:26">
      <c r="A301">
        <v>2030</v>
      </c>
      <c r="B301">
        <v>11</v>
      </c>
      <c r="C301" s="15">
        <v>6.6546569824219004</v>
      </c>
      <c r="D301" s="15">
        <f t="shared" si="121"/>
        <v>3.2235682208252294</v>
      </c>
      <c r="E301" s="15">
        <f t="shared" si="143"/>
        <v>5.303024394251862</v>
      </c>
      <c r="F301" s="15">
        <f t="shared" si="128"/>
        <v>-2.0794561734266326</v>
      </c>
      <c r="G301" s="15">
        <f t="shared" si="123"/>
        <v>-47179.861661712697</v>
      </c>
      <c r="L301" s="17">
        <v>4.2963806152344004</v>
      </c>
      <c r="M301" s="17">
        <f t="shared" si="124"/>
        <v>4.4564491369629256</v>
      </c>
      <c r="N301" s="17">
        <f>0.9014*M301+2.3973</f>
        <v>6.4143432520583819</v>
      </c>
      <c r="O301" s="17">
        <f t="shared" si="129"/>
        <v>-1.9578941150954563</v>
      </c>
      <c r="P301" s="17">
        <f t="shared" si="125"/>
        <v>-45521.633624017122</v>
      </c>
      <c r="T301" s="15">
        <v>1.0786376953125201</v>
      </c>
      <c r="U301" s="15">
        <f t="shared" si="126"/>
        <v>3.5308284619140844</v>
      </c>
      <c r="V301" s="15">
        <f>0.9014*U301+2.3973</f>
        <v>5.5799887755693556</v>
      </c>
      <c r="W301" s="15">
        <f t="shared" si="130"/>
        <v>-2.0491603136552712</v>
      </c>
      <c r="X301" s="19">
        <f t="shared" si="127"/>
        <v>-46766.595838571549</v>
      </c>
    </row>
    <row r="302" spans="1:26">
      <c r="A302">
        <v>2030</v>
      </c>
      <c r="B302">
        <v>12</v>
      </c>
      <c r="C302" s="15">
        <v>0.26528320312502301</v>
      </c>
      <c r="D302" s="15">
        <f t="shared" si="121"/>
        <v>-5.1637627392577823</v>
      </c>
      <c r="E302" s="15">
        <f t="shared" ref="E302:E304" si="144">0.7817*D302+0.2163</f>
        <v>-3.8202133332778083</v>
      </c>
      <c r="F302" s="15">
        <f t="shared" si="128"/>
        <v>-1.343549405979974</v>
      </c>
      <c r="G302" s="15">
        <f t="shared" si="123"/>
        <v>-37141.357446972826</v>
      </c>
      <c r="L302" s="17">
        <v>-0.45993652343747699</v>
      </c>
      <c r="M302" s="17">
        <f t="shared" si="124"/>
        <v>-2.0758768212890306</v>
      </c>
      <c r="N302" s="17">
        <f>0.7817*M302+0.2163</f>
        <v>-1.4064129112016353</v>
      </c>
      <c r="O302" s="17">
        <f t="shared" si="129"/>
        <v>-0.66946391008739536</v>
      </c>
      <c r="P302" s="17">
        <f t="shared" si="125"/>
        <v>-27946.157197502158</v>
      </c>
      <c r="T302" s="15">
        <v>-7.5718749999999799</v>
      </c>
      <c r="U302" s="15">
        <f t="shared" si="126"/>
        <v>-5.9657043749999783</v>
      </c>
      <c r="V302" s="15">
        <f>0.7817*U302+0.2163</f>
        <v>-4.4470911099374826</v>
      </c>
      <c r="W302" s="15">
        <f t="shared" si="130"/>
        <v>-1.5186132650624957</v>
      </c>
      <c r="X302" s="19">
        <f t="shared" si="127"/>
        <v>-39529.403548717499</v>
      </c>
    </row>
    <row r="303" spans="1:26">
      <c r="A303">
        <v>2031</v>
      </c>
      <c r="B303">
        <v>1</v>
      </c>
      <c r="C303" s="15">
        <v>-1.5479492187499799</v>
      </c>
      <c r="D303" s="15">
        <f t="shared" si="121"/>
        <v>-7.5439929394530978</v>
      </c>
      <c r="E303" s="15">
        <f t="shared" si="144"/>
        <v>-5.6808392807704857</v>
      </c>
      <c r="F303" s="15">
        <f t="shared" si="128"/>
        <v>-1.8631536586826121</v>
      </c>
      <c r="G303" s="15">
        <f t="shared" si="123"/>
        <v>-44229.279058089509</v>
      </c>
      <c r="H303" s="15">
        <f>SUM(G303:G314)</f>
        <v>-144281.31755491058</v>
      </c>
      <c r="I303" s="15">
        <f>H303*2.36386*4.4</f>
        <v>-1500667.6753875441</v>
      </c>
      <c r="L303" s="17">
        <v>-3.2205566406249799</v>
      </c>
      <c r="M303" s="17">
        <f t="shared" si="124"/>
        <v>-5.8673124902343474</v>
      </c>
      <c r="N303" s="17">
        <f>0.7817*M303+0.2163</f>
        <v>-4.3701781736161891</v>
      </c>
      <c r="O303" s="17">
        <f t="shared" si="129"/>
        <v>-1.4971343166181583</v>
      </c>
      <c r="P303" s="17">
        <f t="shared" si="125"/>
        <v>-39236.409212988299</v>
      </c>
      <c r="Q303" s="17">
        <f>SUM(P303:P314)</f>
        <v>-162032.75410612815</v>
      </c>
      <c r="R303" s="17">
        <f>Q303*2.36386*4.4</f>
        <v>-1685300.0829337733</v>
      </c>
      <c r="T303" s="15">
        <v>-4.9426635742187299</v>
      </c>
      <c r="U303" s="15">
        <f t="shared" si="126"/>
        <v>-3.0793560717773221</v>
      </c>
      <c r="V303" s="15">
        <f>0.7817*U303+0.2163</f>
        <v>-2.1908326413083326</v>
      </c>
      <c r="W303" s="15">
        <f t="shared" si="130"/>
        <v>-0.88852343046898952</v>
      </c>
      <c r="X303" s="19">
        <f t="shared" si="127"/>
        <v>-30934.348115027486</v>
      </c>
      <c r="Y303" s="19">
        <f>SUM(X303:X314)</f>
        <v>-112340.83521598777</v>
      </c>
      <c r="Z303" s="19">
        <f>Y303*2.36386*4.4</f>
        <v>-1168455.2296281254</v>
      </c>
    </row>
    <row r="304" spans="1:26">
      <c r="A304">
        <v>2031</v>
      </c>
      <c r="B304">
        <v>2</v>
      </c>
      <c r="C304" s="15">
        <v>4.7830444335937701</v>
      </c>
      <c r="D304" s="15">
        <f t="shared" si="121"/>
        <v>0.76670242797854193</v>
      </c>
      <c r="E304" s="15">
        <f t="shared" si="144"/>
        <v>0.81563128795082629</v>
      </c>
      <c r="F304" s="15">
        <f t="shared" si="128"/>
        <v>-4.8928859972284355E-2</v>
      </c>
      <c r="G304" s="15">
        <f t="shared" si="123"/>
        <v>-19481.438578881931</v>
      </c>
      <c r="L304" s="17">
        <v>-1.1454223632812299</v>
      </c>
      <c r="M304" s="17">
        <f t="shared" si="124"/>
        <v>-3.0173230737304411</v>
      </c>
      <c r="N304" s="17">
        <f>0.7817*M304+0.2163</f>
        <v>-2.1423414467350859</v>
      </c>
      <c r="O304" s="17">
        <f t="shared" si="129"/>
        <v>-0.8749816269953552</v>
      </c>
      <c r="P304" s="17">
        <f t="shared" si="125"/>
        <v>-30749.624373843639</v>
      </c>
      <c r="T304" s="15">
        <v>-0.55322875976560204</v>
      </c>
      <c r="U304" s="15">
        <f t="shared" si="126"/>
        <v>1.7393654675293218</v>
      </c>
      <c r="V304" s="15">
        <f>0.7817*U304+0.2163</f>
        <v>1.5759619859676706</v>
      </c>
      <c r="W304" s="15">
        <f t="shared" si="130"/>
        <v>0.16340348156165119</v>
      </c>
      <c r="X304" s="19">
        <f t="shared" si="127"/>
        <v>-16585.013108017516</v>
      </c>
    </row>
    <row r="305" spans="1:26">
      <c r="A305">
        <v>2031</v>
      </c>
      <c r="B305">
        <v>3</v>
      </c>
      <c r="C305" s="15">
        <v>10.7229248046875</v>
      </c>
      <c r="D305" s="15">
        <f t="shared" si="121"/>
        <v>8.5639833911132826</v>
      </c>
      <c r="E305" s="15">
        <f t="shared" ref="E305:E307" si="145">0.9534*D305-0.7929</f>
        <v>7.3720017650874032</v>
      </c>
      <c r="F305" s="15">
        <f t="shared" si="128"/>
        <v>1.1919816260258793</v>
      </c>
      <c r="G305" s="15">
        <f t="shared" si="123"/>
        <v>-2554.1786393809798</v>
      </c>
      <c r="L305" s="17">
        <v>4.6866699218750201</v>
      </c>
      <c r="M305" s="17">
        <f t="shared" si="124"/>
        <v>4.9924724707031523</v>
      </c>
      <c r="N305" s="17">
        <f>0.9534*M305-0.7929</f>
        <v>3.9669232535683858</v>
      </c>
      <c r="O305" s="17">
        <f t="shared" si="129"/>
        <v>1.0255492171347664</v>
      </c>
      <c r="P305" s="17">
        <f t="shared" si="125"/>
        <v>-4824.4831290646507</v>
      </c>
      <c r="T305" s="15">
        <v>7.0746093750000201</v>
      </c>
      <c r="U305" s="15">
        <f t="shared" si="126"/>
        <v>10.113206171875023</v>
      </c>
      <c r="V305" s="15">
        <f>0.9534*U305-0.7929</f>
        <v>8.8490307642656472</v>
      </c>
      <c r="W305" s="15">
        <f t="shared" si="130"/>
        <v>1.2641754076093754</v>
      </c>
      <c r="X305" s="19">
        <f t="shared" si="127"/>
        <v>-1569.3832648005082</v>
      </c>
    </row>
    <row r="306" spans="1:26">
      <c r="A306">
        <v>2031</v>
      </c>
      <c r="B306">
        <v>4</v>
      </c>
      <c r="C306" s="15">
        <v>20.428308105468801</v>
      </c>
      <c r="D306" s="15">
        <f t="shared" si="121"/>
        <v>21.304240050048893</v>
      </c>
      <c r="E306" s="15">
        <f t="shared" si="145"/>
        <v>19.518562463716616</v>
      </c>
      <c r="F306" s="15">
        <f t="shared" si="128"/>
        <v>1.7856775863322767</v>
      </c>
      <c r="G306" s="15">
        <f t="shared" si="123"/>
        <v>5544.427955158586</v>
      </c>
      <c r="L306" s="17">
        <v>16.615075683593801</v>
      </c>
      <c r="M306" s="17">
        <f t="shared" si="124"/>
        <v>21.374944943847726</v>
      </c>
      <c r="N306" s="17">
        <f>0.9534*M306-0.7929</f>
        <v>19.585972509464423</v>
      </c>
      <c r="O306" s="17">
        <f t="shared" si="129"/>
        <v>1.7889724343833038</v>
      </c>
      <c r="P306" s="17">
        <f t="shared" si="125"/>
        <v>5589.3729774226485</v>
      </c>
      <c r="T306" s="15">
        <v>17.642358398437501</v>
      </c>
      <c r="U306" s="15">
        <f t="shared" si="126"/>
        <v>21.714481049804689</v>
      </c>
      <c r="V306" s="15">
        <f>0.9534*U306-0.7929</f>
        <v>19.909686232883793</v>
      </c>
      <c r="W306" s="15">
        <f t="shared" si="130"/>
        <v>1.8047948169208965</v>
      </c>
      <c r="X306" s="19">
        <f t="shared" si="127"/>
        <v>5805.2060976179491</v>
      </c>
    </row>
    <row r="307" spans="1:26">
      <c r="A307">
        <v>2031</v>
      </c>
      <c r="B307">
        <v>5</v>
      </c>
      <c r="C307" s="15">
        <v>25.046289062500001</v>
      </c>
      <c r="D307" s="15">
        <f t="shared" si="121"/>
        <v>27.366263652343754</v>
      </c>
      <c r="E307" s="15">
        <f t="shared" si="145"/>
        <v>25.298095766144538</v>
      </c>
      <c r="F307" s="15">
        <f t="shared" si="128"/>
        <v>2.0681678861992161</v>
      </c>
      <c r="G307" s="15">
        <f t="shared" si="123"/>
        <v>9397.8781356435065</v>
      </c>
      <c r="L307" s="17">
        <v>20.237878417968801</v>
      </c>
      <c r="M307" s="17">
        <f t="shared" si="124"/>
        <v>26.350502219238351</v>
      </c>
      <c r="N307" s="17">
        <f>0.9534*M307-0.7929</f>
        <v>24.329668815821844</v>
      </c>
      <c r="O307" s="17">
        <f t="shared" si="129"/>
        <v>2.020833403416507</v>
      </c>
      <c r="P307" s="17">
        <f t="shared" si="125"/>
        <v>8752.1884560045728</v>
      </c>
      <c r="T307" s="15">
        <v>24.085595703125001</v>
      </c>
      <c r="U307" s="15">
        <f t="shared" si="126"/>
        <v>28.787866962890629</v>
      </c>
      <c r="V307" s="15">
        <f>0.9534*U307-0.7929</f>
        <v>26.653452362419927</v>
      </c>
      <c r="W307" s="15">
        <f t="shared" si="130"/>
        <v>2.1344146004707021</v>
      </c>
      <c r="X307" s="19">
        <f t="shared" si="127"/>
        <v>10301.549565020847</v>
      </c>
    </row>
    <row r="308" spans="1:26">
      <c r="A308">
        <v>2031</v>
      </c>
      <c r="B308">
        <v>6</v>
      </c>
      <c r="C308" s="15">
        <v>30.938256835937501</v>
      </c>
      <c r="D308" s="15">
        <f t="shared" si="121"/>
        <v>35.100649748535155</v>
      </c>
      <c r="E308" s="15">
        <f t="shared" ref="E308:E310" si="146">0.814*D308+4.4613</f>
        <v>33.033228895307616</v>
      </c>
      <c r="F308" s="15">
        <f t="shared" si="128"/>
        <v>2.0674208532275387</v>
      </c>
      <c r="G308" s="15">
        <f t="shared" si="123"/>
        <v>9387.6878588768559</v>
      </c>
      <c r="L308" s="17">
        <v>24.879144287109401</v>
      </c>
      <c r="M308" s="17">
        <f t="shared" si="124"/>
        <v>32.724816763916046</v>
      </c>
      <c r="N308" s="17">
        <f>0.814*M308+4.4613</f>
        <v>31.099300845827656</v>
      </c>
      <c r="O308" s="17">
        <f t="shared" si="129"/>
        <v>1.6255159180883894</v>
      </c>
      <c r="P308" s="17">
        <f t="shared" si="125"/>
        <v>3359.6626386437201</v>
      </c>
      <c r="T308" s="15">
        <v>29.061914062500001</v>
      </c>
      <c r="U308" s="15">
        <f t="shared" si="126"/>
        <v>34.250869257812504</v>
      </c>
      <c r="V308" s="15">
        <f>0.814*U308+4.4613</f>
        <v>32.341507575859374</v>
      </c>
      <c r="W308" s="15">
        <f t="shared" si="130"/>
        <v>1.9093616819531292</v>
      </c>
      <c r="X308" s="19">
        <f t="shared" si="127"/>
        <v>7231.6027035226361</v>
      </c>
    </row>
    <row r="309" spans="1:26">
      <c r="A309">
        <v>2031</v>
      </c>
      <c r="B309">
        <v>7</v>
      </c>
      <c r="C309" s="15">
        <v>33.231713867187501</v>
      </c>
      <c r="D309" s="15">
        <f t="shared" si="121"/>
        <v>38.111270793457031</v>
      </c>
      <c r="E309" s="15">
        <f t="shared" si="146"/>
        <v>35.483874425874021</v>
      </c>
      <c r="F309" s="15">
        <f t="shared" si="128"/>
        <v>2.6273963675830103</v>
      </c>
      <c r="G309" s="15">
        <f t="shared" si="123"/>
        <v>17026.313850199847</v>
      </c>
      <c r="L309" s="17">
        <v>30.220788574218801</v>
      </c>
      <c r="M309" s="17">
        <f t="shared" si="124"/>
        <v>40.061031027832101</v>
      </c>
      <c r="N309" s="17">
        <f>0.814*M309+4.4613</f>
        <v>37.070979256655328</v>
      </c>
      <c r="O309" s="17">
        <f t="shared" si="129"/>
        <v>2.9900517711767733</v>
      </c>
      <c r="P309" s="17">
        <f t="shared" si="125"/>
        <v>21973.296210622364</v>
      </c>
      <c r="T309" s="15">
        <v>36.457879638671898</v>
      </c>
      <c r="U309" s="15">
        <f t="shared" si="126"/>
        <v>42.370160267334015</v>
      </c>
      <c r="V309" s="15">
        <f>0.814*U309+4.4613</f>
        <v>38.950610457609891</v>
      </c>
      <c r="W309" s="15">
        <f t="shared" si="130"/>
        <v>3.4195498097241241</v>
      </c>
      <c r="X309" s="19">
        <f t="shared" si="127"/>
        <v>27832.078954446777</v>
      </c>
    </row>
    <row r="310" spans="1:26">
      <c r="A310">
        <v>2031</v>
      </c>
      <c r="B310">
        <v>8</v>
      </c>
      <c r="C310" s="15">
        <v>30.221398925781301</v>
      </c>
      <c r="D310" s="15">
        <f t="shared" si="121"/>
        <v>34.159630369873113</v>
      </c>
      <c r="E310" s="15">
        <f t="shared" si="146"/>
        <v>32.267239121076713</v>
      </c>
      <c r="F310" s="15">
        <f t="shared" si="128"/>
        <v>1.8923912487964003</v>
      </c>
      <c r="G310" s="15">
        <f t="shared" si="123"/>
        <v>7000.1090248316978</v>
      </c>
      <c r="L310" s="17">
        <v>28.745324707031301</v>
      </c>
      <c r="M310" s="17">
        <f t="shared" si="124"/>
        <v>38.034628952636787</v>
      </c>
      <c r="N310" s="17">
        <f>0.814*M310+4.4613</f>
        <v>35.421487967446339</v>
      </c>
      <c r="O310" s="17">
        <f t="shared" si="129"/>
        <v>2.6131409851904479</v>
      </c>
      <c r="P310" s="17">
        <f t="shared" si="125"/>
        <v>16831.856178982896</v>
      </c>
      <c r="T310" s="15">
        <v>30.770043945312501</v>
      </c>
      <c r="U310" s="15">
        <f t="shared" si="126"/>
        <v>36.126054243164063</v>
      </c>
      <c r="V310" s="15">
        <f>0.814*U310+4.4613</f>
        <v>33.867908153935545</v>
      </c>
      <c r="W310" s="15">
        <f t="shared" si="130"/>
        <v>2.2581460892285179</v>
      </c>
      <c r="X310" s="19">
        <f t="shared" si="127"/>
        <v>11989.370803166214</v>
      </c>
    </row>
    <row r="311" spans="1:26">
      <c r="A311">
        <v>2031</v>
      </c>
      <c r="B311">
        <v>9</v>
      </c>
      <c r="C311" s="15">
        <v>25.771264648437501</v>
      </c>
      <c r="D311" s="15">
        <f t="shared" si="121"/>
        <v>28.317939104003905</v>
      </c>
      <c r="E311" s="15">
        <f t="shared" ref="E311:E313" si="147">0.9014*D311+2.3973</f>
        <v>27.923090308349121</v>
      </c>
      <c r="F311" s="15">
        <f t="shared" si="128"/>
        <v>0.39484879565478437</v>
      </c>
      <c r="G311" s="15">
        <f t="shared" si="123"/>
        <v>-13427.867578473088</v>
      </c>
      <c r="L311" s="17">
        <v>22.166101074218801</v>
      </c>
      <c r="M311" s="17">
        <f t="shared" si="124"/>
        <v>28.998723215332102</v>
      </c>
      <c r="N311" s="17">
        <f>0.9014*M311+2.3973</f>
        <v>28.536749106300359</v>
      </c>
      <c r="O311" s="17">
        <f t="shared" si="129"/>
        <v>0.4619741090317433</v>
      </c>
      <c r="P311" s="17">
        <f t="shared" si="125"/>
        <v>-12512.211178697989</v>
      </c>
      <c r="T311" s="15">
        <v>20.981225585937501</v>
      </c>
      <c r="U311" s="15">
        <f t="shared" si="126"/>
        <v>25.379889448242189</v>
      </c>
      <c r="V311" s="15">
        <f>0.9014*U311+2.3973</f>
        <v>25.274732348645511</v>
      </c>
      <c r="W311" s="15">
        <f t="shared" si="130"/>
        <v>0.10515709959667774</v>
      </c>
      <c r="X311" s="19">
        <f t="shared" si="127"/>
        <v>-17379.552004401718</v>
      </c>
    </row>
    <row r="312" spans="1:26">
      <c r="A312">
        <v>2031</v>
      </c>
      <c r="B312">
        <v>10</v>
      </c>
      <c r="C312" s="15">
        <v>14.169091796875</v>
      </c>
      <c r="D312" s="15">
        <f t="shared" si="121"/>
        <v>13.087766801757812</v>
      </c>
      <c r="E312" s="15">
        <f t="shared" si="147"/>
        <v>14.194612995104491</v>
      </c>
      <c r="F312" s="15">
        <f t="shared" si="128"/>
        <v>-1.1068461933466782</v>
      </c>
      <c r="G312" s="15">
        <f t="shared" si="123"/>
        <v>-33912.488923442041</v>
      </c>
      <c r="L312" s="17">
        <v>12.8305603027344</v>
      </c>
      <c r="M312" s="17">
        <f t="shared" si="124"/>
        <v>16.177291519775427</v>
      </c>
      <c r="N312" s="17">
        <f>0.9014*M312+2.3973</f>
        <v>16.97951057592557</v>
      </c>
      <c r="O312" s="17">
        <f t="shared" si="129"/>
        <v>-0.80221905615014322</v>
      </c>
      <c r="P312" s="17">
        <f t="shared" si="125"/>
        <v>-29757.070144944104</v>
      </c>
      <c r="T312" s="15">
        <v>13.0124755859375</v>
      </c>
      <c r="U312" s="15">
        <f t="shared" si="126"/>
        <v>16.631795698242186</v>
      </c>
      <c r="V312" s="15">
        <f>0.9014*U312+2.3973</f>
        <v>17.389200642395508</v>
      </c>
      <c r="W312" s="15">
        <f t="shared" si="130"/>
        <v>-0.75740494415332194</v>
      </c>
      <c r="X312" s="19">
        <f t="shared" si="127"/>
        <v>-29145.760843195465</v>
      </c>
    </row>
    <row r="313" spans="1:26">
      <c r="A313">
        <v>2031</v>
      </c>
      <c r="B313">
        <v>11</v>
      </c>
      <c r="C313" s="15">
        <v>6.5170227050781504</v>
      </c>
      <c r="D313" s="15">
        <f t="shared" si="121"/>
        <v>3.0428957049560887</v>
      </c>
      <c r="E313" s="15">
        <f t="shared" si="147"/>
        <v>5.1401661884474183</v>
      </c>
      <c r="F313" s="15">
        <f t="shared" si="128"/>
        <v>-2.0972704834913296</v>
      </c>
      <c r="G313" s="15">
        <f t="shared" si="123"/>
        <v>-47422.866665305228</v>
      </c>
      <c r="L313" s="17">
        <v>2.0078979492187701</v>
      </c>
      <c r="M313" s="17">
        <f t="shared" si="124"/>
        <v>1.3134470434570589</v>
      </c>
      <c r="N313" s="17">
        <f>0.9014*M313+2.3973</f>
        <v>3.5812411649721927</v>
      </c>
      <c r="O313" s="17">
        <f t="shared" si="129"/>
        <v>-2.2677941215151338</v>
      </c>
      <c r="P313" s="17">
        <f t="shared" si="125"/>
        <v>-49748.979611587944</v>
      </c>
      <c r="T313" s="15">
        <v>0.89876708984377296</v>
      </c>
      <c r="U313" s="15">
        <f t="shared" si="126"/>
        <v>3.3333665112304938</v>
      </c>
      <c r="V313" s="15">
        <f>0.9014*U313+2.3973</f>
        <v>5.4019965732231672</v>
      </c>
      <c r="W313" s="15">
        <f t="shared" si="130"/>
        <v>-2.0686300619926734</v>
      </c>
      <c r="X313" s="19">
        <f t="shared" si="127"/>
        <v>-47032.182675642063</v>
      </c>
    </row>
    <row r="314" spans="1:26">
      <c r="A314">
        <v>2031</v>
      </c>
      <c r="B314">
        <v>12</v>
      </c>
      <c r="C314" s="15">
        <v>1.6804138183594</v>
      </c>
      <c r="D314" s="15">
        <f t="shared" si="121"/>
        <v>-3.3061207806396151</v>
      </c>
      <c r="E314" s="15">
        <f t="shared" ref="E314:E316" si="148">0.7817*D314+0.2163</f>
        <v>-2.3680946142259871</v>
      </c>
      <c r="F314" s="15">
        <f t="shared" si="128"/>
        <v>-0.93802616641362802</v>
      </c>
      <c r="G314" s="15">
        <f t="shared" si="123"/>
        <v>-31609.6149360483</v>
      </c>
      <c r="L314" s="17">
        <v>-6.2706054687499799</v>
      </c>
      <c r="M314" s="17">
        <f t="shared" si="124"/>
        <v>-10.056249550781223</v>
      </c>
      <c r="N314" s="17">
        <f>0.7817*M314+0.2163</f>
        <v>-7.6446702738456809</v>
      </c>
      <c r="O314" s="17">
        <f t="shared" si="129"/>
        <v>-2.4115792769355417</v>
      </c>
      <c r="P314" s="17">
        <f t="shared" si="125"/>
        <v>-51710.352916677723</v>
      </c>
      <c r="T314" s="15">
        <v>-5.5300048828124799</v>
      </c>
      <c r="U314" s="15">
        <f t="shared" si="126"/>
        <v>-3.7241393603515411</v>
      </c>
      <c r="V314" s="15">
        <f>0.7817*U314+0.2163</f>
        <v>-2.6948597379867998</v>
      </c>
      <c r="W314" s="15">
        <f t="shared" si="130"/>
        <v>-1.0292796223647414</v>
      </c>
      <c r="X314" s="19">
        <f t="shared" si="127"/>
        <v>-32854.403328677436</v>
      </c>
    </row>
    <row r="315" spans="1:26">
      <c r="A315">
        <v>2032</v>
      </c>
      <c r="B315">
        <v>1</v>
      </c>
      <c r="C315" s="15">
        <v>5.6634521484397703E-2</v>
      </c>
      <c r="D315" s="15">
        <f t="shared" si="121"/>
        <v>-5.4376558636474304</v>
      </c>
      <c r="E315" s="15">
        <f t="shared" si="148"/>
        <v>-4.0343155886131958</v>
      </c>
      <c r="F315" s="15">
        <f t="shared" si="128"/>
        <v>-1.4033402750342345</v>
      </c>
      <c r="G315" s="15">
        <f t="shared" si="123"/>
        <v>-37956.964691741989</v>
      </c>
      <c r="H315" s="15">
        <f>SUM(G315:G326)</f>
        <v>-111774.05122632218</v>
      </c>
      <c r="I315" s="15">
        <f>H315*2.36386*4.4</f>
        <v>-1162560.1184201573</v>
      </c>
      <c r="L315" s="17">
        <v>-1.9731201171874799</v>
      </c>
      <c r="M315" s="17">
        <f t="shared" si="124"/>
        <v>-4.1540831689452844</v>
      </c>
      <c r="N315" s="17">
        <f>0.7817*M315+0.2163</f>
        <v>-3.0309468131645287</v>
      </c>
      <c r="O315" s="17">
        <f t="shared" si="129"/>
        <v>-1.1231363557807557</v>
      </c>
      <c r="P315" s="17">
        <f t="shared" si="125"/>
        <v>-34134.703029205288</v>
      </c>
      <c r="Q315" s="17">
        <f>SUM(P315:P326)</f>
        <v>-113092.10427412333</v>
      </c>
      <c r="R315" s="17">
        <f>Q315*2.36386*4.4</f>
        <v>-1176269.1670814883</v>
      </c>
      <c r="T315" s="15">
        <v>-7.4194702148437299</v>
      </c>
      <c r="U315" s="15">
        <f t="shared" si="126"/>
        <v>-5.7983944018554467</v>
      </c>
      <c r="V315" s="15">
        <f>0.7817*U315+0.2163</f>
        <v>-4.3163049039304022</v>
      </c>
      <c r="W315" s="15">
        <f t="shared" si="130"/>
        <v>-1.4820894979250445</v>
      </c>
      <c r="X315" s="19">
        <f t="shared" si="127"/>
        <v>-39031.182841195536</v>
      </c>
      <c r="Y315" s="19">
        <f>SUM(X315:X326)</f>
        <v>-115621.86249285418</v>
      </c>
      <c r="Z315" s="19">
        <f>Y315*2.36386*4.4</f>
        <v>-1202581.1418383766</v>
      </c>
    </row>
    <row r="316" spans="1:26">
      <c r="A316">
        <v>2032</v>
      </c>
      <c r="B316">
        <v>2</v>
      </c>
      <c r="C316" s="15">
        <v>4.9076171875000201</v>
      </c>
      <c r="D316" s="15">
        <f t="shared" si="121"/>
        <v>0.93022908203127663</v>
      </c>
      <c r="E316" s="15">
        <f t="shared" si="148"/>
        <v>0.94346007342384897</v>
      </c>
      <c r="F316" s="15">
        <f t="shared" si="128"/>
        <v>-1.3230991392572333E-2</v>
      </c>
      <c r="G316" s="15">
        <f t="shared" si="123"/>
        <v>-18994.483953586077</v>
      </c>
      <c r="L316" s="17">
        <v>2.9523559570312701</v>
      </c>
      <c r="M316" s="17">
        <f t="shared" si="124"/>
        <v>2.610565671386746</v>
      </c>
      <c r="N316" s="17">
        <f>0.7817*M316+0.2163</f>
        <v>2.256979185323019</v>
      </c>
      <c r="O316" s="17">
        <f t="shared" si="129"/>
        <v>0.353586486063727</v>
      </c>
      <c r="P316" s="17">
        <f t="shared" si="125"/>
        <v>-13990.7267436047</v>
      </c>
      <c r="T316" s="15">
        <v>1.3597656250000201</v>
      </c>
      <c r="U316" s="15">
        <f t="shared" si="126"/>
        <v>3.839450703125022</v>
      </c>
      <c r="V316" s="15">
        <f>0.7817*U316+0.2163</f>
        <v>3.2175986146328293</v>
      </c>
      <c r="W316" s="15">
        <f t="shared" si="130"/>
        <v>0.62185208849219276</v>
      </c>
      <c r="X316" s="19">
        <f t="shared" si="127"/>
        <v>-10331.315660877999</v>
      </c>
    </row>
    <row r="317" spans="1:26">
      <c r="A317">
        <v>2032</v>
      </c>
      <c r="B317">
        <v>3</v>
      </c>
      <c r="C317" s="15">
        <v>13.6794677734375</v>
      </c>
      <c r="D317" s="15">
        <f t="shared" si="121"/>
        <v>12.445037346191405</v>
      </c>
      <c r="E317" s="15">
        <f t="shared" ref="E317:E319" si="149">0.9534*D317-0.7929</f>
        <v>11.072198605858887</v>
      </c>
      <c r="F317" s="15">
        <f t="shared" si="128"/>
        <v>1.3728387403325186</v>
      </c>
      <c r="G317" s="15">
        <f t="shared" si="123"/>
        <v>-87.106743124113564</v>
      </c>
      <c r="L317" s="17">
        <v>7.3532653808594004</v>
      </c>
      <c r="M317" s="17">
        <f t="shared" si="124"/>
        <v>8.6547746740722999</v>
      </c>
      <c r="N317" s="17">
        <f>0.9534*M317-0.7929</f>
        <v>7.458562174260531</v>
      </c>
      <c r="O317" s="17">
        <f t="shared" si="129"/>
        <v>1.1962124998117689</v>
      </c>
      <c r="P317" s="17">
        <f t="shared" si="125"/>
        <v>-2496.465290067661</v>
      </c>
      <c r="T317" s="15">
        <v>9.0152832031250192</v>
      </c>
      <c r="U317" s="15">
        <f t="shared" si="126"/>
        <v>12.243677900390647</v>
      </c>
      <c r="V317" s="15">
        <f>0.9534*U317-0.7929</f>
        <v>10.880222510232445</v>
      </c>
      <c r="W317" s="15">
        <f t="shared" si="130"/>
        <v>1.3634553901582027</v>
      </c>
      <c r="X317" s="19">
        <f t="shared" si="127"/>
        <v>-215.10502285195616</v>
      </c>
    </row>
    <row r="318" spans="1:26">
      <c r="A318">
        <v>2032</v>
      </c>
      <c r="B318">
        <v>4</v>
      </c>
      <c r="C318" s="15">
        <v>21.693109130859401</v>
      </c>
      <c r="D318" s="15">
        <f t="shared" si="121"/>
        <v>22.964544356079134</v>
      </c>
      <c r="E318" s="15">
        <f t="shared" si="149"/>
        <v>21.101496589085848</v>
      </c>
      <c r="F318" s="15">
        <f t="shared" si="128"/>
        <v>1.8630477669932866</v>
      </c>
      <c r="G318" s="15">
        <f t="shared" si="123"/>
        <v>6599.834589555423</v>
      </c>
      <c r="L318" s="17">
        <v>12.39833984375</v>
      </c>
      <c r="M318" s="17">
        <f t="shared" si="124"/>
        <v>15.583679941406247</v>
      </c>
      <c r="N318" s="17">
        <f>0.9534*M318-0.7929</f>
        <v>14.064580456136717</v>
      </c>
      <c r="O318" s="17">
        <f t="shared" si="129"/>
        <v>1.5190994852695301</v>
      </c>
      <c r="P318" s="17">
        <f t="shared" si="125"/>
        <v>1908.0360785616613</v>
      </c>
      <c r="T318" s="15">
        <v>17.343865966796901</v>
      </c>
      <c r="U318" s="15">
        <f t="shared" si="126"/>
        <v>21.386796058349638</v>
      </c>
      <c r="V318" s="15">
        <f>0.9534*U318-0.7929</f>
        <v>19.597271362030547</v>
      </c>
      <c r="W318" s="15">
        <f t="shared" si="130"/>
        <v>1.7895246963190914</v>
      </c>
      <c r="X318" s="19">
        <f t="shared" si="127"/>
        <v>5596.9063824887271</v>
      </c>
    </row>
    <row r="319" spans="1:26">
      <c r="A319">
        <v>2032</v>
      </c>
      <c r="B319">
        <v>5</v>
      </c>
      <c r="C319" s="15">
        <v>26.819848632812501</v>
      </c>
      <c r="D319" s="15">
        <f t="shared" si="121"/>
        <v>29.694415300292967</v>
      </c>
      <c r="E319" s="15">
        <f t="shared" si="149"/>
        <v>27.517755547299316</v>
      </c>
      <c r="F319" s="15">
        <f t="shared" si="128"/>
        <v>2.1766597529936504</v>
      </c>
      <c r="G319" s="15">
        <f t="shared" si="123"/>
        <v>10877.815690586387</v>
      </c>
      <c r="L319" s="17">
        <v>21.796960449218801</v>
      </c>
      <c r="M319" s="17">
        <f t="shared" si="124"/>
        <v>28.491745480957103</v>
      </c>
      <c r="N319" s="17">
        <f>0.9534*M319-0.7929</f>
        <v>26.371130141544505</v>
      </c>
      <c r="O319" s="17">
        <f t="shared" si="129"/>
        <v>2.1206153394125984</v>
      </c>
      <c r="P319" s="17">
        <f t="shared" si="125"/>
        <v>10113.313844927256</v>
      </c>
      <c r="T319" s="15">
        <v>25.503930664062501</v>
      </c>
      <c r="U319" s="15">
        <f t="shared" si="126"/>
        <v>30.344915083007816</v>
      </c>
      <c r="V319" s="15">
        <f>0.9534*U319-0.7929</f>
        <v>28.137942040139652</v>
      </c>
      <c r="W319" s="15">
        <f t="shared" si="130"/>
        <v>2.2069730428681638</v>
      </c>
      <c r="X319" s="19">
        <f t="shared" si="127"/>
        <v>11291.319277764622</v>
      </c>
    </row>
    <row r="320" spans="1:26">
      <c r="A320">
        <v>2032</v>
      </c>
      <c r="B320">
        <v>6</v>
      </c>
      <c r="C320" s="15">
        <v>33.530236816406301</v>
      </c>
      <c r="D320" s="15">
        <f t="shared" si="121"/>
        <v>38.503141868896549</v>
      </c>
      <c r="E320" s="15">
        <f t="shared" ref="E320:E322" si="150">0.814*D320+4.4613</f>
        <v>35.802857481281791</v>
      </c>
      <c r="F320" s="15">
        <f t="shared" si="128"/>
        <v>2.700284387614758</v>
      </c>
      <c r="G320" s="15">
        <f t="shared" si="123"/>
        <v>18020.579331452915</v>
      </c>
      <c r="L320" s="17">
        <v>27.894250488281301</v>
      </c>
      <c r="M320" s="17">
        <f t="shared" si="124"/>
        <v>36.865763620605534</v>
      </c>
      <c r="N320" s="17">
        <f>0.814*M320+4.4613</f>
        <v>34.470031587172905</v>
      </c>
      <c r="O320" s="17">
        <f t="shared" si="129"/>
        <v>2.3957320334326297</v>
      </c>
      <c r="P320" s="17">
        <f t="shared" si="125"/>
        <v>13866.180668054501</v>
      </c>
      <c r="T320" s="15">
        <v>29.593957519531301</v>
      </c>
      <c r="U320" s="15">
        <f t="shared" si="126"/>
        <v>34.834946564941461</v>
      </c>
      <c r="V320" s="15">
        <f>0.814*U320+4.4613</f>
        <v>32.816946503862347</v>
      </c>
      <c r="W320" s="15">
        <f t="shared" si="130"/>
        <v>2.018000061079114</v>
      </c>
      <c r="X320" s="19">
        <f t="shared" si="127"/>
        <v>8713.5388331801951</v>
      </c>
    </row>
    <row r="321" spans="1:26">
      <c r="A321">
        <v>2032</v>
      </c>
      <c r="B321">
        <v>7</v>
      </c>
      <c r="C321" s="15">
        <v>32.896661376953197</v>
      </c>
      <c r="D321" s="15">
        <f t="shared" si="121"/>
        <v>37.671447389526463</v>
      </c>
      <c r="E321" s="15">
        <f t="shared" si="150"/>
        <v>35.125858175074541</v>
      </c>
      <c r="F321" s="15">
        <f t="shared" si="128"/>
        <v>2.5455892144519225</v>
      </c>
      <c r="G321" s="15">
        <f t="shared" si="123"/>
        <v>15910.382474338672</v>
      </c>
      <c r="L321" s="17">
        <v>28.301904296875001</v>
      </c>
      <c r="M321" s="17">
        <f t="shared" si="124"/>
        <v>37.425635361328126</v>
      </c>
      <c r="N321" s="17">
        <f>0.814*M321+4.4613</f>
        <v>34.925767184121092</v>
      </c>
      <c r="O321" s="17">
        <f t="shared" si="129"/>
        <v>2.4998681772070341</v>
      </c>
      <c r="P321" s="17">
        <f t="shared" si="125"/>
        <v>15286.701805281155</v>
      </c>
      <c r="T321" s="15">
        <v>34.629998779296898</v>
      </c>
      <c r="U321" s="15">
        <f t="shared" si="126"/>
        <v>40.363512659912139</v>
      </c>
      <c r="V321" s="15">
        <f>0.814*U321+4.4613</f>
        <v>37.317199305168479</v>
      </c>
      <c r="W321" s="15">
        <f t="shared" si="130"/>
        <v>3.0463133547436598</v>
      </c>
      <c r="X321" s="19">
        <f t="shared" si="127"/>
        <v>22740.76047205826</v>
      </c>
    </row>
    <row r="322" spans="1:26">
      <c r="A322">
        <v>2032</v>
      </c>
      <c r="B322">
        <v>8</v>
      </c>
      <c r="C322" s="15">
        <v>32.611779785156301</v>
      </c>
      <c r="D322" s="15">
        <f t="shared" si="121"/>
        <v>37.297483323974674</v>
      </c>
      <c r="E322" s="15">
        <f t="shared" si="150"/>
        <v>34.821451425715381</v>
      </c>
      <c r="F322" s="15">
        <f t="shared" si="128"/>
        <v>2.4760318982592935</v>
      </c>
      <c r="G322" s="15">
        <f t="shared" si="123"/>
        <v>14961.551124155019</v>
      </c>
      <c r="L322" s="17">
        <v>27.917871093750001</v>
      </c>
      <c r="M322" s="17">
        <f t="shared" si="124"/>
        <v>36.898204160156247</v>
      </c>
      <c r="N322" s="17">
        <f>0.814*M322+4.4613</f>
        <v>34.496438186367186</v>
      </c>
      <c r="O322" s="17">
        <f t="shared" si="129"/>
        <v>2.4017659737890611</v>
      </c>
      <c r="P322" s="17">
        <f t="shared" si="125"/>
        <v>13948.489648456583</v>
      </c>
      <c r="T322" s="15">
        <v>29.778924560546901</v>
      </c>
      <c r="U322" s="15">
        <f t="shared" si="126"/>
        <v>35.038003382568391</v>
      </c>
      <c r="V322" s="15">
        <f>0.814*U322+4.4613</f>
        <v>32.982234753410665</v>
      </c>
      <c r="W322" s="15">
        <f t="shared" si="130"/>
        <v>2.0557686291577255</v>
      </c>
      <c r="X322" s="19">
        <f t="shared" si="127"/>
        <v>9228.7398703405343</v>
      </c>
    </row>
    <row r="323" spans="1:26">
      <c r="A323">
        <v>2032</v>
      </c>
      <c r="B323">
        <v>9</v>
      </c>
      <c r="C323" s="15">
        <v>24.544213867187501</v>
      </c>
      <c r="D323" s="15">
        <f t="shared" si="121"/>
        <v>26.707189543457034</v>
      </c>
      <c r="E323" s="15">
        <f t="shared" ref="E323:E325" si="151">0.9014*D323+2.3973</f>
        <v>26.471160654472172</v>
      </c>
      <c r="F323" s="15">
        <f t="shared" si="128"/>
        <v>0.23602888898486185</v>
      </c>
      <c r="G323" s="15">
        <f t="shared" si="123"/>
        <v>-15594.329925357499</v>
      </c>
      <c r="L323" s="17">
        <v>24.222528076171901</v>
      </c>
      <c r="M323" s="17">
        <f t="shared" si="124"/>
        <v>31.823020059814493</v>
      </c>
      <c r="N323" s="17">
        <f>0.9014*M323+2.3973</f>
        <v>31.082570281916784</v>
      </c>
      <c r="O323" s="17">
        <f t="shared" si="129"/>
        <v>0.74044977789770883</v>
      </c>
      <c r="P323" s="17">
        <f t="shared" si="125"/>
        <v>-8713.5245796973541</v>
      </c>
      <c r="T323" s="15">
        <v>21.013543701171901</v>
      </c>
      <c r="U323" s="15">
        <f t="shared" si="126"/>
        <v>25.415368275146513</v>
      </c>
      <c r="V323" s="15">
        <f>0.9014*U323+2.3973</f>
        <v>25.306712963217066</v>
      </c>
      <c r="W323" s="15">
        <f t="shared" si="130"/>
        <v>0.10865531192944644</v>
      </c>
      <c r="X323" s="19">
        <f t="shared" si="127"/>
        <v>-17331.832889970421</v>
      </c>
    </row>
    <row r="324" spans="1:26">
      <c r="A324">
        <v>2032</v>
      </c>
      <c r="B324">
        <v>10</v>
      </c>
      <c r="C324" s="15">
        <v>18.284539794921901</v>
      </c>
      <c r="D324" s="15">
        <f t="shared" ref="D324:D387" si="152">C324*1.3127-5.512</f>
        <v>18.490115388793978</v>
      </c>
      <c r="E324" s="15">
        <f t="shared" si="151"/>
        <v>19.064290011458894</v>
      </c>
      <c r="F324" s="15">
        <f t="shared" si="128"/>
        <v>-0.57417462266491626</v>
      </c>
      <c r="G324" s="15">
        <f t="shared" ref="G324:G387" si="153">13641*F324-18814</f>
        <v>-26646.316027772122</v>
      </c>
      <c r="L324" s="17">
        <v>12.552880859375</v>
      </c>
      <c r="M324" s="17">
        <f t="shared" ref="M324:M387" si="154">L324*1.3734-1.4442</f>
        <v>15.795926572265623</v>
      </c>
      <c r="N324" s="17">
        <f>0.9014*M324+2.3973</f>
        <v>16.635748212240234</v>
      </c>
      <c r="O324" s="17">
        <f t="shared" si="129"/>
        <v>-0.83982163997461079</v>
      </c>
      <c r="P324" s="17">
        <f t="shared" ref="P324:P387" si="155">13641*O324-18814</f>
        <v>-30270.006990893664</v>
      </c>
      <c r="T324" s="15">
        <v>11.801171875</v>
      </c>
      <c r="U324" s="15">
        <f t="shared" ref="U324:U387" si="156">T324*1.0978+2.3467</f>
        <v>15.302026484375002</v>
      </c>
      <c r="V324" s="15">
        <f>0.9014*U324+2.3973</f>
        <v>16.190546673015628</v>
      </c>
      <c r="W324" s="15">
        <f t="shared" si="130"/>
        <v>-0.88852018864062643</v>
      </c>
      <c r="X324" s="19">
        <f t="shared" ref="X324:X387" si="157">13641*W324-18814</f>
        <v>-30934.303893246783</v>
      </c>
    </row>
    <row r="325" spans="1:26">
      <c r="A325">
        <v>2032</v>
      </c>
      <c r="B325">
        <v>11</v>
      </c>
      <c r="C325" s="15">
        <v>7.3838134765625201</v>
      </c>
      <c r="D325" s="15">
        <f t="shared" si="152"/>
        <v>4.1807319506836196</v>
      </c>
      <c r="E325" s="15">
        <f t="shared" si="151"/>
        <v>6.165811780346214</v>
      </c>
      <c r="F325" s="15">
        <f t="shared" ref="F325:F388" si="158">D325-E325</f>
        <v>-1.9850798296625944</v>
      </c>
      <c r="G325" s="15">
        <f t="shared" si="153"/>
        <v>-45892.47395642745</v>
      </c>
      <c r="L325" s="17">
        <v>4.5964599609375201</v>
      </c>
      <c r="M325" s="17">
        <f t="shared" si="154"/>
        <v>4.8685781103515904</v>
      </c>
      <c r="N325" s="17">
        <f>0.9014*M325+2.3973</f>
        <v>6.7858363086709232</v>
      </c>
      <c r="O325" s="17">
        <f t="shared" ref="O325:O388" si="159">M325-N325</f>
        <v>-1.9172581983193329</v>
      </c>
      <c r="P325" s="17">
        <f t="shared" si="155"/>
        <v>-44967.319083274022</v>
      </c>
      <c r="T325" s="15">
        <v>1.3310791015625201</v>
      </c>
      <c r="U325" s="15">
        <f t="shared" si="156"/>
        <v>3.8079586376953345</v>
      </c>
      <c r="V325" s="15">
        <f>0.9014*U325+2.3973</f>
        <v>5.8297939160185743</v>
      </c>
      <c r="W325" s="15">
        <f t="shared" ref="W325:W388" si="160">U325-V325</f>
        <v>-2.0218352783232398</v>
      </c>
      <c r="X325" s="19">
        <f t="shared" si="157"/>
        <v>-46393.855031607316</v>
      </c>
    </row>
    <row r="326" spans="1:26">
      <c r="A326">
        <v>2032</v>
      </c>
      <c r="B326">
        <v>12</v>
      </c>
      <c r="C326" s="15">
        <v>1.3317504882812701</v>
      </c>
      <c r="D326" s="15">
        <f t="shared" si="152"/>
        <v>-3.7638111340331761</v>
      </c>
      <c r="E326" s="15">
        <f t="shared" ref="E326:E328" si="161">0.7817*D326+0.2163</f>
        <v>-2.7258711634737338</v>
      </c>
      <c r="F326" s="15">
        <f t="shared" si="158"/>
        <v>-1.0379399705594423</v>
      </c>
      <c r="G326" s="15">
        <f t="shared" si="153"/>
        <v>-32972.539138401349</v>
      </c>
      <c r="L326" s="17">
        <v>-1.8526672363281</v>
      </c>
      <c r="M326" s="17">
        <f t="shared" si="154"/>
        <v>-3.9886531823730125</v>
      </c>
      <c r="N326" s="17">
        <f>0.7817*M326+0.2163</f>
        <v>-2.9016301926609835</v>
      </c>
      <c r="O326" s="17">
        <f t="shared" si="159"/>
        <v>-1.0870229897120289</v>
      </c>
      <c r="P326" s="17">
        <f t="shared" si="155"/>
        <v>-33642.080602661787</v>
      </c>
      <c r="T326" s="15">
        <v>-4.3373474121093496</v>
      </c>
      <c r="U326" s="15">
        <f t="shared" si="156"/>
        <v>-2.4148399890136445</v>
      </c>
      <c r="V326" s="15">
        <f>0.7817*U326+0.2163</f>
        <v>-1.6713804194119659</v>
      </c>
      <c r="W326" s="15">
        <f t="shared" si="160"/>
        <v>-0.74345956960167858</v>
      </c>
      <c r="X326" s="19">
        <f t="shared" si="157"/>
        <v>-28955.531988936498</v>
      </c>
    </row>
    <row r="327" spans="1:26">
      <c r="A327">
        <v>2033</v>
      </c>
      <c r="B327">
        <v>1</v>
      </c>
      <c r="C327" s="15">
        <v>7.5402832031272696E-2</v>
      </c>
      <c r="D327" s="15">
        <f t="shared" si="152"/>
        <v>-5.4130187023925478</v>
      </c>
      <c r="E327" s="15">
        <f t="shared" si="161"/>
        <v>-4.0150567196602536</v>
      </c>
      <c r="F327" s="15">
        <f t="shared" si="158"/>
        <v>-1.3979619827322942</v>
      </c>
      <c r="G327" s="15">
        <f t="shared" si="153"/>
        <v>-37883.599406451227</v>
      </c>
      <c r="H327" s="15">
        <f>SUM(G327:G338)</f>
        <v>-120557.54884862111</v>
      </c>
      <c r="I327" s="15">
        <f>H327*2.36386*4.4</f>
        <v>-1253917.1366537267</v>
      </c>
      <c r="L327" s="17">
        <v>-1.4459594726562299</v>
      </c>
      <c r="M327" s="17">
        <f t="shared" si="154"/>
        <v>-3.430080739746066</v>
      </c>
      <c r="N327" s="17">
        <f>0.7817*M327+0.2163</f>
        <v>-2.4649941142594995</v>
      </c>
      <c r="O327" s="17">
        <f t="shared" si="159"/>
        <v>-0.96508662548656643</v>
      </c>
      <c r="P327" s="17">
        <f t="shared" si="155"/>
        <v>-31978.746658262251</v>
      </c>
      <c r="Q327" s="17">
        <f>SUM(P327:P338)</f>
        <v>-118253.71476278055</v>
      </c>
      <c r="R327" s="17">
        <f>Q327*2.36386*4.4</f>
        <v>-1229954.9951882444</v>
      </c>
      <c r="T327" s="15">
        <v>-6.5718139648437299</v>
      </c>
      <c r="U327" s="15">
        <f t="shared" si="156"/>
        <v>-4.8678373706054483</v>
      </c>
      <c r="V327" s="15">
        <f>0.7817*U327+0.2163</f>
        <v>-3.5888884726022789</v>
      </c>
      <c r="W327" s="15">
        <f t="shared" si="160"/>
        <v>-1.2789488980031694</v>
      </c>
      <c r="X327" s="19">
        <f t="shared" si="157"/>
        <v>-36260.141917661233</v>
      </c>
      <c r="Y327" s="19">
        <f>SUM(X327:X338)</f>
        <v>-138876.64676752585</v>
      </c>
      <c r="Z327" s="19">
        <f>Y327*2.36386*4.4</f>
        <v>-1444453.7810026882</v>
      </c>
    </row>
    <row r="328" spans="1:26">
      <c r="A328">
        <v>2033</v>
      </c>
      <c r="B328">
        <v>2</v>
      </c>
      <c r="C328" s="15">
        <v>1.11309204101565</v>
      </c>
      <c r="D328" s="15">
        <f t="shared" si="152"/>
        <v>-4.0508440777587555</v>
      </c>
      <c r="E328" s="15">
        <f t="shared" si="161"/>
        <v>-2.9502448155840191</v>
      </c>
      <c r="F328" s="15">
        <f t="shared" si="158"/>
        <v>-1.1005992621747365</v>
      </c>
      <c r="G328" s="15">
        <f t="shared" si="153"/>
        <v>-33827.274535325581</v>
      </c>
      <c r="L328" s="17">
        <v>2.6131225585937701</v>
      </c>
      <c r="M328" s="17">
        <f t="shared" si="154"/>
        <v>2.1446625219726836</v>
      </c>
      <c r="N328" s="17">
        <f>0.7817*M328+0.2163</f>
        <v>1.8927826934260465</v>
      </c>
      <c r="O328" s="17">
        <f t="shared" si="159"/>
        <v>0.25187982854663704</v>
      </c>
      <c r="P328" s="17">
        <f t="shared" si="155"/>
        <v>-15378.107258795324</v>
      </c>
      <c r="T328" s="15">
        <v>-4.0083984374999799</v>
      </c>
      <c r="U328" s="15">
        <f t="shared" si="156"/>
        <v>-2.0537198046874789</v>
      </c>
      <c r="V328" s="15">
        <f>0.7817*U328+0.2163</f>
        <v>-1.3890927713242023</v>
      </c>
      <c r="W328" s="15">
        <f t="shared" si="160"/>
        <v>-0.66462703336327666</v>
      </c>
      <c r="X328" s="19">
        <f t="shared" si="157"/>
        <v>-27880.177362108458</v>
      </c>
    </row>
    <row r="329" spans="1:26">
      <c r="A329">
        <v>2033</v>
      </c>
      <c r="B329">
        <v>3</v>
      </c>
      <c r="C329" s="15">
        <v>11.021630859375</v>
      </c>
      <c r="D329" s="15">
        <f t="shared" si="152"/>
        <v>8.9560948291015627</v>
      </c>
      <c r="E329" s="15">
        <f t="shared" ref="E329:E331" si="162">0.9534*D329-0.7929</f>
        <v>7.7458408100654301</v>
      </c>
      <c r="F329" s="15">
        <f t="shared" si="158"/>
        <v>1.2102540190361326</v>
      </c>
      <c r="G329" s="15">
        <f t="shared" si="153"/>
        <v>-2304.9249263281163</v>
      </c>
      <c r="L329" s="17">
        <v>7.0473266601562701</v>
      </c>
      <c r="M329" s="17">
        <f t="shared" si="154"/>
        <v>8.2345984350586203</v>
      </c>
      <c r="N329" s="17">
        <f>0.9534*M329-0.7929</f>
        <v>7.0579661479848887</v>
      </c>
      <c r="O329" s="17">
        <f t="shared" si="159"/>
        <v>1.1766322870737316</v>
      </c>
      <c r="P329" s="17">
        <f t="shared" si="155"/>
        <v>-2763.5589720272274</v>
      </c>
      <c r="T329" s="15">
        <v>5.8067565917969004</v>
      </c>
      <c r="U329" s="15">
        <f t="shared" si="156"/>
        <v>8.7213573864746383</v>
      </c>
      <c r="V329" s="15">
        <f>0.9534*U329-0.7929</f>
        <v>7.5220421322649207</v>
      </c>
      <c r="W329" s="15">
        <f t="shared" si="160"/>
        <v>1.1993152542097176</v>
      </c>
      <c r="X329" s="19">
        <f t="shared" si="157"/>
        <v>-2454.1406173252417</v>
      </c>
    </row>
    <row r="330" spans="1:26">
      <c r="A330">
        <v>2033</v>
      </c>
      <c r="B330">
        <v>4</v>
      </c>
      <c r="C330" s="15">
        <v>19.746728515625001</v>
      </c>
      <c r="D330" s="15">
        <f t="shared" si="152"/>
        <v>20.409530522460937</v>
      </c>
      <c r="E330" s="15">
        <f t="shared" si="162"/>
        <v>18.665546400114259</v>
      </c>
      <c r="F330" s="15">
        <f t="shared" si="158"/>
        <v>1.7439841223466779</v>
      </c>
      <c r="G330" s="15">
        <f t="shared" si="153"/>
        <v>4975.6874129310345</v>
      </c>
      <c r="L330" s="17">
        <v>15.1989990234375</v>
      </c>
      <c r="M330" s="17">
        <f t="shared" si="154"/>
        <v>19.430105258789062</v>
      </c>
      <c r="N330" s="17">
        <f>0.9534*M330-0.7929</f>
        <v>17.731762353729493</v>
      </c>
      <c r="O330" s="17">
        <f t="shared" si="159"/>
        <v>1.6983429050595689</v>
      </c>
      <c r="P330" s="17">
        <f t="shared" si="155"/>
        <v>4353.0955679175786</v>
      </c>
      <c r="T330" s="15">
        <v>17.713830566406301</v>
      </c>
      <c r="U330" s="15">
        <f t="shared" si="156"/>
        <v>21.792943195800838</v>
      </c>
      <c r="V330" s="15">
        <f>0.9534*U330-0.7929</f>
        <v>19.984492042876521</v>
      </c>
      <c r="W330" s="15">
        <f t="shared" si="160"/>
        <v>1.8084511529243166</v>
      </c>
      <c r="X330" s="19">
        <f t="shared" si="157"/>
        <v>5855.0821770406037</v>
      </c>
    </row>
    <row r="331" spans="1:26">
      <c r="A331">
        <v>2033</v>
      </c>
      <c r="B331">
        <v>5</v>
      </c>
      <c r="C331" s="15">
        <v>27.715631103515602</v>
      </c>
      <c r="D331" s="15">
        <f t="shared" si="152"/>
        <v>30.870308949584931</v>
      </c>
      <c r="E331" s="15">
        <f t="shared" si="162"/>
        <v>28.638852552534274</v>
      </c>
      <c r="F331" s="15">
        <f t="shared" si="158"/>
        <v>2.2314563970506569</v>
      </c>
      <c r="G331" s="15">
        <f t="shared" si="153"/>
        <v>11625.296712168012</v>
      </c>
      <c r="L331" s="17">
        <v>22.621179199218801</v>
      </c>
      <c r="M331" s="17">
        <f t="shared" si="154"/>
        <v>29.6237275122071</v>
      </c>
      <c r="N331" s="17">
        <f>0.9534*M331-0.7929</f>
        <v>27.450361810138251</v>
      </c>
      <c r="O331" s="17">
        <f t="shared" si="159"/>
        <v>2.1733657020688497</v>
      </c>
      <c r="P331" s="17">
        <f t="shared" si="155"/>
        <v>10832.881541921179</v>
      </c>
      <c r="T331" s="15">
        <v>24.175286865234401</v>
      </c>
      <c r="U331" s="15">
        <f t="shared" si="156"/>
        <v>28.886329920654326</v>
      </c>
      <c r="V331" s="15">
        <f>0.9534*U331-0.7929</f>
        <v>26.747326946351837</v>
      </c>
      <c r="W331" s="15">
        <f t="shared" si="160"/>
        <v>2.139002974302489</v>
      </c>
      <c r="X331" s="19">
        <f t="shared" si="157"/>
        <v>10364.139572460252</v>
      </c>
    </row>
    <row r="332" spans="1:26">
      <c r="A332">
        <v>2033</v>
      </c>
      <c r="B332">
        <v>6</v>
      </c>
      <c r="C332" s="15">
        <v>31.885034179687501</v>
      </c>
      <c r="D332" s="15">
        <f t="shared" si="152"/>
        <v>36.343484367675785</v>
      </c>
      <c r="E332" s="15">
        <f t="shared" ref="E332:E334" si="163">0.814*D332+4.4613</f>
        <v>34.044896275288089</v>
      </c>
      <c r="F332" s="15">
        <f t="shared" si="158"/>
        <v>2.2985880923876962</v>
      </c>
      <c r="G332" s="15">
        <f t="shared" si="153"/>
        <v>12541.040168260566</v>
      </c>
      <c r="L332" s="17">
        <v>25.390435791015602</v>
      </c>
      <c r="M332" s="17">
        <f t="shared" si="154"/>
        <v>33.427024515380822</v>
      </c>
      <c r="N332" s="17">
        <f>0.814*M332+4.4613</f>
        <v>31.67089795551999</v>
      </c>
      <c r="O332" s="17">
        <f t="shared" si="159"/>
        <v>1.7561265598608315</v>
      </c>
      <c r="P332" s="17">
        <f t="shared" si="155"/>
        <v>5141.3224030616038</v>
      </c>
      <c r="T332" s="15">
        <v>31.926416015625001</v>
      </c>
      <c r="U332" s="15">
        <f t="shared" si="156"/>
        <v>37.395519501953132</v>
      </c>
      <c r="V332" s="15">
        <f>0.814*U332+4.4613</f>
        <v>34.901252874589844</v>
      </c>
      <c r="W332" s="15">
        <f t="shared" si="160"/>
        <v>2.4942666273632881</v>
      </c>
      <c r="X332" s="19">
        <f t="shared" si="157"/>
        <v>15210.291063862613</v>
      </c>
    </row>
    <row r="333" spans="1:26">
      <c r="A333">
        <v>2033</v>
      </c>
      <c r="B333">
        <v>7</v>
      </c>
      <c r="C333" s="15">
        <v>34.409387207031301</v>
      </c>
      <c r="D333" s="15">
        <f t="shared" si="152"/>
        <v>39.657202586669989</v>
      </c>
      <c r="E333" s="15">
        <f t="shared" si="163"/>
        <v>36.742262905549367</v>
      </c>
      <c r="F333" s="15">
        <f t="shared" si="158"/>
        <v>2.9149396811206216</v>
      </c>
      <c r="G333" s="15">
        <f t="shared" si="153"/>
        <v>20948.692190166403</v>
      </c>
      <c r="L333" s="17">
        <v>29.775842285156301</v>
      </c>
      <c r="M333" s="17">
        <f t="shared" si="154"/>
        <v>39.449941794433663</v>
      </c>
      <c r="N333" s="17">
        <f>0.814*M333+4.4613</f>
        <v>36.573552620668998</v>
      </c>
      <c r="O333" s="17">
        <f t="shared" si="159"/>
        <v>2.8763891737646645</v>
      </c>
      <c r="P333" s="17">
        <f t="shared" si="155"/>
        <v>20422.824719323791</v>
      </c>
      <c r="T333" s="15">
        <v>32.533044433593801</v>
      </c>
      <c r="U333" s="15">
        <f t="shared" si="156"/>
        <v>38.061476179199275</v>
      </c>
      <c r="V333" s="15">
        <f>0.814*U333+4.4613</f>
        <v>35.443341609868206</v>
      </c>
      <c r="W333" s="15">
        <f t="shared" si="160"/>
        <v>2.6181345693310689</v>
      </c>
      <c r="X333" s="19">
        <f t="shared" si="157"/>
        <v>16899.973660245108</v>
      </c>
    </row>
    <row r="334" spans="1:26">
      <c r="A334">
        <v>2033</v>
      </c>
      <c r="B334">
        <v>8</v>
      </c>
      <c r="C334" s="15">
        <v>34.138513183593801</v>
      </c>
      <c r="D334" s="15">
        <f t="shared" si="152"/>
        <v>39.301626256103582</v>
      </c>
      <c r="E334" s="15">
        <f t="shared" si="163"/>
        <v>36.452823772468314</v>
      </c>
      <c r="F334" s="15">
        <f t="shared" si="158"/>
        <v>2.8488024836352679</v>
      </c>
      <c r="G334" s="15">
        <f t="shared" si="153"/>
        <v>20046.514679268686</v>
      </c>
      <c r="L334" s="17">
        <v>28.447778320312501</v>
      </c>
      <c r="M334" s="17">
        <f t="shared" si="154"/>
        <v>37.625978745117187</v>
      </c>
      <c r="N334" s="17">
        <f>0.814*M334+4.4613</f>
        <v>35.088846698525387</v>
      </c>
      <c r="O334" s="17">
        <f t="shared" si="159"/>
        <v>2.5371320465918004</v>
      </c>
      <c r="P334" s="17">
        <f t="shared" si="155"/>
        <v>15795.01824755875</v>
      </c>
      <c r="T334" s="15">
        <v>30.955895996093801</v>
      </c>
      <c r="U334" s="15">
        <f t="shared" si="156"/>
        <v>36.330082624511775</v>
      </c>
      <c r="V334" s="15">
        <f>0.814*U334+4.4613</f>
        <v>34.033987256352582</v>
      </c>
      <c r="W334" s="15">
        <f t="shared" si="160"/>
        <v>2.2960953681591931</v>
      </c>
      <c r="X334" s="19">
        <f t="shared" si="157"/>
        <v>12507.036917059555</v>
      </c>
    </row>
    <row r="335" spans="1:26">
      <c r="A335">
        <v>2033</v>
      </c>
      <c r="B335">
        <v>9</v>
      </c>
      <c r="C335" s="15">
        <v>22.989556884765602</v>
      </c>
      <c r="D335" s="15">
        <f t="shared" si="152"/>
        <v>24.666391322631803</v>
      </c>
      <c r="E335" s="15">
        <f t="shared" ref="E335:E337" si="164">0.9014*D335+2.3973</f>
        <v>24.631585138220309</v>
      </c>
      <c r="F335" s="15">
        <f t="shared" si="158"/>
        <v>3.4806184411493746E-2</v>
      </c>
      <c r="G335" s="15">
        <f t="shared" si="153"/>
        <v>-18339.208838442813</v>
      </c>
      <c r="L335" s="17">
        <v>20.597558593750001</v>
      </c>
      <c r="M335" s="17">
        <f t="shared" si="154"/>
        <v>26.844486972656252</v>
      </c>
      <c r="N335" s="17">
        <f>0.9014*M335+2.3973</f>
        <v>26.594920557152346</v>
      </c>
      <c r="O335" s="17">
        <f t="shared" si="159"/>
        <v>0.24956641550390657</v>
      </c>
      <c r="P335" s="17">
        <f t="shared" si="155"/>
        <v>-15409.66452611121</v>
      </c>
      <c r="T335" s="15">
        <v>19.934594726562501</v>
      </c>
      <c r="U335" s="15">
        <f t="shared" si="156"/>
        <v>24.230898090820315</v>
      </c>
      <c r="V335" s="15">
        <f>0.9014*U335+2.3973</f>
        <v>24.239031539065433</v>
      </c>
      <c r="W335" s="15">
        <f t="shared" si="160"/>
        <v>-8.1334482451183021E-3</v>
      </c>
      <c r="X335" s="19">
        <f t="shared" si="157"/>
        <v>-18924.948367511657</v>
      </c>
    </row>
    <row r="336" spans="1:26">
      <c r="A336">
        <v>2033</v>
      </c>
      <c r="B336">
        <v>10</v>
      </c>
      <c r="C336" s="15">
        <v>15.23916015625</v>
      </c>
      <c r="D336" s="15">
        <f t="shared" si="152"/>
        <v>14.492445537109372</v>
      </c>
      <c r="E336" s="15">
        <f t="shared" si="164"/>
        <v>15.460790407150387</v>
      </c>
      <c r="F336" s="15">
        <f t="shared" si="158"/>
        <v>-0.96834487004101533</v>
      </c>
      <c r="G336" s="15">
        <f t="shared" si="153"/>
        <v>-32023.192372229489</v>
      </c>
      <c r="L336" s="17">
        <v>12.127526855468799</v>
      </c>
      <c r="M336" s="17">
        <f t="shared" si="154"/>
        <v>15.211745383300849</v>
      </c>
      <c r="N336" s="17">
        <f>0.9014*M336+2.3973</f>
        <v>16.109167288507386</v>
      </c>
      <c r="O336" s="17">
        <f t="shared" si="159"/>
        <v>-0.89742190520653686</v>
      </c>
      <c r="P336" s="17">
        <f t="shared" si="155"/>
        <v>-31055.732208922367</v>
      </c>
      <c r="T336" s="15">
        <v>12.0228210449219</v>
      </c>
      <c r="U336" s="15">
        <f t="shared" si="156"/>
        <v>15.545352943115263</v>
      </c>
      <c r="V336" s="15">
        <f>0.9014*U336+2.3973</f>
        <v>16.4098811429241</v>
      </c>
      <c r="W336" s="15">
        <f t="shared" si="160"/>
        <v>-0.86452819980883611</v>
      </c>
      <c r="X336" s="19">
        <f t="shared" si="157"/>
        <v>-30607.029173592331</v>
      </c>
    </row>
    <row r="337" spans="1:26">
      <c r="A337">
        <v>2033</v>
      </c>
      <c r="B337">
        <v>11</v>
      </c>
      <c r="C337" s="15">
        <v>8.5435729980468995</v>
      </c>
      <c r="D337" s="15">
        <f t="shared" si="152"/>
        <v>5.7031482745361659</v>
      </c>
      <c r="E337" s="15">
        <f t="shared" si="164"/>
        <v>7.5381178546669005</v>
      </c>
      <c r="F337" s="15">
        <f t="shared" si="158"/>
        <v>-1.8349695801307346</v>
      </c>
      <c r="G337" s="15">
        <f t="shared" si="153"/>
        <v>-43844.820042563355</v>
      </c>
      <c r="L337" s="17">
        <v>3.5718017578125201</v>
      </c>
      <c r="M337" s="17">
        <f t="shared" si="154"/>
        <v>3.4613125341797146</v>
      </c>
      <c r="N337" s="17">
        <f>0.9014*M337+2.3973</f>
        <v>5.5173271183095949</v>
      </c>
      <c r="O337" s="17">
        <f t="shared" si="159"/>
        <v>-2.0560145841298803</v>
      </c>
      <c r="P337" s="17">
        <f t="shared" si="155"/>
        <v>-46860.094942115698</v>
      </c>
      <c r="T337" s="15">
        <v>1.4892211914062701</v>
      </c>
      <c r="U337" s="15">
        <f t="shared" si="156"/>
        <v>3.9815670239258032</v>
      </c>
      <c r="V337" s="15">
        <f>0.9014*U337+2.3973</f>
        <v>5.9862845153667195</v>
      </c>
      <c r="W337" s="15">
        <f t="shared" si="160"/>
        <v>-2.0047174914409163</v>
      </c>
      <c r="X337" s="19">
        <f t="shared" si="157"/>
        <v>-46160.35130074554</v>
      </c>
    </row>
    <row r="338" spans="1:26">
      <c r="A338">
        <v>2033</v>
      </c>
      <c r="B338">
        <v>12</v>
      </c>
      <c r="C338" s="15">
        <v>4.0180603027344004</v>
      </c>
      <c r="D338" s="15">
        <f t="shared" si="152"/>
        <v>-0.23749224060055241</v>
      </c>
      <c r="E338" s="15">
        <f t="shared" ref="E338:E340" si="165">0.7817*D338+0.2163</f>
        <v>3.0652315522548185E-2</v>
      </c>
      <c r="F338" s="15">
        <f t="shared" si="158"/>
        <v>-0.26814455612310062</v>
      </c>
      <c r="G338" s="15">
        <f t="shared" si="153"/>
        <v>-22471.759890075216</v>
      </c>
      <c r="L338" s="17">
        <v>-1.2929443359374799</v>
      </c>
      <c r="M338" s="17">
        <f t="shared" si="154"/>
        <v>-3.2199297509765348</v>
      </c>
      <c r="N338" s="17">
        <f>0.7817*M338+0.2163</f>
        <v>-2.3007190863383573</v>
      </c>
      <c r="O338" s="17">
        <f t="shared" si="159"/>
        <v>-0.91921066463817747</v>
      </c>
      <c r="P338" s="17">
        <f t="shared" si="155"/>
        <v>-31352.952676329376</v>
      </c>
      <c r="T338" s="15">
        <v>-6.9285644531249799</v>
      </c>
      <c r="U338" s="15">
        <f t="shared" si="156"/>
        <v>-5.2594780566406047</v>
      </c>
      <c r="V338" s="15">
        <f>0.7817*U338+0.2163</f>
        <v>-3.8950339968759606</v>
      </c>
      <c r="W338" s="15">
        <f t="shared" si="160"/>
        <v>-1.3644440597646441</v>
      </c>
      <c r="X338" s="19">
        <f t="shared" si="157"/>
        <v>-37426.381419249512</v>
      </c>
    </row>
    <row r="339" spans="1:26">
      <c r="A339">
        <v>2034</v>
      </c>
      <c r="B339">
        <v>1</v>
      </c>
      <c r="C339" s="15">
        <v>0.99218139648439796</v>
      </c>
      <c r="D339" s="15">
        <f t="shared" si="152"/>
        <v>-4.2095634808349303</v>
      </c>
      <c r="E339" s="15">
        <f t="shared" si="165"/>
        <v>-3.074315772968665</v>
      </c>
      <c r="F339" s="15">
        <f t="shared" si="158"/>
        <v>-1.1352477078662653</v>
      </c>
      <c r="G339" s="15">
        <f t="shared" si="153"/>
        <v>-34299.913983003724</v>
      </c>
      <c r="H339" s="15">
        <f>SUM(G339:G350)</f>
        <v>-95659.384851003255</v>
      </c>
      <c r="I339" s="15">
        <f>H339*2.36386*4.4</f>
        <v>-994951.73128512723</v>
      </c>
      <c r="L339" s="17">
        <v>-2.3606933593749799</v>
      </c>
      <c r="M339" s="17">
        <f t="shared" si="154"/>
        <v>-4.6863762597655967</v>
      </c>
      <c r="N339" s="17">
        <f>0.7817*M339+0.2163</f>
        <v>-3.4470403222587667</v>
      </c>
      <c r="O339" s="17">
        <f t="shared" si="159"/>
        <v>-1.23933593750683</v>
      </c>
      <c r="P339" s="17">
        <f t="shared" si="155"/>
        <v>-35719.78152353067</v>
      </c>
      <c r="Q339" s="17">
        <f>SUM(P339:P350)</f>
        <v>-133155.14671171331</v>
      </c>
      <c r="R339" s="17">
        <f>Q339*2.36386*4.4</f>
        <v>-1384944.5504661829</v>
      </c>
      <c r="T339" s="15">
        <v>-6.9975952148437299</v>
      </c>
      <c r="U339" s="15">
        <f t="shared" si="156"/>
        <v>-5.3352600268554475</v>
      </c>
      <c r="V339" s="15">
        <f>0.7817*U339+0.2163</f>
        <v>-3.9542727629929035</v>
      </c>
      <c r="W339" s="15">
        <f t="shared" si="160"/>
        <v>-1.380987263862544</v>
      </c>
      <c r="X339" s="19">
        <f t="shared" si="157"/>
        <v>-37652.047266348964</v>
      </c>
      <c r="Y339" s="19">
        <f>SUM(X339:X350)</f>
        <v>-113217.51859675566</v>
      </c>
      <c r="Z339" s="19">
        <f>Y339*2.36386*4.4</f>
        <v>-1177573.5994445581</v>
      </c>
    </row>
    <row r="340" spans="1:26">
      <c r="A340">
        <v>2034</v>
      </c>
      <c r="B340">
        <v>2</v>
      </c>
      <c r="C340" s="15">
        <v>8.7491088867187692</v>
      </c>
      <c r="D340" s="15">
        <f t="shared" si="152"/>
        <v>5.9729552355957294</v>
      </c>
      <c r="E340" s="15">
        <f t="shared" si="165"/>
        <v>4.8853591076651819</v>
      </c>
      <c r="F340" s="15">
        <f t="shared" si="158"/>
        <v>1.0875961279305475</v>
      </c>
      <c r="G340" s="15">
        <f t="shared" si="153"/>
        <v>-3978.1012188994009</v>
      </c>
      <c r="L340" s="17">
        <v>2.32036743164065</v>
      </c>
      <c r="M340" s="17">
        <f t="shared" si="154"/>
        <v>1.7425926306152686</v>
      </c>
      <c r="N340" s="17">
        <f>0.7817*M340+0.2163</f>
        <v>1.5784846593519553</v>
      </c>
      <c r="O340" s="17">
        <f t="shared" si="159"/>
        <v>0.16410797126331333</v>
      </c>
      <c r="P340" s="17">
        <f t="shared" si="155"/>
        <v>-16575.403163997144</v>
      </c>
      <c r="T340" s="15">
        <v>0.66805419921877296</v>
      </c>
      <c r="U340" s="15">
        <f t="shared" si="156"/>
        <v>3.0800898999023687</v>
      </c>
      <c r="V340" s="15">
        <f>0.7817*U340+0.2163</f>
        <v>2.6240062747536812</v>
      </c>
      <c r="W340" s="15">
        <f t="shared" si="160"/>
        <v>0.4560836251486875</v>
      </c>
      <c r="X340" s="19">
        <f t="shared" si="157"/>
        <v>-12592.563269346754</v>
      </c>
    </row>
    <row r="341" spans="1:26">
      <c r="A341">
        <v>2034</v>
      </c>
      <c r="B341">
        <v>3</v>
      </c>
      <c r="C341" s="15">
        <v>14.407067871093799</v>
      </c>
      <c r="D341" s="15">
        <f t="shared" si="152"/>
        <v>13.400157994384831</v>
      </c>
      <c r="E341" s="15">
        <f t="shared" ref="E341:E343" si="166">0.9534*D341-0.7929</f>
        <v>11.982810631846498</v>
      </c>
      <c r="F341" s="15">
        <f t="shared" si="158"/>
        <v>1.417347362538333</v>
      </c>
      <c r="G341" s="15">
        <f t="shared" si="153"/>
        <v>520.0353723854023</v>
      </c>
      <c r="L341" s="17">
        <v>7.3460327148437701</v>
      </c>
      <c r="M341" s="17">
        <f t="shared" si="154"/>
        <v>8.6448413305664324</v>
      </c>
      <c r="N341" s="17">
        <f>0.9534*M341-0.7929</f>
        <v>7.4490917245620372</v>
      </c>
      <c r="O341" s="17">
        <f t="shared" si="159"/>
        <v>1.1957496060043953</v>
      </c>
      <c r="P341" s="17">
        <f t="shared" si="155"/>
        <v>-2502.7796244940437</v>
      </c>
      <c r="T341" s="15">
        <v>8.5135131835937692</v>
      </c>
      <c r="U341" s="15">
        <f t="shared" si="156"/>
        <v>11.69283477294924</v>
      </c>
      <c r="V341" s="15">
        <f>0.9534*U341-0.7929</f>
        <v>10.355048672529806</v>
      </c>
      <c r="W341" s="15">
        <f t="shared" si="160"/>
        <v>1.337786100419434</v>
      </c>
      <c r="X341" s="19">
        <f t="shared" si="157"/>
        <v>-565.25980417850224</v>
      </c>
    </row>
    <row r="342" spans="1:26">
      <c r="A342">
        <v>2034</v>
      </c>
      <c r="B342">
        <v>4</v>
      </c>
      <c r="C342" s="15">
        <v>21.553369140625001</v>
      </c>
      <c r="D342" s="15">
        <f t="shared" si="152"/>
        <v>22.781107670898439</v>
      </c>
      <c r="E342" s="15">
        <f t="shared" si="166"/>
        <v>20.926608053434574</v>
      </c>
      <c r="F342" s="15">
        <f t="shared" si="158"/>
        <v>1.8544996174638655</v>
      </c>
      <c r="G342" s="15">
        <f t="shared" si="153"/>
        <v>6483.2292818245878</v>
      </c>
      <c r="L342" s="17">
        <v>15.794885253906299</v>
      </c>
      <c r="M342" s="17">
        <f t="shared" si="154"/>
        <v>20.248495407714913</v>
      </c>
      <c r="N342" s="17">
        <f>0.9534*M342-0.7929</f>
        <v>18.512015521715398</v>
      </c>
      <c r="O342" s="17">
        <f t="shared" si="159"/>
        <v>1.7364798859995147</v>
      </c>
      <c r="P342" s="17">
        <f t="shared" si="155"/>
        <v>4873.3221249193812</v>
      </c>
      <c r="T342" s="15">
        <v>13.53994140625</v>
      </c>
      <c r="U342" s="15">
        <f t="shared" si="156"/>
        <v>17.210847675781249</v>
      </c>
      <c r="V342" s="15">
        <f>0.9534*U342-0.7929</f>
        <v>15.615922174089842</v>
      </c>
      <c r="W342" s="15">
        <f t="shared" si="160"/>
        <v>1.5949255016914066</v>
      </c>
      <c r="X342" s="19">
        <f t="shared" si="157"/>
        <v>2942.3787685724783</v>
      </c>
    </row>
    <row r="343" spans="1:26">
      <c r="A343">
        <v>2034</v>
      </c>
      <c r="B343">
        <v>5</v>
      </c>
      <c r="C343" s="15">
        <v>26.408135986328102</v>
      </c>
      <c r="D343" s="15">
        <f t="shared" si="152"/>
        <v>29.1539601092529</v>
      </c>
      <c r="E343" s="15">
        <f t="shared" si="166"/>
        <v>27.002485568161717</v>
      </c>
      <c r="F343" s="15">
        <f t="shared" si="158"/>
        <v>2.1514745410911829</v>
      </c>
      <c r="G343" s="15">
        <f t="shared" si="153"/>
        <v>10534.264215024825</v>
      </c>
      <c r="L343" s="17">
        <v>23.713708496093801</v>
      </c>
      <c r="M343" s="17">
        <f t="shared" si="154"/>
        <v>31.124207248535225</v>
      </c>
      <c r="N343" s="17">
        <f>0.9534*M343-0.7929</f>
        <v>28.880919190753485</v>
      </c>
      <c r="O343" s="17">
        <f t="shared" si="159"/>
        <v>2.24328805778174</v>
      </c>
      <c r="P343" s="17">
        <f t="shared" si="155"/>
        <v>11786.692396200717</v>
      </c>
      <c r="T343" s="15">
        <v>24.947686767578102</v>
      </c>
      <c r="U343" s="15">
        <f t="shared" si="156"/>
        <v>29.734270533447241</v>
      </c>
      <c r="V343" s="15">
        <f>0.9534*U343-0.7929</f>
        <v>27.5557535265886</v>
      </c>
      <c r="W343" s="15">
        <f t="shared" si="160"/>
        <v>2.178517006858641</v>
      </c>
      <c r="X343" s="19">
        <f t="shared" si="157"/>
        <v>10903.150490558721</v>
      </c>
    </row>
    <row r="344" spans="1:26">
      <c r="A344">
        <v>2034</v>
      </c>
      <c r="B344">
        <v>6</v>
      </c>
      <c r="C344" s="15">
        <v>33.366601562500001</v>
      </c>
      <c r="D344" s="15">
        <f t="shared" si="152"/>
        <v>38.288337871093752</v>
      </c>
      <c r="E344" s="15">
        <f t="shared" ref="E344:E346" si="167">0.814*D344+4.4613</f>
        <v>35.628007027070311</v>
      </c>
      <c r="F344" s="15">
        <f t="shared" si="158"/>
        <v>2.6603308440234414</v>
      </c>
      <c r="G344" s="15">
        <f t="shared" si="153"/>
        <v>17475.573043323762</v>
      </c>
      <c r="L344" s="17">
        <v>25.884362792968801</v>
      </c>
      <c r="M344" s="17">
        <f t="shared" si="154"/>
        <v>34.105383859863345</v>
      </c>
      <c r="N344" s="17">
        <f>0.814*M344+4.4613</f>
        <v>32.223082461928762</v>
      </c>
      <c r="O344" s="17">
        <f t="shared" si="159"/>
        <v>1.8823013979345831</v>
      </c>
      <c r="P344" s="17">
        <f t="shared" si="155"/>
        <v>6862.4733692256486</v>
      </c>
      <c r="T344" s="15">
        <v>32.065240478515697</v>
      </c>
      <c r="U344" s="15">
        <f t="shared" si="156"/>
        <v>37.547920997314534</v>
      </c>
      <c r="V344" s="15">
        <f>0.814*U344+4.4613</f>
        <v>35.025307691814028</v>
      </c>
      <c r="W344" s="15">
        <f t="shared" si="160"/>
        <v>2.5226133055005064</v>
      </c>
      <c r="X344" s="19">
        <f t="shared" si="157"/>
        <v>15596.968100332408</v>
      </c>
    </row>
    <row r="345" spans="1:26">
      <c r="A345">
        <v>2034</v>
      </c>
      <c r="B345">
        <v>7</v>
      </c>
      <c r="C345" s="15">
        <v>33.667901611328197</v>
      </c>
      <c r="D345" s="15">
        <f t="shared" si="152"/>
        <v>38.683854445190526</v>
      </c>
      <c r="E345" s="15">
        <f t="shared" si="167"/>
        <v>35.949957518385084</v>
      </c>
      <c r="F345" s="15">
        <f t="shared" si="158"/>
        <v>2.7338969268054427</v>
      </c>
      <c r="G345" s="15">
        <f t="shared" si="153"/>
        <v>18479.087978553041</v>
      </c>
      <c r="L345" s="17">
        <v>29.665368652343801</v>
      </c>
      <c r="M345" s="17">
        <f t="shared" si="154"/>
        <v>39.298217307128972</v>
      </c>
      <c r="N345" s="17">
        <f>0.814*M345+4.4613</f>
        <v>36.450048888002982</v>
      </c>
      <c r="O345" s="17">
        <f t="shared" si="159"/>
        <v>2.8481684191259902</v>
      </c>
      <c r="P345" s="17">
        <f t="shared" si="155"/>
        <v>20037.865405297634</v>
      </c>
      <c r="T345" s="15">
        <v>33.486474609375001</v>
      </c>
      <c r="U345" s="15">
        <f t="shared" si="156"/>
        <v>39.108151826171877</v>
      </c>
      <c r="V345" s="15">
        <f>0.814*U345+4.4613</f>
        <v>36.295335586503903</v>
      </c>
      <c r="W345" s="15">
        <f t="shared" si="160"/>
        <v>2.8128162396679741</v>
      </c>
      <c r="X345" s="19">
        <f t="shared" si="157"/>
        <v>19555.626325310834</v>
      </c>
    </row>
    <row r="346" spans="1:26">
      <c r="A346">
        <v>2034</v>
      </c>
      <c r="B346">
        <v>8</v>
      </c>
      <c r="C346" s="15">
        <v>30.207208251953102</v>
      </c>
      <c r="D346" s="15">
        <f t="shared" si="152"/>
        <v>34.141002272338838</v>
      </c>
      <c r="E346" s="15">
        <f t="shared" si="167"/>
        <v>32.252075849683813</v>
      </c>
      <c r="F346" s="15">
        <f t="shared" si="158"/>
        <v>1.8889264226550253</v>
      </c>
      <c r="G346" s="15">
        <f t="shared" si="153"/>
        <v>6952.8453314372018</v>
      </c>
      <c r="L346" s="17">
        <v>26.782037353515602</v>
      </c>
      <c r="M346" s="17">
        <f t="shared" si="154"/>
        <v>35.338250101318323</v>
      </c>
      <c r="N346" s="17">
        <f>0.814*M346+4.4613</f>
        <v>33.226635582473115</v>
      </c>
      <c r="O346" s="17">
        <f t="shared" si="159"/>
        <v>2.111614518845208</v>
      </c>
      <c r="P346" s="17">
        <f t="shared" si="155"/>
        <v>9990.5336515674826</v>
      </c>
      <c r="T346" s="15">
        <v>31.483117675781301</v>
      </c>
      <c r="U346" s="15">
        <f t="shared" si="156"/>
        <v>36.908866584472712</v>
      </c>
      <c r="V346" s="15">
        <f>0.814*U346+4.4613</f>
        <v>34.505117399760785</v>
      </c>
      <c r="W346" s="15">
        <f t="shared" si="160"/>
        <v>2.403749184711927</v>
      </c>
      <c r="X346" s="19">
        <f t="shared" si="157"/>
        <v>13975.542628655399</v>
      </c>
    </row>
    <row r="347" spans="1:26">
      <c r="A347">
        <v>2034</v>
      </c>
      <c r="B347">
        <v>9</v>
      </c>
      <c r="C347" s="15">
        <v>24.483483886718801</v>
      </c>
      <c r="D347" s="15">
        <f t="shared" si="152"/>
        <v>26.627469298095768</v>
      </c>
      <c r="E347" s="15">
        <f t="shared" ref="E347:E349" si="168">0.9014*D347+2.3973</f>
        <v>26.399300825303527</v>
      </c>
      <c r="F347" s="15">
        <f t="shared" si="158"/>
        <v>0.22816847279224106</v>
      </c>
      <c r="G347" s="15">
        <f t="shared" si="153"/>
        <v>-15701.55386264104</v>
      </c>
      <c r="L347" s="17">
        <v>21.441796875000001</v>
      </c>
      <c r="M347" s="17">
        <f t="shared" si="154"/>
        <v>28.003963828125002</v>
      </c>
      <c r="N347" s="17">
        <f>0.9014*M347+2.3973</f>
        <v>27.640072994671879</v>
      </c>
      <c r="O347" s="17">
        <f t="shared" si="159"/>
        <v>0.36389083345312301</v>
      </c>
      <c r="P347" s="17">
        <f t="shared" si="155"/>
        <v>-13850.165140865949</v>
      </c>
      <c r="T347" s="15">
        <v>20.930230712890602</v>
      </c>
      <c r="U347" s="15">
        <f t="shared" si="156"/>
        <v>25.323907276611305</v>
      </c>
      <c r="V347" s="15">
        <f>0.9014*U347+2.3973</f>
        <v>25.224270019137432</v>
      </c>
      <c r="W347" s="15">
        <f t="shared" si="160"/>
        <v>9.9637257473872864E-2</v>
      </c>
      <c r="X347" s="19">
        <f t="shared" si="157"/>
        <v>-17454.848170798901</v>
      </c>
    </row>
    <row r="348" spans="1:26">
      <c r="A348">
        <v>2034</v>
      </c>
      <c r="B348">
        <v>10</v>
      </c>
      <c r="C348" s="15">
        <v>16.859857177734401</v>
      </c>
      <c r="D348" s="15">
        <f t="shared" si="152"/>
        <v>16.619934517211949</v>
      </c>
      <c r="E348" s="15">
        <f t="shared" si="168"/>
        <v>17.378508973814849</v>
      </c>
      <c r="F348" s="15">
        <f t="shared" si="158"/>
        <v>-0.75857445660290068</v>
      </c>
      <c r="G348" s="15">
        <f t="shared" si="153"/>
        <v>-29161.714162520169</v>
      </c>
      <c r="L348" s="17">
        <v>11.607873535156299</v>
      </c>
      <c r="M348" s="17">
        <f t="shared" si="154"/>
        <v>14.498053513183661</v>
      </c>
      <c r="N348" s="17">
        <f>0.9014*M348+2.3973</f>
        <v>15.465845436783752</v>
      </c>
      <c r="O348" s="17">
        <f t="shared" si="159"/>
        <v>-0.9677919236000907</v>
      </c>
      <c r="P348" s="17">
        <f t="shared" si="155"/>
        <v>-32015.649629828837</v>
      </c>
      <c r="T348" s="15">
        <v>11.0725341796875</v>
      </c>
      <c r="U348" s="15">
        <f t="shared" si="156"/>
        <v>14.502128022460939</v>
      </c>
      <c r="V348" s="15">
        <f>0.9014*U348+2.3973</f>
        <v>15.46951819944629</v>
      </c>
      <c r="W348" s="15">
        <f t="shared" si="160"/>
        <v>-0.96739017698535079</v>
      </c>
      <c r="X348" s="19">
        <f t="shared" si="157"/>
        <v>-32010.169404257169</v>
      </c>
    </row>
    <row r="349" spans="1:26">
      <c r="A349">
        <v>2034</v>
      </c>
      <c r="B349">
        <v>11</v>
      </c>
      <c r="C349" s="15">
        <v>9.8062988281250192</v>
      </c>
      <c r="D349" s="15">
        <f t="shared" si="152"/>
        <v>7.360728471679713</v>
      </c>
      <c r="E349" s="15">
        <f t="shared" si="168"/>
        <v>9.0322606443720925</v>
      </c>
      <c r="F349" s="15">
        <f t="shared" si="158"/>
        <v>-1.6715321726923795</v>
      </c>
      <c r="G349" s="15">
        <f t="shared" si="153"/>
        <v>-41615.370367696749</v>
      </c>
      <c r="L349" s="17">
        <v>4.1122375488281504</v>
      </c>
      <c r="M349" s="17">
        <f t="shared" si="154"/>
        <v>4.2035470495605818</v>
      </c>
      <c r="N349" s="17">
        <f>0.9014*M349+2.3973</f>
        <v>6.1863773104739082</v>
      </c>
      <c r="O349" s="17">
        <f t="shared" si="159"/>
        <v>-1.9828302609133264</v>
      </c>
      <c r="P349" s="17">
        <f t="shared" si="155"/>
        <v>-45861.787589118685</v>
      </c>
      <c r="T349" s="15">
        <v>3.7281433105469</v>
      </c>
      <c r="U349" s="15">
        <f t="shared" si="156"/>
        <v>6.4394557263183874</v>
      </c>
      <c r="V349" s="15">
        <f>0.9014*U349+2.3973</f>
        <v>8.2018253917033945</v>
      </c>
      <c r="W349" s="15">
        <f t="shared" si="160"/>
        <v>-1.7623696653850072</v>
      </c>
      <c r="X349" s="19">
        <f t="shared" si="157"/>
        <v>-42854.484605516882</v>
      </c>
    </row>
    <row r="350" spans="1:26">
      <c r="A350">
        <v>2034</v>
      </c>
      <c r="B350">
        <v>12</v>
      </c>
      <c r="C350" s="15">
        <v>1.7473999023437701</v>
      </c>
      <c r="D350" s="15">
        <f t="shared" si="152"/>
        <v>-3.2181881481933328</v>
      </c>
      <c r="E350" s="15">
        <f t="shared" ref="E350:E352" si="169">0.7817*D350+0.2163</f>
        <v>-2.2993576754427281</v>
      </c>
      <c r="F350" s="15">
        <f t="shared" si="158"/>
        <v>-0.9188304727506047</v>
      </c>
      <c r="G350" s="15">
        <f t="shared" si="153"/>
        <v>-31347.766478790996</v>
      </c>
      <c r="L350" s="17">
        <v>-3.4513916015624799</v>
      </c>
      <c r="M350" s="17">
        <f t="shared" si="154"/>
        <v>-6.1843412255859089</v>
      </c>
      <c r="N350" s="17">
        <f>0.7817*M350+0.2163</f>
        <v>-4.6179995360405046</v>
      </c>
      <c r="O350" s="17">
        <f t="shared" si="159"/>
        <v>-1.5663416895454043</v>
      </c>
      <c r="P350" s="17">
        <f t="shared" si="155"/>
        <v>-40180.466987088861</v>
      </c>
      <c r="T350" s="15">
        <v>-5.5934509277343496</v>
      </c>
      <c r="U350" s="15">
        <f t="shared" si="156"/>
        <v>-3.7937904284667696</v>
      </c>
      <c r="V350" s="15">
        <f>0.7817*U350+0.2163</f>
        <v>-2.7493059779324738</v>
      </c>
      <c r="W350" s="15">
        <f t="shared" si="160"/>
        <v>-1.0444844505342958</v>
      </c>
      <c r="X350" s="19">
        <f t="shared" si="157"/>
        <v>-33061.812389738334</v>
      </c>
    </row>
    <row r="351" spans="1:26">
      <c r="A351">
        <v>2035</v>
      </c>
      <c r="B351">
        <v>1</v>
      </c>
      <c r="C351" s="15">
        <v>0.61470947265627296</v>
      </c>
      <c r="D351" s="15">
        <f t="shared" si="152"/>
        <v>-4.7050708752441102</v>
      </c>
      <c r="E351" s="15">
        <f t="shared" si="169"/>
        <v>-3.4616539031783207</v>
      </c>
      <c r="F351" s="15">
        <f t="shared" si="158"/>
        <v>-1.2434169720657895</v>
      </c>
      <c r="G351" s="15">
        <f t="shared" si="153"/>
        <v>-35775.450915949434</v>
      </c>
      <c r="H351" s="15">
        <f>SUM(G351:G362)</f>
        <v>-109155.5576917353</v>
      </c>
      <c r="I351" s="15">
        <f>H351*2.36386*4.4</f>
        <v>-1135325.2090628159</v>
      </c>
      <c r="L351" s="17">
        <v>-1.8558105468749799</v>
      </c>
      <c r="M351" s="17">
        <f t="shared" si="154"/>
        <v>-3.9929702050780973</v>
      </c>
      <c r="N351" s="17">
        <f>0.7817*M351+0.2163</f>
        <v>-2.9050048093095486</v>
      </c>
      <c r="O351" s="17">
        <f t="shared" si="159"/>
        <v>-1.0879653957685487</v>
      </c>
      <c r="P351" s="17">
        <f t="shared" si="155"/>
        <v>-33654.93596367877</v>
      </c>
      <c r="Q351" s="17">
        <f>SUM(P351:P362)</f>
        <v>-89175.373886816</v>
      </c>
      <c r="R351" s="17">
        <f>Q351*2.36386*4.4</f>
        <v>-927511.63699079107</v>
      </c>
      <c r="T351" s="15">
        <v>-5.7684387207030996</v>
      </c>
      <c r="U351" s="15">
        <f t="shared" si="156"/>
        <v>-3.9858920275878638</v>
      </c>
      <c r="V351" s="15">
        <f>0.7817*U351+0.2163</f>
        <v>-2.899471797965433</v>
      </c>
      <c r="W351" s="15">
        <f t="shared" si="160"/>
        <v>-1.0864202296224308</v>
      </c>
      <c r="X351" s="19">
        <f t="shared" si="157"/>
        <v>-33633.858352279582</v>
      </c>
      <c r="Y351" s="19">
        <f>SUM(X351:X362)</f>
        <v>-127642.46501115842</v>
      </c>
      <c r="Z351" s="19">
        <f>Y351*2.36386*4.4</f>
        <v>-1327607.2363016186</v>
      </c>
    </row>
    <row r="352" spans="1:26">
      <c r="A352">
        <v>2035</v>
      </c>
      <c r="B352">
        <v>2</v>
      </c>
      <c r="C352" s="15">
        <v>6.5273071289062701</v>
      </c>
      <c r="D352" s="15">
        <f t="shared" si="152"/>
        <v>3.0563960681152613</v>
      </c>
      <c r="E352" s="15">
        <f t="shared" si="169"/>
        <v>2.6054848064456997</v>
      </c>
      <c r="F352" s="15">
        <f t="shared" si="158"/>
        <v>0.45091126166956164</v>
      </c>
      <c r="G352" s="15">
        <f t="shared" si="153"/>
        <v>-12663.11947956551</v>
      </c>
      <c r="L352" s="17">
        <v>3.2894531250000201</v>
      </c>
      <c r="M352" s="17">
        <f t="shared" si="154"/>
        <v>3.0735349218750279</v>
      </c>
      <c r="N352" s="17">
        <f>0.7817*M352+0.2163</f>
        <v>2.618882248429709</v>
      </c>
      <c r="O352" s="17">
        <f t="shared" si="159"/>
        <v>0.4546526734453189</v>
      </c>
      <c r="P352" s="17">
        <f t="shared" si="155"/>
        <v>-12612.082881532406</v>
      </c>
      <c r="T352" s="15">
        <v>-0.70618286132810204</v>
      </c>
      <c r="U352" s="15">
        <f t="shared" si="156"/>
        <v>1.5714524548340094</v>
      </c>
      <c r="V352" s="15">
        <f>0.7817*U352+0.2163</f>
        <v>1.444704383943745</v>
      </c>
      <c r="W352" s="15">
        <f t="shared" si="160"/>
        <v>0.12674807089026441</v>
      </c>
      <c r="X352" s="19">
        <f t="shared" si="157"/>
        <v>-17085.029564985904</v>
      </c>
    </row>
    <row r="353" spans="1:26">
      <c r="A353">
        <v>2035</v>
      </c>
      <c r="B353">
        <v>3</v>
      </c>
      <c r="C353" s="15">
        <v>16.878442382812501</v>
      </c>
      <c r="D353" s="15">
        <f t="shared" si="152"/>
        <v>16.64433131591797</v>
      </c>
      <c r="E353" s="15">
        <f t="shared" ref="E353:E355" si="170">0.9534*D353-0.7929</f>
        <v>15.075805476596194</v>
      </c>
      <c r="F353" s="15">
        <f t="shared" si="158"/>
        <v>1.5685258393217758</v>
      </c>
      <c r="G353" s="15">
        <f t="shared" si="153"/>
        <v>2582.2609741883425</v>
      </c>
      <c r="L353" s="17">
        <v>11.352502441406299</v>
      </c>
      <c r="M353" s="17">
        <f t="shared" si="154"/>
        <v>14.14732685302741</v>
      </c>
      <c r="N353" s="17">
        <f>0.9534*M353-0.7929</f>
        <v>12.695161421676334</v>
      </c>
      <c r="O353" s="17">
        <f t="shared" si="159"/>
        <v>1.4521654313510766</v>
      </c>
      <c r="P353" s="17">
        <f t="shared" si="155"/>
        <v>994.98864906003655</v>
      </c>
      <c r="T353" s="15">
        <v>8.2076049804687692</v>
      </c>
      <c r="U353" s="15">
        <f t="shared" si="156"/>
        <v>11.357008747558616</v>
      </c>
      <c r="V353" s="15">
        <f>0.9534*U353-0.7929</f>
        <v>10.034872139922385</v>
      </c>
      <c r="W353" s="15">
        <f t="shared" si="160"/>
        <v>1.3221366076362315</v>
      </c>
      <c r="X353" s="19">
        <f t="shared" si="157"/>
        <v>-778.73453523416538</v>
      </c>
    </row>
    <row r="354" spans="1:26">
      <c r="A354">
        <v>2035</v>
      </c>
      <c r="B354">
        <v>4</v>
      </c>
      <c r="C354" s="15">
        <v>22.312249755859401</v>
      </c>
      <c r="D354" s="15">
        <f t="shared" si="152"/>
        <v>23.777290254516636</v>
      </c>
      <c r="E354" s="15">
        <f t="shared" si="170"/>
        <v>21.876368528656162</v>
      </c>
      <c r="F354" s="15">
        <f t="shared" si="158"/>
        <v>1.9009217258604743</v>
      </c>
      <c r="G354" s="15">
        <f t="shared" si="153"/>
        <v>7116.4732624627286</v>
      </c>
      <c r="L354" s="17">
        <v>16.188256835937501</v>
      </c>
      <c r="M354" s="17">
        <f t="shared" si="154"/>
        <v>20.788751938476565</v>
      </c>
      <c r="N354" s="17">
        <f>0.9534*M354-0.7929</f>
        <v>19.027096098143559</v>
      </c>
      <c r="O354" s="17">
        <f t="shared" si="159"/>
        <v>1.761655840333006</v>
      </c>
      <c r="P354" s="17">
        <f t="shared" si="155"/>
        <v>5216.7473179825356</v>
      </c>
      <c r="T354" s="15">
        <v>17.204095458984401</v>
      </c>
      <c r="U354" s="15">
        <f t="shared" si="156"/>
        <v>21.233355994873076</v>
      </c>
      <c r="V354" s="15">
        <f>0.9534*U354-0.7929</f>
        <v>19.450981605511991</v>
      </c>
      <c r="W354" s="15">
        <f t="shared" si="160"/>
        <v>1.7823743893610846</v>
      </c>
      <c r="X354" s="19">
        <f t="shared" si="157"/>
        <v>5499.3690452745541</v>
      </c>
    </row>
    <row r="355" spans="1:26">
      <c r="A355">
        <v>2035</v>
      </c>
      <c r="B355">
        <v>5</v>
      </c>
      <c r="C355" s="15">
        <v>26.606805419921901</v>
      </c>
      <c r="D355" s="15">
        <f t="shared" si="152"/>
        <v>29.414753474731477</v>
      </c>
      <c r="E355" s="15">
        <f t="shared" si="170"/>
        <v>27.251125962808992</v>
      </c>
      <c r="F355" s="15">
        <f t="shared" si="158"/>
        <v>2.1636275119224848</v>
      </c>
      <c r="G355" s="15">
        <f t="shared" si="153"/>
        <v>10700.042890134617</v>
      </c>
      <c r="L355" s="17">
        <v>25.574060058593801</v>
      </c>
      <c r="M355" s="17">
        <f t="shared" si="154"/>
        <v>33.679214084472726</v>
      </c>
      <c r="N355" s="17">
        <f>0.9534*M355-0.7929</f>
        <v>31.316862708136295</v>
      </c>
      <c r="O355" s="17">
        <f t="shared" si="159"/>
        <v>2.3623513763364308</v>
      </c>
      <c r="P355" s="17">
        <f t="shared" si="155"/>
        <v>13410.835124605252</v>
      </c>
      <c r="T355" s="15">
        <v>24.667565917968801</v>
      </c>
      <c r="U355" s="15">
        <f t="shared" si="156"/>
        <v>29.42675386474615</v>
      </c>
      <c r="V355" s="15">
        <f>0.9534*U355-0.7929</f>
        <v>27.262567134648979</v>
      </c>
      <c r="W355" s="15">
        <f t="shared" si="160"/>
        <v>2.1641867300971711</v>
      </c>
      <c r="X355" s="19">
        <f t="shared" si="157"/>
        <v>10707.671185255513</v>
      </c>
    </row>
    <row r="356" spans="1:26">
      <c r="A356">
        <v>2035</v>
      </c>
      <c r="B356">
        <v>6</v>
      </c>
      <c r="C356" s="15">
        <v>32.305200195312501</v>
      </c>
      <c r="D356" s="15">
        <f t="shared" si="152"/>
        <v>36.895036296386721</v>
      </c>
      <c r="E356" s="15">
        <f t="shared" ref="E356:E358" si="171">0.814*D356+4.4613</f>
        <v>34.493859545258786</v>
      </c>
      <c r="F356" s="15">
        <f t="shared" si="158"/>
        <v>2.4011767511279345</v>
      </c>
      <c r="G356" s="15">
        <f t="shared" si="153"/>
        <v>13940.452062136155</v>
      </c>
      <c r="L356" s="17">
        <v>26.675317382812501</v>
      </c>
      <c r="M356" s="17">
        <f t="shared" si="154"/>
        <v>35.191680893554683</v>
      </c>
      <c r="N356" s="17">
        <f>0.814*M356+4.4613</f>
        <v>33.107328247353507</v>
      </c>
      <c r="O356" s="17">
        <f t="shared" si="159"/>
        <v>2.0843526462011752</v>
      </c>
      <c r="P356" s="17">
        <f t="shared" si="155"/>
        <v>9618.6544468302309</v>
      </c>
      <c r="T356" s="15">
        <v>32.180780029296898</v>
      </c>
      <c r="U356" s="15">
        <f t="shared" si="156"/>
        <v>37.674760316162136</v>
      </c>
      <c r="V356" s="15">
        <f>0.814*U356+4.4613</f>
        <v>35.128554897355976</v>
      </c>
      <c r="W356" s="15">
        <f t="shared" si="160"/>
        <v>2.54620541880616</v>
      </c>
      <c r="X356" s="19">
        <f t="shared" si="157"/>
        <v>15918.788117934826</v>
      </c>
    </row>
    <row r="357" spans="1:26">
      <c r="A357">
        <v>2035</v>
      </c>
      <c r="B357">
        <v>7</v>
      </c>
      <c r="C357" s="15">
        <v>33.235345458984398</v>
      </c>
      <c r="D357" s="15">
        <f t="shared" si="152"/>
        <v>38.11603798400882</v>
      </c>
      <c r="E357" s="15">
        <f t="shared" si="171"/>
        <v>35.487754918983178</v>
      </c>
      <c r="F357" s="15">
        <f t="shared" si="158"/>
        <v>2.6282830650256415</v>
      </c>
      <c r="G357" s="15">
        <f t="shared" si="153"/>
        <v>17038.409290014773</v>
      </c>
      <c r="L357" s="17">
        <v>31.039819335937501</v>
      </c>
      <c r="M357" s="17">
        <f t="shared" si="154"/>
        <v>41.185887875976562</v>
      </c>
      <c r="N357" s="17">
        <f>0.814*M357+4.4613</f>
        <v>37.986612731044922</v>
      </c>
      <c r="O357" s="17">
        <f t="shared" si="159"/>
        <v>3.1992751449316401</v>
      </c>
      <c r="P357" s="17">
        <f t="shared" si="155"/>
        <v>24827.312252012503</v>
      </c>
      <c r="T357" s="15">
        <v>33.763879394531301</v>
      </c>
      <c r="U357" s="15">
        <f t="shared" si="156"/>
        <v>39.412686799316468</v>
      </c>
      <c r="V357" s="15">
        <f>0.814*U357+4.4613</f>
        <v>36.543227054643602</v>
      </c>
      <c r="W357" s="15">
        <f t="shared" si="160"/>
        <v>2.8694597446728665</v>
      </c>
      <c r="X357" s="19">
        <f t="shared" si="157"/>
        <v>20328.300377082574</v>
      </c>
    </row>
    <row r="358" spans="1:26">
      <c r="A358">
        <v>2035</v>
      </c>
      <c r="B358">
        <v>8</v>
      </c>
      <c r="C358" s="15">
        <v>31.830163574218801</v>
      </c>
      <c r="D358" s="15">
        <f t="shared" si="152"/>
        <v>36.271455723877018</v>
      </c>
      <c r="E358" s="15">
        <f t="shared" si="171"/>
        <v>33.986264959235889</v>
      </c>
      <c r="F358" s="15">
        <f t="shared" si="158"/>
        <v>2.2851907646411291</v>
      </c>
      <c r="G358" s="15">
        <f t="shared" si="153"/>
        <v>12358.287220469643</v>
      </c>
      <c r="L358" s="17">
        <v>26.195245361328102</v>
      </c>
      <c r="M358" s="17">
        <f t="shared" si="154"/>
        <v>34.532349979248011</v>
      </c>
      <c r="N358" s="17">
        <f>0.814*M358+4.4613</f>
        <v>32.570632883107876</v>
      </c>
      <c r="O358" s="17">
        <f t="shared" si="159"/>
        <v>1.9617170961401342</v>
      </c>
      <c r="P358" s="17">
        <f t="shared" si="155"/>
        <v>7945.7829084475707</v>
      </c>
      <c r="T358" s="15">
        <v>29.797906494140602</v>
      </c>
      <c r="U358" s="15">
        <f t="shared" si="156"/>
        <v>35.058841749267557</v>
      </c>
      <c r="V358" s="15">
        <f>0.814*U358+4.4613</f>
        <v>32.999197183903789</v>
      </c>
      <c r="W358" s="15">
        <f t="shared" si="160"/>
        <v>2.0596445653637687</v>
      </c>
      <c r="X358" s="19">
        <f t="shared" si="157"/>
        <v>9281.61151612717</v>
      </c>
    </row>
    <row r="359" spans="1:26">
      <c r="A359">
        <v>2035</v>
      </c>
      <c r="B359">
        <v>9</v>
      </c>
      <c r="C359" s="15">
        <v>26.679650878906301</v>
      </c>
      <c r="D359" s="15">
        <f t="shared" si="152"/>
        <v>29.5103777087403</v>
      </c>
      <c r="E359" s="15">
        <f t="shared" ref="E359:E361" si="172">0.9014*D359+2.3973</f>
        <v>28.997954466658506</v>
      </c>
      <c r="F359" s="15">
        <f t="shared" si="158"/>
        <v>0.51242324208179468</v>
      </c>
      <c r="G359" s="15">
        <f t="shared" si="153"/>
        <v>-11824.034554762238</v>
      </c>
      <c r="L359" s="17">
        <v>21.865625000000001</v>
      </c>
      <c r="M359" s="17">
        <f t="shared" si="154"/>
        <v>28.586049375000002</v>
      </c>
      <c r="N359" s="17">
        <f>0.9014*M359+2.3973</f>
        <v>28.164764906625003</v>
      </c>
      <c r="O359" s="17">
        <f t="shared" si="159"/>
        <v>0.42128446837499922</v>
      </c>
      <c r="P359" s="17">
        <f t="shared" si="155"/>
        <v>-13067.258566896635</v>
      </c>
      <c r="T359" s="15">
        <v>22.680047607421901</v>
      </c>
      <c r="U359" s="15">
        <f t="shared" si="156"/>
        <v>27.244856263427764</v>
      </c>
      <c r="V359" s="15">
        <f>0.9014*U359+2.3973</f>
        <v>26.955813435853788</v>
      </c>
      <c r="W359" s="15">
        <f t="shared" si="160"/>
        <v>0.28904282757397581</v>
      </c>
      <c r="X359" s="19">
        <f t="shared" si="157"/>
        <v>-14871.166789063396</v>
      </c>
    </row>
    <row r="360" spans="1:26">
      <c r="A360">
        <v>2035</v>
      </c>
      <c r="B360">
        <v>10</v>
      </c>
      <c r="C360" s="15">
        <v>15.8727966308594</v>
      </c>
      <c r="D360" s="15">
        <f t="shared" si="152"/>
        <v>15.324220137329132</v>
      </c>
      <c r="E360" s="15">
        <f t="shared" si="172"/>
        <v>16.210552031788481</v>
      </c>
      <c r="F360" s="15">
        <f t="shared" si="158"/>
        <v>-0.88633189445934946</v>
      </c>
      <c r="G360" s="15">
        <f t="shared" si="153"/>
        <v>-30904.453372319986</v>
      </c>
      <c r="L360" s="17">
        <v>13.9233642578125</v>
      </c>
      <c r="M360" s="17">
        <f t="shared" si="154"/>
        <v>17.678148471679688</v>
      </c>
      <c r="N360" s="17">
        <f>0.9014*M360+2.3973</f>
        <v>18.332383032372071</v>
      </c>
      <c r="O360" s="17">
        <f t="shared" si="159"/>
        <v>-0.65423456069238384</v>
      </c>
      <c r="P360" s="17">
        <f t="shared" si="155"/>
        <v>-27738.413642404808</v>
      </c>
      <c r="T360" s="15">
        <v>9.0123535156250192</v>
      </c>
      <c r="U360" s="15">
        <f t="shared" si="156"/>
        <v>12.240461689453147</v>
      </c>
      <c r="V360" s="15">
        <f>0.9014*U360+2.3973</f>
        <v>13.430852166873066</v>
      </c>
      <c r="W360" s="15">
        <f t="shared" si="160"/>
        <v>-1.1903904774199194</v>
      </c>
      <c r="X360" s="19">
        <f t="shared" si="157"/>
        <v>-35052.116502485122</v>
      </c>
    </row>
    <row r="361" spans="1:26">
      <c r="A361">
        <v>2035</v>
      </c>
      <c r="B361">
        <v>11</v>
      </c>
      <c r="C361" s="15">
        <v>5.7954345703125201</v>
      </c>
      <c r="D361" s="15">
        <f t="shared" si="152"/>
        <v>2.0956669604492451</v>
      </c>
      <c r="E361" s="15">
        <f t="shared" si="172"/>
        <v>4.2863341981489498</v>
      </c>
      <c r="F361" s="15">
        <f t="shared" si="158"/>
        <v>-2.1906672376997047</v>
      </c>
      <c r="G361" s="15">
        <f t="shared" si="153"/>
        <v>-48696.891789461675</v>
      </c>
      <c r="L361" s="17">
        <v>3.4627929687500201</v>
      </c>
      <c r="M361" s="17">
        <f t="shared" si="154"/>
        <v>3.3115998632812773</v>
      </c>
      <c r="N361" s="17">
        <f>0.9014*M361+2.3973</f>
        <v>5.3823761167617432</v>
      </c>
      <c r="O361" s="17">
        <f t="shared" si="159"/>
        <v>-2.0707762534804659</v>
      </c>
      <c r="P361" s="17">
        <f t="shared" si="155"/>
        <v>-47061.458873727039</v>
      </c>
      <c r="T361" s="15">
        <v>-1.0874084472656</v>
      </c>
      <c r="U361" s="15">
        <f t="shared" si="156"/>
        <v>1.152943006591824</v>
      </c>
      <c r="V361" s="15">
        <f>0.9014*U361+2.3973</f>
        <v>3.4365628261418699</v>
      </c>
      <c r="W361" s="15">
        <f t="shared" si="160"/>
        <v>-2.2836198195500459</v>
      </c>
      <c r="X361" s="19">
        <f t="shared" si="157"/>
        <v>-49964.857958482171</v>
      </c>
    </row>
    <row r="362" spans="1:26">
      <c r="A362">
        <v>2035</v>
      </c>
      <c r="B362">
        <v>12</v>
      </c>
      <c r="C362" s="15">
        <v>1.31768188476565</v>
      </c>
      <c r="D362" s="15">
        <f t="shared" si="152"/>
        <v>-3.7822789898681308</v>
      </c>
      <c r="E362" s="15">
        <f t="shared" ref="E362:E364" si="173">0.7817*D362+0.2163</f>
        <v>-2.7403074863799177</v>
      </c>
      <c r="F362" s="15">
        <f t="shared" si="158"/>
        <v>-1.0419715034882131</v>
      </c>
      <c r="G362" s="15">
        <f t="shared" si="153"/>
        <v>-33027.533279082716</v>
      </c>
      <c r="L362" s="17">
        <v>2.2029663085937701</v>
      </c>
      <c r="M362" s="17">
        <f t="shared" si="154"/>
        <v>1.5813539282226836</v>
      </c>
      <c r="N362" s="17">
        <f>0.7817*M362+0.2163</f>
        <v>1.4524443656916717</v>
      </c>
      <c r="O362" s="17">
        <f t="shared" si="159"/>
        <v>0.12890956253101193</v>
      </c>
      <c r="P362" s="17">
        <f t="shared" si="155"/>
        <v>-17055.544657514467</v>
      </c>
      <c r="T362" s="15">
        <v>-7.1017211914062299</v>
      </c>
      <c r="U362" s="15">
        <f t="shared" si="156"/>
        <v>-5.44956952392576</v>
      </c>
      <c r="V362" s="15">
        <f>0.7817*U362+0.2163</f>
        <v>-4.043628496852766</v>
      </c>
      <c r="W362" s="15">
        <f t="shared" si="160"/>
        <v>-1.405941027072994</v>
      </c>
      <c r="X362" s="19">
        <f t="shared" si="157"/>
        <v>-37992.441550302712</v>
      </c>
    </row>
    <row r="363" spans="1:26">
      <c r="A363">
        <v>2036</v>
      </c>
      <c r="B363">
        <v>1</v>
      </c>
      <c r="C363" s="15">
        <v>-2.9294494628906</v>
      </c>
      <c r="D363" s="15">
        <f t="shared" si="152"/>
        <v>-9.3574883099364907</v>
      </c>
      <c r="E363" s="15">
        <f t="shared" si="173"/>
        <v>-7.0984486118773535</v>
      </c>
      <c r="F363" s="15">
        <f t="shared" si="158"/>
        <v>-2.2590396980591372</v>
      </c>
      <c r="G363" s="15">
        <f t="shared" si="153"/>
        <v>-49629.560521224688</v>
      </c>
      <c r="H363" s="15">
        <f>SUM(G363:G374)</f>
        <v>-144449.39810140032</v>
      </c>
      <c r="I363" s="15">
        <f>H363*2.36386*4.4</f>
        <v>-1502415.8784622953</v>
      </c>
      <c r="L363" s="17">
        <v>-0.30612792968747699</v>
      </c>
      <c r="M363" s="17">
        <f t="shared" si="154"/>
        <v>-1.8646360986327808</v>
      </c>
      <c r="N363" s="17">
        <f>0.7817*M363+0.2163</f>
        <v>-1.2412860383012447</v>
      </c>
      <c r="O363" s="17">
        <f t="shared" si="159"/>
        <v>-0.62335006033153606</v>
      </c>
      <c r="P363" s="17">
        <f t="shared" si="155"/>
        <v>-27317.118172982482</v>
      </c>
      <c r="Q363" s="17">
        <f>SUM(P363:P374)</f>
        <v>-81495.591655124357</v>
      </c>
      <c r="R363" s="17">
        <f>Q363*2.36386*4.4</f>
        <v>-847634.34487548191</v>
      </c>
      <c r="T363" s="15">
        <v>-5.5812438964843496</v>
      </c>
      <c r="U363" s="15">
        <f t="shared" si="156"/>
        <v>-3.7803895495605198</v>
      </c>
      <c r="V363" s="15">
        <f>0.7817*U363+0.2163</f>
        <v>-2.7388305108914581</v>
      </c>
      <c r="W363" s="15">
        <f t="shared" si="160"/>
        <v>-1.0415590386690616</v>
      </c>
      <c r="X363" s="19">
        <f t="shared" si="157"/>
        <v>-33021.906846484671</v>
      </c>
      <c r="Y363" s="19">
        <f>SUM(X363:X374)</f>
        <v>-104713.28104111683</v>
      </c>
      <c r="Z363" s="19">
        <f>Y363*2.36386*4.4</f>
        <v>-1089121.1606961596</v>
      </c>
    </row>
    <row r="364" spans="1:26">
      <c r="A364">
        <v>2036</v>
      </c>
      <c r="B364">
        <v>2</v>
      </c>
      <c r="C364" s="15">
        <v>4.8209472656250201</v>
      </c>
      <c r="D364" s="15">
        <f t="shared" si="152"/>
        <v>0.81645747558596415</v>
      </c>
      <c r="E364" s="15">
        <f t="shared" si="173"/>
        <v>0.85452480866554814</v>
      </c>
      <c r="F364" s="15">
        <f t="shared" si="158"/>
        <v>-3.8067333079583987E-2</v>
      </c>
      <c r="G364" s="15">
        <f t="shared" si="153"/>
        <v>-19333.276490538607</v>
      </c>
      <c r="L364" s="17">
        <v>4.3473754882812701</v>
      </c>
      <c r="M364" s="17">
        <f t="shared" si="154"/>
        <v>4.5264854956054954</v>
      </c>
      <c r="N364" s="17">
        <f>0.7817*M364+0.2163</f>
        <v>3.7546537119148153</v>
      </c>
      <c r="O364" s="17">
        <f t="shared" si="159"/>
        <v>0.77183178369068006</v>
      </c>
      <c r="P364" s="17">
        <f t="shared" si="155"/>
        <v>-8285.442638675433</v>
      </c>
      <c r="T364" s="15">
        <v>0.78203735351564796</v>
      </c>
      <c r="U364" s="15">
        <f t="shared" si="156"/>
        <v>3.2052206066894779</v>
      </c>
      <c r="V364" s="15">
        <f>0.7817*U364+0.2163</f>
        <v>2.7218209482491647</v>
      </c>
      <c r="W364" s="15">
        <f t="shared" si="160"/>
        <v>0.4833996584403133</v>
      </c>
      <c r="X364" s="19">
        <f t="shared" si="157"/>
        <v>-12219.945259215687</v>
      </c>
    </row>
    <row r="365" spans="1:26">
      <c r="A365">
        <v>2036</v>
      </c>
      <c r="B365">
        <v>3</v>
      </c>
      <c r="C365" s="15">
        <v>13.822106933593799</v>
      </c>
      <c r="D365" s="15">
        <f t="shared" si="152"/>
        <v>12.63227977172858</v>
      </c>
      <c r="E365" s="15">
        <f t="shared" ref="E365:E367" si="174">0.9534*D365-0.7929</f>
        <v>11.250715534366028</v>
      </c>
      <c r="F365" s="15">
        <f t="shared" si="158"/>
        <v>1.3815642373625519</v>
      </c>
      <c r="G365" s="15">
        <f t="shared" si="153"/>
        <v>31.917761862569023</v>
      </c>
      <c r="L365" s="17">
        <v>10.5263610839844</v>
      </c>
      <c r="M365" s="17">
        <f t="shared" si="154"/>
        <v>13.012704312744173</v>
      </c>
      <c r="N365" s="17">
        <f>0.9534*M365-0.7929</f>
        <v>11.613412291770295</v>
      </c>
      <c r="O365" s="17">
        <f t="shared" si="159"/>
        <v>1.3992920209738777</v>
      </c>
      <c r="P365" s="17">
        <f t="shared" si="155"/>
        <v>273.74245810466527</v>
      </c>
      <c r="T365" s="15">
        <v>8.8183227539062692</v>
      </c>
      <c r="U365" s="15">
        <f t="shared" si="156"/>
        <v>12.027454719238303</v>
      </c>
      <c r="V365" s="15">
        <f>0.9534*U365-0.7929</f>
        <v>10.674075329321798</v>
      </c>
      <c r="W365" s="15">
        <f t="shared" si="160"/>
        <v>1.3533793899165047</v>
      </c>
      <c r="X365" s="19">
        <f t="shared" si="157"/>
        <v>-352.55174214896033</v>
      </c>
    </row>
    <row r="366" spans="1:26">
      <c r="A366">
        <v>2036</v>
      </c>
      <c r="B366">
        <v>4</v>
      </c>
      <c r="C366" s="15">
        <v>23.038964843750001</v>
      </c>
      <c r="D366" s="15">
        <f t="shared" si="152"/>
        <v>24.731249150390624</v>
      </c>
      <c r="E366" s="15">
        <f t="shared" si="174"/>
        <v>22.785872939982422</v>
      </c>
      <c r="F366" s="15">
        <f t="shared" si="158"/>
        <v>1.9453762104082024</v>
      </c>
      <c r="G366" s="15">
        <f t="shared" si="153"/>
        <v>7722.8768861782883</v>
      </c>
      <c r="L366" s="17">
        <v>20.484582519531301</v>
      </c>
      <c r="M366" s="17">
        <f t="shared" si="154"/>
        <v>26.689325632324291</v>
      </c>
      <c r="N366" s="17">
        <f>0.9534*M366-0.7929</f>
        <v>24.65270305785798</v>
      </c>
      <c r="O366" s="17">
        <f t="shared" si="159"/>
        <v>2.0366225744663105</v>
      </c>
      <c r="P366" s="17">
        <f t="shared" si="155"/>
        <v>8967.5685382949414</v>
      </c>
      <c r="T366" s="15">
        <v>16.373986816406301</v>
      </c>
      <c r="U366" s="15">
        <f t="shared" si="156"/>
        <v>20.322062727050838</v>
      </c>
      <c r="V366" s="15">
        <f>0.9534*U366-0.7929</f>
        <v>18.58215460397027</v>
      </c>
      <c r="W366" s="15">
        <f t="shared" si="160"/>
        <v>1.7399081230805677</v>
      </c>
      <c r="X366" s="19">
        <f t="shared" si="157"/>
        <v>4920.0867069420237</v>
      </c>
    </row>
    <row r="367" spans="1:26">
      <c r="A367">
        <v>2036</v>
      </c>
      <c r="B367">
        <v>5</v>
      </c>
      <c r="C367" s="15">
        <v>29.766961669921901</v>
      </c>
      <c r="D367" s="15">
        <f t="shared" si="152"/>
        <v>33.563090584106476</v>
      </c>
      <c r="E367" s="15">
        <f t="shared" si="174"/>
        <v>31.206150562887114</v>
      </c>
      <c r="F367" s="15">
        <f t="shared" si="158"/>
        <v>2.3569400212193621</v>
      </c>
      <c r="G367" s="15">
        <f t="shared" si="153"/>
        <v>13337.018829453318</v>
      </c>
      <c r="L367" s="17">
        <v>22.797021484375001</v>
      </c>
      <c r="M367" s="17">
        <f t="shared" si="154"/>
        <v>29.865229306640629</v>
      </c>
      <c r="N367" s="17">
        <f>0.9534*M367-0.7929</f>
        <v>27.680609620951177</v>
      </c>
      <c r="O367" s="17">
        <f t="shared" si="159"/>
        <v>2.1846196856894515</v>
      </c>
      <c r="P367" s="17">
        <f t="shared" si="155"/>
        <v>10986.397132489808</v>
      </c>
      <c r="T367" s="15">
        <v>24.708337402343801</v>
      </c>
      <c r="U367" s="15">
        <f t="shared" si="156"/>
        <v>29.471512800293027</v>
      </c>
      <c r="V367" s="15">
        <f>0.9534*U367-0.7929</f>
        <v>27.305240303799373</v>
      </c>
      <c r="W367" s="15">
        <f t="shared" si="160"/>
        <v>2.1662724964936544</v>
      </c>
      <c r="X367" s="19">
        <f t="shared" si="157"/>
        <v>10736.123124669939</v>
      </c>
    </row>
    <row r="368" spans="1:26">
      <c r="A368">
        <v>2036</v>
      </c>
      <c r="B368">
        <v>6</v>
      </c>
      <c r="C368" s="15">
        <v>29.698480224609401</v>
      </c>
      <c r="D368" s="15">
        <f t="shared" si="152"/>
        <v>33.47319499084476</v>
      </c>
      <c r="E368" s="15">
        <f t="shared" ref="E368:E370" si="175">0.814*D368+4.4613</f>
        <v>31.708480722547634</v>
      </c>
      <c r="F368" s="15">
        <f t="shared" si="158"/>
        <v>1.7647142682971264</v>
      </c>
      <c r="G368" s="15">
        <f t="shared" si="153"/>
        <v>5258.4673338411012</v>
      </c>
      <c r="L368" s="17">
        <v>29.222924804687501</v>
      </c>
      <c r="M368" s="17">
        <f t="shared" si="154"/>
        <v>38.690564926757808</v>
      </c>
      <c r="N368" s="17">
        <f>0.814*M368+4.4613</f>
        <v>35.955419850380856</v>
      </c>
      <c r="O368" s="17">
        <f t="shared" si="159"/>
        <v>2.735145076376952</v>
      </c>
      <c r="P368" s="17">
        <f t="shared" si="155"/>
        <v>18496.113986857999</v>
      </c>
      <c r="T368" s="15">
        <v>30.771600341796901</v>
      </c>
      <c r="U368" s="15">
        <f t="shared" si="156"/>
        <v>36.127762855224638</v>
      </c>
      <c r="V368" s="15">
        <f>0.814*U368+4.4613</f>
        <v>33.869298964152854</v>
      </c>
      <c r="W368" s="15">
        <f t="shared" si="160"/>
        <v>2.2584638910717842</v>
      </c>
      <c r="X368" s="19">
        <f t="shared" si="157"/>
        <v>11993.705938110208</v>
      </c>
    </row>
    <row r="369" spans="1:26">
      <c r="A369">
        <v>2036</v>
      </c>
      <c r="B369">
        <v>7</v>
      </c>
      <c r="C369" s="15">
        <v>35.171807861328197</v>
      </c>
      <c r="D369" s="15">
        <f t="shared" si="152"/>
        <v>40.658032179565524</v>
      </c>
      <c r="E369" s="15">
        <f t="shared" si="175"/>
        <v>37.556938194166335</v>
      </c>
      <c r="F369" s="15">
        <f t="shared" si="158"/>
        <v>3.1010939853991886</v>
      </c>
      <c r="G369" s="15">
        <f t="shared" si="153"/>
        <v>23488.02305483033</v>
      </c>
      <c r="L369" s="17">
        <v>30.490716552734401</v>
      </c>
      <c r="M369" s="17">
        <f t="shared" si="154"/>
        <v>40.431750113525425</v>
      </c>
      <c r="N369" s="17">
        <f>0.814*M369+4.4613</f>
        <v>37.372744592409695</v>
      </c>
      <c r="O369" s="17">
        <f t="shared" si="159"/>
        <v>3.0590055211157292</v>
      </c>
      <c r="P369" s="17">
        <f t="shared" si="155"/>
        <v>22913.894313539662</v>
      </c>
      <c r="T369" s="15">
        <v>33.873529052734398</v>
      </c>
      <c r="U369" s="15">
        <f t="shared" si="156"/>
        <v>39.533060194091824</v>
      </c>
      <c r="V369" s="15">
        <f>0.814*U369+4.4613</f>
        <v>36.641210997990747</v>
      </c>
      <c r="W369" s="15">
        <f t="shared" si="160"/>
        <v>2.8918491961010773</v>
      </c>
      <c r="X369" s="19">
        <f t="shared" si="157"/>
        <v>20633.714884014793</v>
      </c>
    </row>
    <row r="370" spans="1:26">
      <c r="A370">
        <v>2036</v>
      </c>
      <c r="B370">
        <v>8</v>
      </c>
      <c r="C370" s="15">
        <v>30.239190673828102</v>
      </c>
      <c r="D370" s="15">
        <f t="shared" si="152"/>
        <v>34.182985597534149</v>
      </c>
      <c r="E370" s="15">
        <f t="shared" si="175"/>
        <v>32.286250276392792</v>
      </c>
      <c r="F370" s="15">
        <f t="shared" si="158"/>
        <v>1.8967353211413567</v>
      </c>
      <c r="G370" s="15">
        <f t="shared" si="153"/>
        <v>7059.3665156892457</v>
      </c>
      <c r="L370" s="17">
        <v>28.120782470703102</v>
      </c>
      <c r="M370" s="17">
        <f t="shared" si="154"/>
        <v>37.176882645263639</v>
      </c>
      <c r="N370" s="17">
        <f>0.814*M370+4.4613</f>
        <v>34.723282473244602</v>
      </c>
      <c r="O370" s="17">
        <f t="shared" si="159"/>
        <v>2.453600172019037</v>
      </c>
      <c r="P370" s="17">
        <f t="shared" si="155"/>
        <v>14655.559946511683</v>
      </c>
      <c r="T370" s="15">
        <v>29.873620605468801</v>
      </c>
      <c r="U370" s="15">
        <f t="shared" si="156"/>
        <v>35.141960700683654</v>
      </c>
      <c r="V370" s="15">
        <f>0.814*U370+4.4613</f>
        <v>33.066856010356496</v>
      </c>
      <c r="W370" s="15">
        <f t="shared" si="160"/>
        <v>2.0751046903271586</v>
      </c>
      <c r="X370" s="19">
        <f t="shared" si="157"/>
        <v>9492.5030807527692</v>
      </c>
    </row>
    <row r="371" spans="1:26">
      <c r="A371">
        <v>2036</v>
      </c>
      <c r="B371">
        <v>9</v>
      </c>
      <c r="C371" s="15">
        <v>25.798425292968801</v>
      </c>
      <c r="D371" s="15">
        <f t="shared" si="152"/>
        <v>28.353592882080143</v>
      </c>
      <c r="E371" s="15">
        <f t="shared" ref="E371:E373" si="176">0.9014*D371+2.3973</f>
        <v>27.955228623907043</v>
      </c>
      <c r="F371" s="15">
        <f t="shared" si="158"/>
        <v>0.39836425817309973</v>
      </c>
      <c r="G371" s="15">
        <f t="shared" si="153"/>
        <v>-13379.913154260747</v>
      </c>
      <c r="L371" s="17">
        <v>20.149194335937501</v>
      </c>
      <c r="M371" s="17">
        <f t="shared" si="154"/>
        <v>26.228703500976565</v>
      </c>
      <c r="N371" s="17">
        <f>0.9014*M371+2.3973</f>
        <v>26.039853335780276</v>
      </c>
      <c r="O371" s="17">
        <f t="shared" si="159"/>
        <v>0.18885016519628905</v>
      </c>
      <c r="P371" s="17">
        <f t="shared" si="155"/>
        <v>-16237.89489655742</v>
      </c>
      <c r="T371" s="15">
        <v>22.904473876953102</v>
      </c>
      <c r="U371" s="15">
        <f t="shared" si="156"/>
        <v>27.491231422119117</v>
      </c>
      <c r="V371" s="15">
        <f>0.9014*U371+2.3973</f>
        <v>27.177896003898173</v>
      </c>
      <c r="W371" s="15">
        <f t="shared" si="160"/>
        <v>0.31333541822094446</v>
      </c>
      <c r="X371" s="19">
        <f t="shared" si="157"/>
        <v>-14539.791560048096</v>
      </c>
    </row>
    <row r="372" spans="1:26">
      <c r="A372">
        <v>2036</v>
      </c>
      <c r="B372">
        <v>10</v>
      </c>
      <c r="C372" s="15">
        <v>12.350305175781299</v>
      </c>
      <c r="D372" s="15">
        <f t="shared" si="152"/>
        <v>10.70024560424811</v>
      </c>
      <c r="E372" s="15">
        <f t="shared" si="176"/>
        <v>12.042501387669246</v>
      </c>
      <c r="F372" s="15">
        <f t="shared" si="158"/>
        <v>-1.3422557834211357</v>
      </c>
      <c r="G372" s="15">
        <f t="shared" si="153"/>
        <v>-37123.711141647713</v>
      </c>
      <c r="L372" s="17">
        <v>14.251123046875</v>
      </c>
      <c r="M372" s="17">
        <f t="shared" si="154"/>
        <v>18.128292392578125</v>
      </c>
      <c r="N372" s="17">
        <f>0.9014*M372+2.3973</f>
        <v>18.738142762669924</v>
      </c>
      <c r="O372" s="17">
        <f t="shared" si="159"/>
        <v>-0.60985037009179877</v>
      </c>
      <c r="P372" s="17">
        <f t="shared" si="155"/>
        <v>-27132.968898422227</v>
      </c>
      <c r="T372" s="15">
        <v>12.5891052246094</v>
      </c>
      <c r="U372" s="15">
        <f t="shared" si="156"/>
        <v>16.167019715576199</v>
      </c>
      <c r="V372" s="15">
        <f>0.9014*U372+2.3973</f>
        <v>16.970251571620384</v>
      </c>
      <c r="W372" s="15">
        <f t="shared" si="160"/>
        <v>-0.80323185604418512</v>
      </c>
      <c r="X372" s="19">
        <f t="shared" si="157"/>
        <v>-29770.88574829873</v>
      </c>
    </row>
    <row r="373" spans="1:26">
      <c r="A373">
        <v>2036</v>
      </c>
      <c r="B373">
        <v>11</v>
      </c>
      <c r="C373" s="15">
        <v>5.4271179199219004</v>
      </c>
      <c r="D373" s="15">
        <f t="shared" si="152"/>
        <v>1.6121776934814793</v>
      </c>
      <c r="E373" s="15">
        <f t="shared" si="176"/>
        <v>3.8505169729042055</v>
      </c>
      <c r="F373" s="15">
        <f t="shared" si="158"/>
        <v>-2.2383392794227261</v>
      </c>
      <c r="G373" s="15">
        <f t="shared" si="153"/>
        <v>-49347.186110605406</v>
      </c>
      <c r="L373" s="17">
        <v>2.8658386230469</v>
      </c>
      <c r="M373" s="17">
        <f t="shared" si="154"/>
        <v>2.4917427648926123</v>
      </c>
      <c r="N373" s="17">
        <f>0.9014*M373+2.3973</f>
        <v>4.6433569282742004</v>
      </c>
      <c r="O373" s="17">
        <f t="shared" si="159"/>
        <v>-2.1516141633815882</v>
      </c>
      <c r="P373" s="17">
        <f t="shared" si="155"/>
        <v>-48164.168802688248</v>
      </c>
      <c r="T373" s="15">
        <v>2.1384216308594</v>
      </c>
      <c r="U373" s="15">
        <f t="shared" si="156"/>
        <v>4.6942592663574487</v>
      </c>
      <c r="V373" s="15">
        <f>0.9014*U373+2.3973</f>
        <v>6.6287053026946037</v>
      </c>
      <c r="W373" s="15">
        <f t="shared" si="160"/>
        <v>-1.934446036337155</v>
      </c>
      <c r="X373" s="19">
        <f t="shared" si="157"/>
        <v>-45201.778381675133</v>
      </c>
    </row>
    <row r="374" spans="1:26">
      <c r="A374">
        <v>2036</v>
      </c>
      <c r="B374">
        <v>12</v>
      </c>
      <c r="C374" s="15">
        <v>1.4440856933594</v>
      </c>
      <c r="D374" s="15">
        <f t="shared" si="152"/>
        <v>-3.6163487103271152</v>
      </c>
      <c r="E374" s="15">
        <f t="shared" ref="E374:E376" si="177">0.7817*D374+0.2163</f>
        <v>-2.6105997868627058</v>
      </c>
      <c r="F374" s="15">
        <f t="shared" si="158"/>
        <v>-1.0057489234644095</v>
      </c>
      <c r="G374" s="15">
        <f t="shared" si="153"/>
        <v>-32533.421064978007</v>
      </c>
      <c r="L374" s="17">
        <v>-1.1213745117187299</v>
      </c>
      <c r="M374" s="17">
        <f t="shared" si="154"/>
        <v>-2.9842957543945037</v>
      </c>
      <c r="N374" s="17">
        <f>0.7817*M374+0.2163</f>
        <v>-2.1165239912101836</v>
      </c>
      <c r="O374" s="17">
        <f t="shared" si="159"/>
        <v>-0.86777176318432003</v>
      </c>
      <c r="P374" s="17">
        <f t="shared" si="155"/>
        <v>-30651.274621597309</v>
      </c>
      <c r="T374" s="15">
        <v>-3.8561767578124799</v>
      </c>
      <c r="U374" s="15">
        <f t="shared" si="156"/>
        <v>-1.8866108447265408</v>
      </c>
      <c r="V374" s="15">
        <f>0.7817*U374+0.2163</f>
        <v>-1.258463697322737</v>
      </c>
      <c r="W374" s="15">
        <f t="shared" si="160"/>
        <v>-0.62814714740380384</v>
      </c>
      <c r="X374" s="19">
        <f t="shared" si="157"/>
        <v>-27382.555237735287</v>
      </c>
    </row>
    <row r="375" spans="1:26">
      <c r="A375">
        <v>2037</v>
      </c>
      <c r="B375">
        <v>1</v>
      </c>
      <c r="C375" s="15">
        <v>-5.8689331054687299</v>
      </c>
      <c r="D375" s="15">
        <f t="shared" si="152"/>
        <v>-13.2161484875488</v>
      </c>
      <c r="E375" s="15">
        <f t="shared" si="177"/>
        <v>-10.114763272716896</v>
      </c>
      <c r="F375" s="15">
        <f t="shared" si="158"/>
        <v>-3.1013852148319039</v>
      </c>
      <c r="G375" s="15">
        <f t="shared" si="153"/>
        <v>-61119.995715522004</v>
      </c>
      <c r="H375" s="15">
        <f>SUM(G375:G386)</f>
        <v>-130793.8255174511</v>
      </c>
      <c r="I375" s="15">
        <f>H375*2.36386*4.4</f>
        <v>-1360384.4865058006</v>
      </c>
      <c r="L375" s="17">
        <v>-0.12589111328122701</v>
      </c>
      <c r="M375" s="17">
        <f t="shared" si="154"/>
        <v>-1.617098854980437</v>
      </c>
      <c r="N375" s="17">
        <f>0.7817*M375+0.2163</f>
        <v>-1.0477861749382076</v>
      </c>
      <c r="O375" s="17">
        <f t="shared" si="159"/>
        <v>-0.56931268004222946</v>
      </c>
      <c r="P375" s="17">
        <f t="shared" si="155"/>
        <v>-26579.994268456052</v>
      </c>
      <c r="Q375" s="17">
        <f>SUM(P375:P386)</f>
        <v>-101238.89551507999</v>
      </c>
      <c r="R375" s="17">
        <f>Q375*2.36386*4.4</f>
        <v>-1052984.1324300189</v>
      </c>
      <c r="T375" s="15">
        <v>-8.3145812988281005</v>
      </c>
      <c r="U375" s="15">
        <f t="shared" si="156"/>
        <v>-6.7810473498534893</v>
      </c>
      <c r="V375" s="15">
        <f>0.7817*U375+0.2163</f>
        <v>-5.0844447133804715</v>
      </c>
      <c r="W375" s="15">
        <f t="shared" si="160"/>
        <v>-1.6966026364730178</v>
      </c>
      <c r="X375" s="19">
        <f t="shared" si="157"/>
        <v>-41957.356564128437</v>
      </c>
      <c r="Y375" s="19">
        <f>SUM(X375:X386)</f>
        <v>-129416.73054151051</v>
      </c>
      <c r="Z375" s="19">
        <f>Y375*2.36386*4.4</f>
        <v>-1346061.3436945621</v>
      </c>
    </row>
    <row r="376" spans="1:26">
      <c r="A376">
        <v>2037</v>
      </c>
      <c r="B376">
        <v>2</v>
      </c>
      <c r="C376" s="15">
        <v>3.72442016601565</v>
      </c>
      <c r="D376" s="15">
        <f t="shared" si="152"/>
        <v>-0.62295364807125608</v>
      </c>
      <c r="E376" s="15">
        <f t="shared" si="177"/>
        <v>-0.27066286669730083</v>
      </c>
      <c r="F376" s="15">
        <f t="shared" si="158"/>
        <v>-0.35229078137395525</v>
      </c>
      <c r="G376" s="15">
        <f t="shared" si="153"/>
        <v>-23619.598548722122</v>
      </c>
      <c r="L376" s="17">
        <v>-0.73425903320310204</v>
      </c>
      <c r="M376" s="17">
        <f t="shared" si="154"/>
        <v>-2.4526313562011399</v>
      </c>
      <c r="N376" s="17">
        <f>0.7817*M376+0.2163</f>
        <v>-1.7009219311424311</v>
      </c>
      <c r="O376" s="17">
        <f t="shared" si="159"/>
        <v>-0.75170942505870886</v>
      </c>
      <c r="P376" s="17">
        <f t="shared" si="155"/>
        <v>-29068.068267225848</v>
      </c>
      <c r="T376" s="15">
        <v>-2.5983032226562299</v>
      </c>
      <c r="U376" s="15">
        <f t="shared" si="156"/>
        <v>-0.50571727783200959</v>
      </c>
      <c r="V376" s="15">
        <f>0.7817*U376+0.2163</f>
        <v>-0.17901919608128186</v>
      </c>
      <c r="W376" s="15">
        <f t="shared" si="160"/>
        <v>-0.32669808175072773</v>
      </c>
      <c r="X376" s="19">
        <f t="shared" si="157"/>
        <v>-23270.488533161675</v>
      </c>
    </row>
    <row r="377" spans="1:26">
      <c r="A377">
        <v>2037</v>
      </c>
      <c r="B377">
        <v>3</v>
      </c>
      <c r="C377" s="15">
        <v>13.8233581542969</v>
      </c>
      <c r="D377" s="15">
        <f t="shared" si="152"/>
        <v>12.633922249145538</v>
      </c>
      <c r="E377" s="15">
        <f t="shared" ref="E377:E379" si="178">0.9534*D377-0.7929</f>
        <v>11.252281472335357</v>
      </c>
      <c r="F377" s="15">
        <f t="shared" si="158"/>
        <v>1.3816407768101815</v>
      </c>
      <c r="G377" s="15">
        <f t="shared" si="153"/>
        <v>32.961836467686226</v>
      </c>
      <c r="L377" s="17">
        <v>6.6355529785156504</v>
      </c>
      <c r="M377" s="17">
        <f t="shared" si="154"/>
        <v>7.6690684606933939</v>
      </c>
      <c r="N377" s="17">
        <f>0.9534*M377-0.7929</f>
        <v>6.5187898704250813</v>
      </c>
      <c r="O377" s="17">
        <f t="shared" si="159"/>
        <v>1.1502785902683126</v>
      </c>
      <c r="P377" s="17">
        <f t="shared" si="155"/>
        <v>-3123.0497501499485</v>
      </c>
      <c r="T377" s="15">
        <v>5.6889892578125201</v>
      </c>
      <c r="U377" s="15">
        <f t="shared" si="156"/>
        <v>8.5920724072265848</v>
      </c>
      <c r="V377" s="15">
        <f>0.9534*U377-0.7929</f>
        <v>7.3987818330498252</v>
      </c>
      <c r="W377" s="15">
        <f t="shared" si="160"/>
        <v>1.1932905741767597</v>
      </c>
      <c r="X377" s="19">
        <f t="shared" si="157"/>
        <v>-2536.3232776548211</v>
      </c>
    </row>
    <row r="378" spans="1:26">
      <c r="A378">
        <v>2037</v>
      </c>
      <c r="B378">
        <v>4</v>
      </c>
      <c r="C378" s="15">
        <v>23.191613769531301</v>
      </c>
      <c r="D378" s="15">
        <f t="shared" si="152"/>
        <v>24.931631395263739</v>
      </c>
      <c r="E378" s="15">
        <f t="shared" si="178"/>
        <v>22.976917372244451</v>
      </c>
      <c r="F378" s="15">
        <f t="shared" si="158"/>
        <v>1.9547140230192888</v>
      </c>
      <c r="G378" s="15">
        <f t="shared" si="153"/>
        <v>7850.2539880061195</v>
      </c>
      <c r="L378" s="17">
        <v>18.503198242187501</v>
      </c>
      <c r="M378" s="17">
        <f t="shared" si="154"/>
        <v>23.968092465820316</v>
      </c>
      <c r="N378" s="17">
        <f>0.9534*M378-0.7929</f>
        <v>22.05827935691309</v>
      </c>
      <c r="O378" s="17">
        <f t="shared" si="159"/>
        <v>1.9098131089072261</v>
      </c>
      <c r="P378" s="17">
        <f t="shared" si="155"/>
        <v>7237.7606186034718</v>
      </c>
      <c r="T378" s="15">
        <v>16.654656982421901</v>
      </c>
      <c r="U378" s="15">
        <f t="shared" si="156"/>
        <v>20.630182435302764</v>
      </c>
      <c r="V378" s="15">
        <f>0.9534*U378-0.7929</f>
        <v>18.875915933817655</v>
      </c>
      <c r="W378" s="15">
        <f t="shared" si="160"/>
        <v>1.7542665014851089</v>
      </c>
      <c r="X378" s="19">
        <f t="shared" si="157"/>
        <v>5115.9493467583707</v>
      </c>
    </row>
    <row r="379" spans="1:26">
      <c r="A379">
        <v>2037</v>
      </c>
      <c r="B379">
        <v>5</v>
      </c>
      <c r="C379" s="15">
        <v>28.918206787109401</v>
      </c>
      <c r="D379" s="15">
        <f t="shared" si="152"/>
        <v>32.448930049438509</v>
      </c>
      <c r="E379" s="15">
        <f t="shared" si="178"/>
        <v>30.143909909134678</v>
      </c>
      <c r="F379" s="15">
        <f t="shared" si="158"/>
        <v>2.3050201403038315</v>
      </c>
      <c r="G379" s="15">
        <f t="shared" si="153"/>
        <v>12628.779733884567</v>
      </c>
      <c r="L379" s="17">
        <v>25.532037353515602</v>
      </c>
      <c r="M379" s="17">
        <f t="shared" si="154"/>
        <v>33.621500101318325</v>
      </c>
      <c r="N379" s="17">
        <f>0.9534*M379-0.7929</f>
        <v>31.261838196596894</v>
      </c>
      <c r="O379" s="17">
        <f t="shared" si="159"/>
        <v>2.3596619047214311</v>
      </c>
      <c r="P379" s="17">
        <f t="shared" si="155"/>
        <v>13374.148042305042</v>
      </c>
      <c r="T379" s="15">
        <v>22.616296386718801</v>
      </c>
      <c r="U379" s="15">
        <f t="shared" si="156"/>
        <v>27.174870173339901</v>
      </c>
      <c r="V379" s="15">
        <f>0.9534*U379-0.7929</f>
        <v>25.115621223262263</v>
      </c>
      <c r="W379" s="15">
        <f t="shared" si="160"/>
        <v>2.0592489500776381</v>
      </c>
      <c r="X379" s="19">
        <f t="shared" si="157"/>
        <v>9276.2149280090598</v>
      </c>
    </row>
    <row r="380" spans="1:26">
      <c r="A380">
        <v>2037</v>
      </c>
      <c r="B380">
        <v>6</v>
      </c>
      <c r="C380" s="15">
        <v>31.213861083984401</v>
      </c>
      <c r="D380" s="15">
        <f t="shared" si="152"/>
        <v>35.462435444946323</v>
      </c>
      <c r="E380" s="15">
        <f t="shared" ref="E380:E382" si="179">0.814*D380+4.4613</f>
        <v>33.327722452186308</v>
      </c>
      <c r="F380" s="15">
        <f t="shared" si="158"/>
        <v>2.134712992760015</v>
      </c>
      <c r="G380" s="15">
        <f t="shared" si="153"/>
        <v>10305.619934239367</v>
      </c>
      <c r="L380" s="17">
        <v>29.319970703125001</v>
      </c>
      <c r="M380" s="17">
        <f t="shared" si="154"/>
        <v>38.823847763671871</v>
      </c>
      <c r="N380" s="17">
        <f>0.814*M380+4.4613</f>
        <v>36.063912079628899</v>
      </c>
      <c r="O380" s="17">
        <f t="shared" si="159"/>
        <v>2.7599356840429721</v>
      </c>
      <c r="P380" s="17">
        <f t="shared" si="155"/>
        <v>18834.28266603018</v>
      </c>
      <c r="T380" s="15">
        <v>33.040734863281301</v>
      </c>
      <c r="U380" s="15">
        <f t="shared" si="156"/>
        <v>38.618818732910213</v>
      </c>
      <c r="V380" s="15">
        <f>0.814*U380+4.4613</f>
        <v>35.897018448588909</v>
      </c>
      <c r="W380" s="15">
        <f t="shared" si="160"/>
        <v>2.7218002843213043</v>
      </c>
      <c r="X380" s="19">
        <f t="shared" si="157"/>
        <v>18314.077678426911</v>
      </c>
    </row>
    <row r="381" spans="1:26">
      <c r="A381">
        <v>2037</v>
      </c>
      <c r="B381">
        <v>7</v>
      </c>
      <c r="C381" s="15">
        <v>33.140496826171898</v>
      </c>
      <c r="D381" s="15">
        <f t="shared" si="152"/>
        <v>37.991530183715852</v>
      </c>
      <c r="E381" s="15">
        <f t="shared" si="179"/>
        <v>35.386405569544699</v>
      </c>
      <c r="F381" s="15">
        <f t="shared" si="158"/>
        <v>2.605124614171153</v>
      </c>
      <c r="G381" s="15">
        <f t="shared" si="153"/>
        <v>16722.504861908696</v>
      </c>
      <c r="L381" s="17">
        <v>32.606347656250001</v>
      </c>
      <c r="M381" s="17">
        <f t="shared" si="154"/>
        <v>43.337357871093751</v>
      </c>
      <c r="N381" s="17">
        <f>0.814*M381+4.4613</f>
        <v>39.737909307070311</v>
      </c>
      <c r="O381" s="17">
        <f t="shared" si="159"/>
        <v>3.5994485640234402</v>
      </c>
      <c r="P381" s="17">
        <f t="shared" si="155"/>
        <v>30286.077861843747</v>
      </c>
      <c r="T381" s="15">
        <v>34.698815917968801</v>
      </c>
      <c r="U381" s="15">
        <f t="shared" si="156"/>
        <v>40.439060114746155</v>
      </c>
      <c r="V381" s="15">
        <f>0.814*U381+4.4613</f>
        <v>37.378694933403366</v>
      </c>
      <c r="W381" s="15">
        <f t="shared" si="160"/>
        <v>3.0603651813427888</v>
      </c>
      <c r="X381" s="19">
        <f t="shared" si="157"/>
        <v>22932.44143869698</v>
      </c>
    </row>
    <row r="382" spans="1:26">
      <c r="A382">
        <v>2037</v>
      </c>
      <c r="B382">
        <v>8</v>
      </c>
      <c r="C382" s="15">
        <v>32.919335937500001</v>
      </c>
      <c r="D382" s="15">
        <f t="shared" si="152"/>
        <v>37.701212285156252</v>
      </c>
      <c r="E382" s="15">
        <f t="shared" si="179"/>
        <v>35.150086800117187</v>
      </c>
      <c r="F382" s="15">
        <f t="shared" si="158"/>
        <v>2.5511254850390657</v>
      </c>
      <c r="G382" s="15">
        <f t="shared" si="153"/>
        <v>15985.902741417893</v>
      </c>
      <c r="L382" s="17">
        <v>28.189752197265602</v>
      </c>
      <c r="M382" s="17">
        <f t="shared" si="154"/>
        <v>37.271605667724572</v>
      </c>
      <c r="N382" s="17">
        <f>0.814*M382+4.4613</f>
        <v>34.800387013527796</v>
      </c>
      <c r="O382" s="17">
        <f t="shared" si="159"/>
        <v>2.4712186541967753</v>
      </c>
      <c r="P382" s="17">
        <f t="shared" si="155"/>
        <v>14895.893661898212</v>
      </c>
      <c r="T382" s="15">
        <v>30.373376464843801</v>
      </c>
      <c r="U382" s="15">
        <f t="shared" si="156"/>
        <v>35.690592683105528</v>
      </c>
      <c r="V382" s="15">
        <f>0.814*U382+4.4613</f>
        <v>33.513442444047897</v>
      </c>
      <c r="W382" s="15">
        <f t="shared" si="160"/>
        <v>2.1771502390576316</v>
      </c>
      <c r="X382" s="19">
        <f t="shared" si="157"/>
        <v>10884.506410985152</v>
      </c>
    </row>
    <row r="383" spans="1:26">
      <c r="A383">
        <v>2037</v>
      </c>
      <c r="B383">
        <v>9</v>
      </c>
      <c r="C383" s="15">
        <v>25.293756103515602</v>
      </c>
      <c r="D383" s="15">
        <f t="shared" si="152"/>
        <v>27.691113637084932</v>
      </c>
      <c r="E383" s="15">
        <f t="shared" ref="E383:E385" si="180">0.9014*D383+2.3973</f>
        <v>27.35806983246836</v>
      </c>
      <c r="F383" s="15">
        <f t="shared" si="158"/>
        <v>0.33304380461657246</v>
      </c>
      <c r="G383" s="15">
        <f t="shared" si="153"/>
        <v>-14270.949461225335</v>
      </c>
      <c r="L383" s="17">
        <v>20.993157958984401</v>
      </c>
      <c r="M383" s="17">
        <f t="shared" si="154"/>
        <v>27.387803140869178</v>
      </c>
      <c r="N383" s="17">
        <f>0.9014*M383+2.3973</f>
        <v>27.084665751179479</v>
      </c>
      <c r="O383" s="17">
        <f t="shared" si="159"/>
        <v>0.30313738968969872</v>
      </c>
      <c r="P383" s="17">
        <f t="shared" si="155"/>
        <v>-14678.902867242819</v>
      </c>
      <c r="T383" s="15">
        <v>22.977563476562501</v>
      </c>
      <c r="U383" s="15">
        <f t="shared" si="156"/>
        <v>27.571469184570315</v>
      </c>
      <c r="V383" s="15">
        <f>0.9014*U383+2.3973</f>
        <v>27.250222322971684</v>
      </c>
      <c r="W383" s="15">
        <f t="shared" si="160"/>
        <v>0.32124686159863103</v>
      </c>
      <c r="X383" s="19">
        <f t="shared" si="157"/>
        <v>-14431.871560933074</v>
      </c>
    </row>
    <row r="384" spans="1:26">
      <c r="A384">
        <v>2037</v>
      </c>
      <c r="B384">
        <v>10</v>
      </c>
      <c r="C384" s="15">
        <v>16.572412109375001</v>
      </c>
      <c r="D384" s="15">
        <f t="shared" si="152"/>
        <v>16.242605375976563</v>
      </c>
      <c r="E384" s="15">
        <f t="shared" si="180"/>
        <v>17.038384485905272</v>
      </c>
      <c r="F384" s="15">
        <f t="shared" si="158"/>
        <v>-0.79577910992870926</v>
      </c>
      <c r="G384" s="15">
        <f t="shared" si="153"/>
        <v>-29669.222838537524</v>
      </c>
      <c r="L384" s="17">
        <v>14.221826171875</v>
      </c>
      <c r="M384" s="17">
        <f t="shared" si="154"/>
        <v>18.088056064453124</v>
      </c>
      <c r="N384" s="17">
        <f>0.9014*M384+2.3973</f>
        <v>18.701873736498047</v>
      </c>
      <c r="O384" s="17">
        <f t="shared" si="159"/>
        <v>-0.61381767204492377</v>
      </c>
      <c r="P384" s="17">
        <f t="shared" si="155"/>
        <v>-27187.086864364806</v>
      </c>
      <c r="T384" s="15">
        <v>11.1839538574219</v>
      </c>
      <c r="U384" s="15">
        <f t="shared" si="156"/>
        <v>14.624444544677763</v>
      </c>
      <c r="V384" s="15">
        <f>0.9014*U384+2.3973</f>
        <v>15.579774312572535</v>
      </c>
      <c r="W384" s="15">
        <f t="shared" si="160"/>
        <v>-0.95532976789477253</v>
      </c>
      <c r="X384" s="19">
        <f t="shared" si="157"/>
        <v>-31845.653363852594</v>
      </c>
    </row>
    <row r="385" spans="1:26">
      <c r="A385">
        <v>2037</v>
      </c>
      <c r="B385">
        <v>11</v>
      </c>
      <c r="C385" s="15">
        <v>10.0837951660156</v>
      </c>
      <c r="D385" s="15">
        <f t="shared" si="152"/>
        <v>7.7249979144286778</v>
      </c>
      <c r="E385" s="15">
        <f t="shared" si="180"/>
        <v>9.3606131200660094</v>
      </c>
      <c r="F385" s="15">
        <f t="shared" si="158"/>
        <v>-1.6356152056373316</v>
      </c>
      <c r="G385" s="15">
        <f t="shared" si="153"/>
        <v>-41125.427020098839</v>
      </c>
      <c r="L385" s="17">
        <v>3.6078125000000201</v>
      </c>
      <c r="M385" s="17">
        <f t="shared" si="154"/>
        <v>3.5107696875000278</v>
      </c>
      <c r="N385" s="17">
        <f>0.9014*M385+2.3973</f>
        <v>5.561907796312525</v>
      </c>
      <c r="O385" s="17">
        <f t="shared" si="159"/>
        <v>-2.0511381088124971</v>
      </c>
      <c r="P385" s="17">
        <f t="shared" si="155"/>
        <v>-46793.574942311272</v>
      </c>
      <c r="T385" s="15">
        <v>-0.23059692382810201</v>
      </c>
      <c r="U385" s="15">
        <f t="shared" si="156"/>
        <v>2.0935506970215094</v>
      </c>
      <c r="V385" s="15">
        <f>0.9014*U385+2.3973</f>
        <v>4.2844265982951883</v>
      </c>
      <c r="W385" s="15">
        <f t="shared" si="160"/>
        <v>-2.1908759012736789</v>
      </c>
      <c r="X385" s="19">
        <f t="shared" si="157"/>
        <v>-48699.738169274249</v>
      </c>
    </row>
    <row r="386" spans="1:26">
      <c r="A386">
        <v>2037</v>
      </c>
      <c r="B386">
        <v>12</v>
      </c>
      <c r="C386" s="15">
        <v>3.4954467773437701</v>
      </c>
      <c r="D386" s="15">
        <f t="shared" si="152"/>
        <v>-0.92352701538083259</v>
      </c>
      <c r="E386" s="15">
        <f t="shared" ref="E386:E388" si="181">0.7817*D386+0.2163</f>
        <v>-0.50562106792319672</v>
      </c>
      <c r="F386" s="15">
        <f t="shared" si="158"/>
        <v>-0.41790594745763587</v>
      </c>
      <c r="G386" s="15">
        <f t="shared" si="153"/>
        <v>-24514.655029269612</v>
      </c>
      <c r="L386" s="17">
        <v>-3.0249389648437299</v>
      </c>
      <c r="M386" s="17">
        <f t="shared" si="154"/>
        <v>-5.5986511743163785</v>
      </c>
      <c r="N386" s="17">
        <f>0.7817*M386+0.2163</f>
        <v>-4.1601656229631123</v>
      </c>
      <c r="O386" s="17">
        <f t="shared" si="159"/>
        <v>-1.4384855513532662</v>
      </c>
      <c r="P386" s="17">
        <f t="shared" si="155"/>
        <v>-38436.381406009903</v>
      </c>
      <c r="T386" s="15">
        <v>-5.6352600097655996</v>
      </c>
      <c r="U386" s="15">
        <f t="shared" si="156"/>
        <v>-3.839688438720676</v>
      </c>
      <c r="V386" s="15">
        <f>0.7817*U386+0.2163</f>
        <v>-2.7851844525479521</v>
      </c>
      <c r="W386" s="15">
        <f t="shared" si="160"/>
        <v>-1.0545039861727239</v>
      </c>
      <c r="X386" s="19">
        <f t="shared" si="157"/>
        <v>-33198.488875382129</v>
      </c>
    </row>
    <row r="387" spans="1:26">
      <c r="A387">
        <v>2038</v>
      </c>
      <c r="B387">
        <v>1</v>
      </c>
      <c r="C387" s="15">
        <v>-0.40942993164060199</v>
      </c>
      <c r="D387" s="15">
        <f t="shared" si="152"/>
        <v>-6.0494586712646177</v>
      </c>
      <c r="E387" s="15">
        <f t="shared" si="181"/>
        <v>-4.5125618433275507</v>
      </c>
      <c r="F387" s="15">
        <f t="shared" si="158"/>
        <v>-1.5368968279370669</v>
      </c>
      <c r="G387" s="15">
        <f t="shared" si="153"/>
        <v>-39778.809629889525</v>
      </c>
      <c r="H387" s="15">
        <f>SUM(G387:G398)</f>
        <v>-99165.718204543198</v>
      </c>
      <c r="I387" s="15">
        <f>H387*2.36386*4.4</f>
        <v>-1031421.0483939626</v>
      </c>
      <c r="L387" s="17">
        <v>-0.88065185546872704</v>
      </c>
      <c r="M387" s="17">
        <f t="shared" si="154"/>
        <v>-2.6536872583007494</v>
      </c>
      <c r="N387" s="17">
        <f>0.7817*M387+0.2163</f>
        <v>-1.8580873298136957</v>
      </c>
      <c r="O387" s="17">
        <f t="shared" si="159"/>
        <v>-0.79559992848705363</v>
      </c>
      <c r="P387" s="17">
        <f t="shared" si="155"/>
        <v>-29666.778624491897</v>
      </c>
      <c r="Q387" s="17">
        <f>SUM(P387:P398)</f>
        <v>-78702.937437735687</v>
      </c>
      <c r="R387" s="17">
        <f>Q387*2.36386*4.4</f>
        <v>-818587.99304288987</v>
      </c>
      <c r="T387" s="15">
        <v>-8.3929199218749808</v>
      </c>
      <c r="U387" s="15">
        <f t="shared" si="156"/>
        <v>-6.8670474902343539</v>
      </c>
      <c r="V387" s="15">
        <f>0.7817*U387+0.2163</f>
        <v>-5.1516710231161937</v>
      </c>
      <c r="W387" s="15">
        <f t="shared" si="160"/>
        <v>-1.7153764671181602</v>
      </c>
      <c r="X387" s="19">
        <f t="shared" si="157"/>
        <v>-42213.450387958823</v>
      </c>
      <c r="Y387" s="19">
        <f>SUM(X387:X398)</f>
        <v>-114552.59560928916</v>
      </c>
      <c r="Z387" s="19">
        <f>Y387*2.36386*4.4</f>
        <v>-1191459.714090687</v>
      </c>
    </row>
    <row r="388" spans="1:26">
      <c r="A388">
        <v>2038</v>
      </c>
      <c r="B388">
        <v>2</v>
      </c>
      <c r="C388" s="15">
        <v>6.1164184570312701</v>
      </c>
      <c r="D388" s="15">
        <f t="shared" ref="D388:D451" si="182">C388*1.3127-5.512</f>
        <v>2.5170225085449482</v>
      </c>
      <c r="E388" s="15">
        <f t="shared" si="181"/>
        <v>2.1838564949295858</v>
      </c>
      <c r="F388" s="15">
        <f t="shared" si="158"/>
        <v>0.33316601361536247</v>
      </c>
      <c r="G388" s="15">
        <f t="shared" ref="G388:G451" si="183">13641*F388-18814</f>
        <v>-14269.28240827284</v>
      </c>
      <c r="L388" s="17">
        <v>1.5767456054687701</v>
      </c>
      <c r="M388" s="17">
        <f t="shared" ref="M388:M451" si="184">L388*1.3734-1.4442</f>
        <v>0.7213024145508089</v>
      </c>
      <c r="N388" s="17">
        <f>0.7817*M388+0.2163</f>
        <v>0.78014209745436736</v>
      </c>
      <c r="O388" s="17">
        <f t="shared" si="159"/>
        <v>-5.8839682903558455E-2</v>
      </c>
      <c r="P388" s="17">
        <f t="shared" ref="P388:P451" si="185">13641*O388-18814</f>
        <v>-19616.632114487442</v>
      </c>
      <c r="T388" s="15">
        <v>8.9837646484397696E-2</v>
      </c>
      <c r="U388" s="15">
        <f t="shared" ref="U388:U451" si="186">T388*1.0978+2.3467</f>
        <v>2.4453237683105717</v>
      </c>
      <c r="V388" s="15">
        <f>0.7817*U388+0.2163</f>
        <v>2.1278095896883737</v>
      </c>
      <c r="W388" s="15">
        <f t="shared" si="160"/>
        <v>0.317514178622198</v>
      </c>
      <c r="X388" s="19">
        <f t="shared" ref="X388:X451" si="187">13641*W388-18814</f>
        <v>-14482.789089414597</v>
      </c>
    </row>
    <row r="389" spans="1:26">
      <c r="A389">
        <v>2038</v>
      </c>
      <c r="B389">
        <v>3</v>
      </c>
      <c r="C389" s="15">
        <v>10.5189453125</v>
      </c>
      <c r="D389" s="15">
        <f t="shared" si="182"/>
        <v>8.2962195117187498</v>
      </c>
      <c r="E389" s="15">
        <f t="shared" ref="E389:E391" si="188">0.9534*D389-0.7929</f>
        <v>7.1167156824726563</v>
      </c>
      <c r="F389" s="15">
        <f t="shared" ref="F389:F452" si="189">D389-E389</f>
        <v>1.1795038292460935</v>
      </c>
      <c r="G389" s="15">
        <f t="shared" si="183"/>
        <v>-2724.3882652540378</v>
      </c>
      <c r="L389" s="17">
        <v>9.4345336914062692</v>
      </c>
      <c r="M389" s="17">
        <f t="shared" si="184"/>
        <v>11.51318857177737</v>
      </c>
      <c r="N389" s="17">
        <f>0.9534*M389-0.7929</f>
        <v>10.183773984332545</v>
      </c>
      <c r="O389" s="17">
        <f t="shared" ref="O389:O452" si="190">M389-N389</f>
        <v>1.3294145874448251</v>
      </c>
      <c r="P389" s="17">
        <f t="shared" si="185"/>
        <v>-679.45561266514051</v>
      </c>
      <c r="T389" s="15">
        <v>6.2224365234375201</v>
      </c>
      <c r="U389" s="15">
        <f t="shared" si="186"/>
        <v>9.1776908154297097</v>
      </c>
      <c r="V389" s="15">
        <f>0.9534*U389-0.7929</f>
        <v>7.9571104234306853</v>
      </c>
      <c r="W389" s="15">
        <f t="shared" ref="W389:W452" si="191">U389-V389</f>
        <v>1.2205803919990244</v>
      </c>
      <c r="X389" s="19">
        <f t="shared" si="187"/>
        <v>-2164.0628727413095</v>
      </c>
    </row>
    <row r="390" spans="1:26">
      <c r="A390">
        <v>2038</v>
      </c>
      <c r="B390">
        <v>4</v>
      </c>
      <c r="C390" s="15">
        <v>22.622857666015602</v>
      </c>
      <c r="D390" s="15">
        <f t="shared" si="182"/>
        <v>24.18502525817868</v>
      </c>
      <c r="E390" s="15">
        <f t="shared" si="188"/>
        <v>22.265103081147554</v>
      </c>
      <c r="F390" s="15">
        <f t="shared" si="189"/>
        <v>1.9199221770311254</v>
      </c>
      <c r="G390" s="15">
        <f t="shared" si="183"/>
        <v>7375.6584168815825</v>
      </c>
      <c r="L390" s="17">
        <v>15.546533203125</v>
      </c>
      <c r="M390" s="17">
        <f t="shared" si="184"/>
        <v>19.907408701171875</v>
      </c>
      <c r="N390" s="17">
        <f>0.9534*M390-0.7929</f>
        <v>18.186823455697265</v>
      </c>
      <c r="O390" s="17">
        <f t="shared" si="190"/>
        <v>1.7205852454746093</v>
      </c>
      <c r="P390" s="17">
        <f t="shared" si="185"/>
        <v>4656.5033335191474</v>
      </c>
      <c r="T390" s="15">
        <v>17.998468017578102</v>
      </c>
      <c r="U390" s="15">
        <f t="shared" si="186"/>
        <v>22.105418189697239</v>
      </c>
      <c r="V390" s="15">
        <f>0.9534*U390-0.7929</f>
        <v>20.28240570205735</v>
      </c>
      <c r="W390" s="15">
        <f t="shared" si="191"/>
        <v>1.8230124876398897</v>
      </c>
      <c r="X390" s="19">
        <f t="shared" si="187"/>
        <v>6053.7133438957353</v>
      </c>
    </row>
    <row r="391" spans="1:26">
      <c r="A391">
        <v>2038</v>
      </c>
      <c r="B391">
        <v>5</v>
      </c>
      <c r="C391" s="15">
        <v>27.791070556640602</v>
      </c>
      <c r="D391" s="15">
        <f t="shared" si="182"/>
        <v>30.969338319702118</v>
      </c>
      <c r="E391" s="15">
        <f t="shared" si="188"/>
        <v>28.733267154004</v>
      </c>
      <c r="F391" s="15">
        <f t="shared" si="189"/>
        <v>2.2360711656981174</v>
      </c>
      <c r="G391" s="15">
        <f t="shared" si="183"/>
        <v>11688.246771288021</v>
      </c>
      <c r="L391" s="17">
        <v>24.801049804687501</v>
      </c>
      <c r="M391" s="17">
        <f t="shared" si="184"/>
        <v>32.617561801757809</v>
      </c>
      <c r="N391" s="17">
        <f>0.9534*M391-0.7929</f>
        <v>30.304683421795897</v>
      </c>
      <c r="O391" s="17">
        <f t="shared" si="190"/>
        <v>2.3128783799619121</v>
      </c>
      <c r="P391" s="17">
        <f t="shared" si="185"/>
        <v>12735.973981060444</v>
      </c>
      <c r="T391" s="15">
        <v>23.781671142578102</v>
      </c>
      <c r="U391" s="15">
        <f t="shared" si="186"/>
        <v>28.454218580322241</v>
      </c>
      <c r="V391" s="15">
        <f>0.9534*U391-0.7929</f>
        <v>26.335351994479225</v>
      </c>
      <c r="W391" s="15">
        <f t="shared" si="191"/>
        <v>2.1188665858430156</v>
      </c>
      <c r="X391" s="19">
        <f t="shared" si="187"/>
        <v>10089.459097484574</v>
      </c>
    </row>
    <row r="392" spans="1:26">
      <c r="A392">
        <v>2038</v>
      </c>
      <c r="B392">
        <v>6</v>
      </c>
      <c r="C392" s="15">
        <v>32.210107421875001</v>
      </c>
      <c r="D392" s="15">
        <f t="shared" si="182"/>
        <v>36.770208012695313</v>
      </c>
      <c r="E392" s="15">
        <f t="shared" ref="E392:E394" si="192">0.814*D392+4.4613</f>
        <v>34.392249322333981</v>
      </c>
      <c r="F392" s="15">
        <f t="shared" si="189"/>
        <v>2.3779586903613321</v>
      </c>
      <c r="G392" s="15">
        <f t="shared" si="183"/>
        <v>13623.734495218931</v>
      </c>
      <c r="L392" s="17">
        <v>28.062829589843801</v>
      </c>
      <c r="M392" s="17">
        <f t="shared" si="184"/>
        <v>37.097290158691472</v>
      </c>
      <c r="N392" s="17">
        <f>0.814*M392+4.4613</f>
        <v>34.658494189174853</v>
      </c>
      <c r="O392" s="17">
        <f t="shared" si="190"/>
        <v>2.4387959695166188</v>
      </c>
      <c r="P392" s="17">
        <f t="shared" si="185"/>
        <v>14453.615820176194</v>
      </c>
      <c r="T392" s="15">
        <v>30.916436767578102</v>
      </c>
      <c r="U392" s="15">
        <f t="shared" si="186"/>
        <v>36.286764283447241</v>
      </c>
      <c r="V392" s="15">
        <f>0.814*U392+4.4613</f>
        <v>33.998726126726055</v>
      </c>
      <c r="W392" s="15">
        <f t="shared" si="191"/>
        <v>2.2880381567211856</v>
      </c>
      <c r="X392" s="19">
        <f t="shared" si="187"/>
        <v>12397.128495833691</v>
      </c>
    </row>
    <row r="393" spans="1:26">
      <c r="A393">
        <v>2038</v>
      </c>
      <c r="B393">
        <v>7</v>
      </c>
      <c r="C393" s="15">
        <v>33.861840820312501</v>
      </c>
      <c r="D393" s="15">
        <f t="shared" si="182"/>
        <v>38.938438444824222</v>
      </c>
      <c r="E393" s="15">
        <f t="shared" si="192"/>
        <v>36.157188894086914</v>
      </c>
      <c r="F393" s="15">
        <f t="shared" si="189"/>
        <v>2.7812495507373072</v>
      </c>
      <c r="G393" s="15">
        <f t="shared" si="183"/>
        <v>19125.025121607607</v>
      </c>
      <c r="L393" s="17">
        <v>32.924371337890697</v>
      </c>
      <c r="M393" s="17">
        <f t="shared" si="184"/>
        <v>43.774131595459082</v>
      </c>
      <c r="N393" s="17">
        <f>0.814*M393+4.4613</f>
        <v>40.093443118703689</v>
      </c>
      <c r="O393" s="17">
        <f t="shared" si="190"/>
        <v>3.6806884767553925</v>
      </c>
      <c r="P393" s="17">
        <f t="shared" si="185"/>
        <v>31394.271511420309</v>
      </c>
      <c r="T393" s="15">
        <v>33.931878662109398</v>
      </c>
      <c r="U393" s="15">
        <f t="shared" si="186"/>
        <v>39.597116395263697</v>
      </c>
      <c r="V393" s="15">
        <f>0.814*U393+4.4613</f>
        <v>36.693352745744647</v>
      </c>
      <c r="W393" s="15">
        <f t="shared" si="191"/>
        <v>2.9037636495190497</v>
      </c>
      <c r="X393" s="19">
        <f t="shared" si="187"/>
        <v>20796.239943089357</v>
      </c>
    </row>
    <row r="394" spans="1:26">
      <c r="A394">
        <v>2038</v>
      </c>
      <c r="B394">
        <v>8</v>
      </c>
      <c r="C394" s="15">
        <v>33.083245849609398</v>
      </c>
      <c r="D394" s="15">
        <f t="shared" si="182"/>
        <v>37.916376826782255</v>
      </c>
      <c r="E394" s="15">
        <f t="shared" si="192"/>
        <v>35.325230737000751</v>
      </c>
      <c r="F394" s="15">
        <f t="shared" si="189"/>
        <v>2.5911460897815033</v>
      </c>
      <c r="G394" s="15">
        <f t="shared" si="183"/>
        <v>16531.823810709488</v>
      </c>
      <c r="L394" s="17">
        <v>26.819238281250001</v>
      </c>
      <c r="M394" s="17">
        <f t="shared" si="184"/>
        <v>35.38934185546875</v>
      </c>
      <c r="N394" s="17">
        <f>0.814*M394+4.4613</f>
        <v>33.26822427035156</v>
      </c>
      <c r="O394" s="17">
        <f t="shared" si="190"/>
        <v>2.1211175851171902</v>
      </c>
      <c r="P394" s="17">
        <f t="shared" si="185"/>
        <v>10120.164978583591</v>
      </c>
      <c r="T394" s="15">
        <v>30.667657470703102</v>
      </c>
      <c r="U394" s="15">
        <f t="shared" si="186"/>
        <v>36.013654371337864</v>
      </c>
      <c r="V394" s="15">
        <f>0.814*U394+4.4613</f>
        <v>33.776414658269019</v>
      </c>
      <c r="W394" s="15">
        <f t="shared" si="191"/>
        <v>2.2372397130688455</v>
      </c>
      <c r="X394" s="19">
        <f t="shared" si="187"/>
        <v>11704.186925972121</v>
      </c>
    </row>
    <row r="395" spans="1:26">
      <c r="A395">
        <v>2038</v>
      </c>
      <c r="B395">
        <v>9</v>
      </c>
      <c r="C395" s="15">
        <v>26.538140869140602</v>
      </c>
      <c r="D395" s="15">
        <f t="shared" si="182"/>
        <v>29.324617518920867</v>
      </c>
      <c r="E395" s="15">
        <f t="shared" ref="E395:E397" si="193">0.9014*D395+2.3973</f>
        <v>28.830510231555269</v>
      </c>
      <c r="F395" s="15">
        <f t="shared" si="189"/>
        <v>0.49410728736559761</v>
      </c>
      <c r="G395" s="15">
        <f t="shared" si="183"/>
        <v>-12073.882493045883</v>
      </c>
      <c r="L395" s="17">
        <v>22.024926757812501</v>
      </c>
      <c r="M395" s="17">
        <f t="shared" si="184"/>
        <v>28.804834409179691</v>
      </c>
      <c r="N395" s="17">
        <f>0.9014*M395+2.3973</f>
        <v>28.361977736434575</v>
      </c>
      <c r="O395" s="17">
        <f t="shared" si="190"/>
        <v>0.44285667274511553</v>
      </c>
      <c r="P395" s="17">
        <f t="shared" si="185"/>
        <v>-12772.992127083879</v>
      </c>
      <c r="T395" s="15">
        <v>22.689630126953102</v>
      </c>
      <c r="U395" s="15">
        <f t="shared" si="186"/>
        <v>27.255375953369114</v>
      </c>
      <c r="V395" s="15">
        <f>0.9014*U395+2.3973</f>
        <v>26.96529588436692</v>
      </c>
      <c r="W395" s="15">
        <f t="shared" si="191"/>
        <v>0.29008006900219385</v>
      </c>
      <c r="X395" s="19">
        <f t="shared" si="187"/>
        <v>-14857.017778741074</v>
      </c>
    </row>
    <row r="396" spans="1:26">
      <c r="A396">
        <v>2038</v>
      </c>
      <c r="B396">
        <v>10</v>
      </c>
      <c r="C396" s="15">
        <v>15.141076660156299</v>
      </c>
      <c r="D396" s="15">
        <f t="shared" si="182"/>
        <v>14.363691331787173</v>
      </c>
      <c r="E396" s="15">
        <f t="shared" si="193"/>
        <v>15.344731366472956</v>
      </c>
      <c r="F396" s="15">
        <f t="shared" si="189"/>
        <v>-0.98104003468578327</v>
      </c>
      <c r="G396" s="15">
        <f t="shared" si="183"/>
        <v>-32196.367113148772</v>
      </c>
      <c r="L396" s="17">
        <v>16.589257812500001</v>
      </c>
      <c r="M396" s="17">
        <f t="shared" si="184"/>
        <v>21.339486679687504</v>
      </c>
      <c r="N396" s="17">
        <f>0.9014*M396+2.3973</f>
        <v>21.632713293070317</v>
      </c>
      <c r="O396" s="17">
        <f t="shared" si="190"/>
        <v>-0.29322661338281364</v>
      </c>
      <c r="P396" s="17">
        <f t="shared" si="185"/>
        <v>-22813.904233154961</v>
      </c>
      <c r="T396" s="15">
        <v>12.9108825683594</v>
      </c>
      <c r="U396" s="15">
        <f t="shared" si="186"/>
        <v>16.520266883544949</v>
      </c>
      <c r="V396" s="15">
        <f>0.9014*U396+2.3973</f>
        <v>17.288668568827418</v>
      </c>
      <c r="W396" s="15">
        <f t="shared" si="191"/>
        <v>-0.76840168528246977</v>
      </c>
      <c r="X396" s="19">
        <f t="shared" si="187"/>
        <v>-29295.767388938169</v>
      </c>
    </row>
    <row r="397" spans="1:26">
      <c r="A397">
        <v>2038</v>
      </c>
      <c r="B397">
        <v>11</v>
      </c>
      <c r="C397" s="15">
        <v>10.347314453125</v>
      </c>
      <c r="D397" s="15">
        <f t="shared" si="182"/>
        <v>8.0709196826171876</v>
      </c>
      <c r="E397" s="15">
        <f t="shared" si="193"/>
        <v>9.6724270019111334</v>
      </c>
      <c r="F397" s="15">
        <f t="shared" si="189"/>
        <v>-1.6015073192939457</v>
      </c>
      <c r="G397" s="15">
        <f t="shared" si="183"/>
        <v>-40660.161342488718</v>
      </c>
      <c r="L397" s="17">
        <v>5.7306457519531504</v>
      </c>
      <c r="M397" s="17">
        <f t="shared" si="184"/>
        <v>6.4262688757324558</v>
      </c>
      <c r="N397" s="17">
        <f>0.9014*M397+2.3973</f>
        <v>8.1899387645852357</v>
      </c>
      <c r="O397" s="17">
        <f t="shared" si="190"/>
        <v>-1.76366988885278</v>
      </c>
      <c r="P397" s="17">
        <f t="shared" si="185"/>
        <v>-42872.220953840777</v>
      </c>
      <c r="T397" s="15">
        <v>3.2759643554687701</v>
      </c>
      <c r="U397" s="15">
        <f t="shared" si="186"/>
        <v>5.943053669433616</v>
      </c>
      <c r="V397" s="15">
        <f>0.9014*U397+2.3973</f>
        <v>7.7543685776274618</v>
      </c>
      <c r="W397" s="15">
        <f t="shared" si="191"/>
        <v>-1.8113149081938458</v>
      </c>
      <c r="X397" s="19">
        <f t="shared" si="187"/>
        <v>-43522.146662672254</v>
      </c>
    </row>
    <row r="398" spans="1:26">
      <c r="A398">
        <v>2038</v>
      </c>
      <c r="B398">
        <v>12</v>
      </c>
      <c r="C398" s="15">
        <v>3.1647583007812701</v>
      </c>
      <c r="D398" s="15">
        <f t="shared" si="182"/>
        <v>-1.3576217785644262</v>
      </c>
      <c r="E398" s="15">
        <f t="shared" ref="E398:E400" si="194">0.7817*D398+0.2163</f>
        <v>-0.84495294430381196</v>
      </c>
      <c r="F398" s="15">
        <f t="shared" si="189"/>
        <v>-0.51266883426061427</v>
      </c>
      <c r="G398" s="15">
        <f t="shared" si="183"/>
        <v>-25807.315568149039</v>
      </c>
      <c r="L398" s="17">
        <v>0.59261474609377296</v>
      </c>
      <c r="M398" s="17">
        <f t="shared" si="184"/>
        <v>-0.63030290771481212</v>
      </c>
      <c r="N398" s="17">
        <f>0.7817*M398+0.2163</f>
        <v>-0.27640778296066859</v>
      </c>
      <c r="O398" s="17">
        <f t="shared" si="190"/>
        <v>-0.35389512475414353</v>
      </c>
      <c r="P398" s="17">
        <f t="shared" si="185"/>
        <v>-23641.483396771273</v>
      </c>
      <c r="T398" s="15">
        <v>-4.3687194824218496</v>
      </c>
      <c r="U398" s="15">
        <f t="shared" si="186"/>
        <v>-2.4492802478027076</v>
      </c>
      <c r="V398" s="15">
        <f>0.7817*U398+0.2163</f>
        <v>-1.6983023697073765</v>
      </c>
      <c r="W398" s="15">
        <f t="shared" si="191"/>
        <v>-0.75097787809533112</v>
      </c>
      <c r="X398" s="19">
        <f t="shared" si="187"/>
        <v>-29058.089235098414</v>
      </c>
    </row>
    <row r="399" spans="1:26">
      <c r="A399">
        <v>2039</v>
      </c>
      <c r="B399">
        <v>1</v>
      </c>
      <c r="C399" s="15">
        <v>0.47609863281252301</v>
      </c>
      <c r="D399" s="15">
        <f t="shared" si="182"/>
        <v>-4.8870253247070004</v>
      </c>
      <c r="E399" s="15">
        <f t="shared" si="194"/>
        <v>-3.6038876963234618</v>
      </c>
      <c r="F399" s="15">
        <f t="shared" si="189"/>
        <v>-1.2831376283835385</v>
      </c>
      <c r="G399" s="15">
        <f t="shared" si="183"/>
        <v>-36317.280388779851</v>
      </c>
      <c r="H399" s="15">
        <f>SUM(G399:G410)</f>
        <v>-99757.755392293591</v>
      </c>
      <c r="I399" s="15">
        <f>H399*2.36386*4.4</f>
        <v>-1037578.8177111595</v>
      </c>
      <c r="L399" s="17">
        <v>-0.65274658203122704</v>
      </c>
      <c r="M399" s="17">
        <f t="shared" si="184"/>
        <v>-2.3406821557616873</v>
      </c>
      <c r="N399" s="17">
        <f>0.7817*M399+0.2163</f>
        <v>-1.6134112411589108</v>
      </c>
      <c r="O399" s="17">
        <f t="shared" si="190"/>
        <v>-0.72727091460277649</v>
      </c>
      <c r="P399" s="17">
        <f t="shared" si="185"/>
        <v>-28734.702546096472</v>
      </c>
      <c r="Q399" s="17">
        <f>SUM(P399:P410)</f>
        <v>-83554.125739214825</v>
      </c>
      <c r="R399" s="17">
        <f>Q399*2.36386*4.4</f>
        <v>-869045.12494756153</v>
      </c>
      <c r="T399" s="15">
        <v>-6.3584960937499799</v>
      </c>
      <c r="U399" s="15">
        <f t="shared" si="186"/>
        <v>-4.6336570117187286</v>
      </c>
      <c r="V399" s="15">
        <f>0.7817*U399+0.2163</f>
        <v>-3.4058296860605299</v>
      </c>
      <c r="W399" s="15">
        <f t="shared" si="191"/>
        <v>-1.2278273256581986</v>
      </c>
      <c r="X399" s="19">
        <f t="shared" si="187"/>
        <v>-35562.792549303485</v>
      </c>
      <c r="Y399" s="19">
        <f>SUM(X399:X410)</f>
        <v>-82888.500118250697</v>
      </c>
      <c r="Z399" s="19">
        <f>Y399*2.36386*4.4</f>
        <v>-862121.96351392369</v>
      </c>
    </row>
    <row r="400" spans="1:26">
      <c r="A400">
        <v>2039</v>
      </c>
      <c r="B400">
        <v>2</v>
      </c>
      <c r="C400" s="15">
        <v>4.3951049804687701</v>
      </c>
      <c r="D400" s="15">
        <f t="shared" si="182"/>
        <v>0.25745430786135515</v>
      </c>
      <c r="E400" s="15">
        <f t="shared" si="194"/>
        <v>0.41755203245522132</v>
      </c>
      <c r="F400" s="15">
        <f t="shared" si="189"/>
        <v>-0.16009772459386618</v>
      </c>
      <c r="G400" s="15">
        <f t="shared" si="183"/>
        <v>-20997.893061184928</v>
      </c>
      <c r="L400" s="17">
        <v>2.0412231445312701</v>
      </c>
      <c r="M400" s="17">
        <f t="shared" si="184"/>
        <v>1.3592158666992464</v>
      </c>
      <c r="N400" s="17">
        <f>0.7817*M400+0.2163</f>
        <v>1.2787990429988008</v>
      </c>
      <c r="O400" s="17">
        <f t="shared" si="190"/>
        <v>8.0416823700445672E-2</v>
      </c>
      <c r="P400" s="17">
        <f t="shared" si="185"/>
        <v>-17717.034107902222</v>
      </c>
      <c r="T400" s="15">
        <v>0.27468261718752301</v>
      </c>
      <c r="U400" s="15">
        <f t="shared" si="186"/>
        <v>2.6482465771484627</v>
      </c>
      <c r="V400" s="15">
        <f>0.7817*U400+0.2163</f>
        <v>2.286434349356953</v>
      </c>
      <c r="W400" s="15">
        <f t="shared" si="191"/>
        <v>0.36181222779150968</v>
      </c>
      <c r="X400" s="19">
        <f t="shared" si="187"/>
        <v>-13878.519400696016</v>
      </c>
    </row>
    <row r="401" spans="1:26">
      <c r="A401">
        <v>2039</v>
      </c>
      <c r="B401">
        <v>3</v>
      </c>
      <c r="C401" s="15">
        <v>12.713342285156299</v>
      </c>
      <c r="D401" s="15">
        <f t="shared" si="182"/>
        <v>11.176804417724675</v>
      </c>
      <c r="E401" s="15">
        <f t="shared" ref="E401:E403" si="195">0.9534*D401-0.7929</f>
        <v>9.8630653318587065</v>
      </c>
      <c r="F401" s="15">
        <f t="shared" si="189"/>
        <v>1.3137390858659685</v>
      </c>
      <c r="G401" s="15">
        <f t="shared" si="183"/>
        <v>-893.28512970232259</v>
      </c>
      <c r="L401" s="17">
        <v>9.6041198730468995</v>
      </c>
      <c r="M401" s="17">
        <f t="shared" si="184"/>
        <v>11.746098233642611</v>
      </c>
      <c r="N401" s="17">
        <f>0.9534*M401-0.7929</f>
        <v>10.405830055954866</v>
      </c>
      <c r="O401" s="17">
        <f t="shared" si="190"/>
        <v>1.3402681776877454</v>
      </c>
      <c r="P401" s="17">
        <f t="shared" si="185"/>
        <v>-531.40178816146363</v>
      </c>
      <c r="T401" s="15">
        <v>9.5117126464843995</v>
      </c>
      <c r="U401" s="15">
        <f t="shared" si="186"/>
        <v>12.788658143310576</v>
      </c>
      <c r="V401" s="15">
        <f>0.9534*U401-0.7929</f>
        <v>11.399806673832304</v>
      </c>
      <c r="W401" s="15">
        <f t="shared" si="191"/>
        <v>1.3888514694782721</v>
      </c>
      <c r="X401" s="19">
        <f t="shared" si="187"/>
        <v>131.32289515310913</v>
      </c>
    </row>
    <row r="402" spans="1:26">
      <c r="A402">
        <v>2039</v>
      </c>
      <c r="B402">
        <v>4</v>
      </c>
      <c r="C402" s="15">
        <v>24.593682861328102</v>
      </c>
      <c r="D402" s="15">
        <f t="shared" si="182"/>
        <v>26.772127492065401</v>
      </c>
      <c r="E402" s="15">
        <f t="shared" si="195"/>
        <v>24.731646350935154</v>
      </c>
      <c r="F402" s="15">
        <f t="shared" si="189"/>
        <v>2.0404811411302468</v>
      </c>
      <c r="G402" s="15">
        <f t="shared" si="183"/>
        <v>9020.2032461576964</v>
      </c>
      <c r="L402" s="17">
        <v>15.004235839843799</v>
      </c>
      <c r="M402" s="17">
        <f t="shared" si="184"/>
        <v>19.162617502441474</v>
      </c>
      <c r="N402" s="17">
        <f>0.9534*M402-0.7929</f>
        <v>17.476739526827703</v>
      </c>
      <c r="O402" s="17">
        <f t="shared" si="190"/>
        <v>1.6858779756137707</v>
      </c>
      <c r="P402" s="17">
        <f t="shared" si="185"/>
        <v>4183.0614653474477</v>
      </c>
      <c r="T402" s="15">
        <v>14.783776855468799</v>
      </c>
      <c r="U402" s="15">
        <f t="shared" si="186"/>
        <v>18.57633023193365</v>
      </c>
      <c r="V402" s="15">
        <f>0.9534*U402-0.7929</f>
        <v>16.917773243125541</v>
      </c>
      <c r="W402" s="15">
        <f t="shared" si="191"/>
        <v>1.6585569888081082</v>
      </c>
      <c r="X402" s="19">
        <f t="shared" si="187"/>
        <v>3810.3758843314026</v>
      </c>
    </row>
    <row r="403" spans="1:26">
      <c r="A403">
        <v>2039</v>
      </c>
      <c r="B403">
        <v>5</v>
      </c>
      <c r="C403" s="15">
        <v>28.638635253906301</v>
      </c>
      <c r="D403" s="15">
        <f t="shared" si="182"/>
        <v>32.081936497802801</v>
      </c>
      <c r="E403" s="15">
        <f t="shared" si="195"/>
        <v>29.794018257005192</v>
      </c>
      <c r="F403" s="15">
        <f t="shared" si="189"/>
        <v>2.2879182407976089</v>
      </c>
      <c r="G403" s="15">
        <f t="shared" si="183"/>
        <v>12395.492722720184</v>
      </c>
      <c r="L403" s="17">
        <v>22.120935058593801</v>
      </c>
      <c r="M403" s="17">
        <f t="shared" si="184"/>
        <v>28.936692209472728</v>
      </c>
      <c r="N403" s="17">
        <f>0.9534*M403-0.7929</f>
        <v>26.795342352511302</v>
      </c>
      <c r="O403" s="17">
        <f t="shared" si="190"/>
        <v>2.1413498569614262</v>
      </c>
      <c r="P403" s="17">
        <f t="shared" si="185"/>
        <v>10396.153398810817</v>
      </c>
      <c r="T403" s="15">
        <v>26.861352539062501</v>
      </c>
      <c r="U403" s="15">
        <f t="shared" si="186"/>
        <v>31.835092817382815</v>
      </c>
      <c r="V403" s="15">
        <f>0.9534*U403-0.7929</f>
        <v>29.558677492092777</v>
      </c>
      <c r="W403" s="15">
        <f t="shared" si="191"/>
        <v>2.2764153252900385</v>
      </c>
      <c r="X403" s="19">
        <f t="shared" si="187"/>
        <v>12238.581452281414</v>
      </c>
    </row>
    <row r="404" spans="1:26">
      <c r="A404">
        <v>2039</v>
      </c>
      <c r="B404">
        <v>6</v>
      </c>
      <c r="C404" s="15">
        <v>32.461511230468801</v>
      </c>
      <c r="D404" s="15">
        <f t="shared" si="182"/>
        <v>37.100225792236394</v>
      </c>
      <c r="E404" s="15">
        <f t="shared" ref="E404:E406" si="196">0.814*D404+4.4613</f>
        <v>34.660883794880419</v>
      </c>
      <c r="F404" s="15">
        <f t="shared" si="189"/>
        <v>2.4393419973559745</v>
      </c>
      <c r="G404" s="15">
        <f t="shared" si="183"/>
        <v>14461.064185932846</v>
      </c>
      <c r="L404" s="17">
        <v>28.776208496093801</v>
      </c>
      <c r="M404" s="17">
        <f t="shared" si="184"/>
        <v>38.077044748535222</v>
      </c>
      <c r="N404" s="17">
        <f>0.814*M404+4.4613</f>
        <v>35.456014425307671</v>
      </c>
      <c r="O404" s="17">
        <f t="shared" si="190"/>
        <v>2.6210303232275507</v>
      </c>
      <c r="P404" s="17">
        <f t="shared" si="185"/>
        <v>16939.474639147018</v>
      </c>
      <c r="T404" s="15">
        <v>32.400384521484398</v>
      </c>
      <c r="U404" s="15">
        <f t="shared" si="186"/>
        <v>37.915842127685572</v>
      </c>
      <c r="V404" s="15">
        <f>0.814*U404+4.4613</f>
        <v>35.324795491936051</v>
      </c>
      <c r="W404" s="15">
        <f t="shared" si="191"/>
        <v>2.591046635749521</v>
      </c>
      <c r="X404" s="19">
        <f t="shared" si="187"/>
        <v>16530.467158259213</v>
      </c>
    </row>
    <row r="405" spans="1:26">
      <c r="A405">
        <v>2039</v>
      </c>
      <c r="B405">
        <v>7</v>
      </c>
      <c r="C405" s="15">
        <v>33.653314208984398</v>
      </c>
      <c r="D405" s="15">
        <f t="shared" si="182"/>
        <v>38.664705562133818</v>
      </c>
      <c r="E405" s="15">
        <f t="shared" si="196"/>
        <v>35.934370327576929</v>
      </c>
      <c r="F405" s="15">
        <f t="shared" si="189"/>
        <v>2.7303352345568896</v>
      </c>
      <c r="G405" s="15">
        <f t="shared" si="183"/>
        <v>18430.502934590535</v>
      </c>
      <c r="L405" s="17">
        <v>30.328515625000001</v>
      </c>
      <c r="M405" s="17">
        <f t="shared" si="184"/>
        <v>40.208983359374997</v>
      </c>
      <c r="N405" s="17">
        <f>0.814*M405+4.4613</f>
        <v>37.191412454531246</v>
      </c>
      <c r="O405" s="17">
        <f t="shared" si="190"/>
        <v>3.0175709048437511</v>
      </c>
      <c r="P405" s="17">
        <f t="shared" si="185"/>
        <v>22348.684712973612</v>
      </c>
      <c r="T405" s="15">
        <v>36.359277343750001</v>
      </c>
      <c r="U405" s="15">
        <f t="shared" si="186"/>
        <v>42.261914667968753</v>
      </c>
      <c r="V405" s="15">
        <f>0.814*U405+4.4613</f>
        <v>38.862498539726566</v>
      </c>
      <c r="W405" s="15">
        <f t="shared" si="191"/>
        <v>3.3994161282421871</v>
      </c>
      <c r="X405" s="19">
        <f t="shared" si="187"/>
        <v>27557.435405351673</v>
      </c>
    </row>
    <row r="406" spans="1:26">
      <c r="A406">
        <v>2039</v>
      </c>
      <c r="B406">
        <v>8</v>
      </c>
      <c r="C406" s="15">
        <v>32.222314453125001</v>
      </c>
      <c r="D406" s="15">
        <f t="shared" si="182"/>
        <v>36.786232182617191</v>
      </c>
      <c r="E406" s="15">
        <f t="shared" si="196"/>
        <v>34.405292996650388</v>
      </c>
      <c r="F406" s="15">
        <f t="shared" si="189"/>
        <v>2.3809391859668025</v>
      </c>
      <c r="G406" s="15">
        <f t="shared" si="183"/>
        <v>13664.391435773152</v>
      </c>
      <c r="L406" s="17">
        <v>27.495111083984401</v>
      </c>
      <c r="M406" s="17">
        <f t="shared" si="184"/>
        <v>36.317585562744171</v>
      </c>
      <c r="N406" s="17">
        <f>0.814*M406+4.4613</f>
        <v>34.023814648073753</v>
      </c>
      <c r="O406" s="17">
        <f t="shared" si="190"/>
        <v>2.2937709146704179</v>
      </c>
      <c r="P406" s="17">
        <f t="shared" si="185"/>
        <v>12475.329047019171</v>
      </c>
      <c r="T406" s="15">
        <v>31.433251953125001</v>
      </c>
      <c r="U406" s="15">
        <f t="shared" si="186"/>
        <v>36.854123994140629</v>
      </c>
      <c r="V406" s="15">
        <f>0.814*U406+4.4613</f>
        <v>34.460556931230471</v>
      </c>
      <c r="W406" s="15">
        <f t="shared" si="191"/>
        <v>2.393567062910158</v>
      </c>
      <c r="X406" s="19">
        <f t="shared" si="187"/>
        <v>13836.648305157465</v>
      </c>
    </row>
    <row r="407" spans="1:26">
      <c r="A407">
        <v>2039</v>
      </c>
      <c r="B407">
        <v>9</v>
      </c>
      <c r="C407" s="15">
        <v>25.747155761718801</v>
      </c>
      <c r="D407" s="15">
        <f t="shared" si="182"/>
        <v>28.286291368408271</v>
      </c>
      <c r="E407" s="15">
        <f t="shared" ref="E407:E409" si="197">0.9014*D407+2.3973</f>
        <v>27.894563039483216</v>
      </c>
      <c r="F407" s="15">
        <f t="shared" si="189"/>
        <v>0.39172832892505483</v>
      </c>
      <c r="G407" s="15">
        <f t="shared" si="183"/>
        <v>-13470.433865133327</v>
      </c>
      <c r="L407" s="17">
        <v>22.424768066406301</v>
      </c>
      <c r="M407" s="17">
        <f t="shared" si="184"/>
        <v>29.353976462402414</v>
      </c>
      <c r="N407" s="17">
        <f>0.9014*M407+2.3973</f>
        <v>28.856974383209536</v>
      </c>
      <c r="O407" s="17">
        <f t="shared" si="190"/>
        <v>0.4970020791928782</v>
      </c>
      <c r="P407" s="17">
        <f t="shared" si="185"/>
        <v>-12034.394637729947</v>
      </c>
      <c r="T407" s="15">
        <v>21.984948730468801</v>
      </c>
      <c r="U407" s="15">
        <f t="shared" si="186"/>
        <v>26.481776716308651</v>
      </c>
      <c r="V407" s="15">
        <f>0.9014*U407+2.3973</f>
        <v>26.267973532080621</v>
      </c>
      <c r="W407" s="15">
        <f t="shared" si="191"/>
        <v>0.21380318422803057</v>
      </c>
      <c r="X407" s="19">
        <f t="shared" si="187"/>
        <v>-15897.510763945435</v>
      </c>
    </row>
    <row r="408" spans="1:26">
      <c r="A408">
        <v>2039</v>
      </c>
      <c r="B408">
        <v>10</v>
      </c>
      <c r="C408" s="15">
        <v>16.774896240234401</v>
      </c>
      <c r="D408" s="15">
        <f t="shared" si="182"/>
        <v>16.508406294555698</v>
      </c>
      <c r="E408" s="15">
        <f t="shared" si="197"/>
        <v>17.277977433912508</v>
      </c>
      <c r="F408" s="15">
        <f t="shared" si="189"/>
        <v>-0.76957113935680965</v>
      </c>
      <c r="G408" s="15">
        <f t="shared" si="183"/>
        <v>-29311.71991196624</v>
      </c>
      <c r="L408" s="17">
        <v>14.7761474609375</v>
      </c>
      <c r="M408" s="17">
        <f t="shared" si="184"/>
        <v>18.849360922851563</v>
      </c>
      <c r="N408" s="17">
        <f>0.9014*M408+2.3973</f>
        <v>19.388113935858399</v>
      </c>
      <c r="O408" s="17">
        <f t="shared" si="190"/>
        <v>-0.53875301300683631</v>
      </c>
      <c r="P408" s="17">
        <f t="shared" si="185"/>
        <v>-26163.129850426252</v>
      </c>
      <c r="T408" s="15">
        <v>12.7953430175781</v>
      </c>
      <c r="U408" s="15">
        <f t="shared" si="186"/>
        <v>16.393427564697237</v>
      </c>
      <c r="V408" s="15">
        <f>0.9014*U408+2.3973</f>
        <v>17.17433560681809</v>
      </c>
      <c r="W408" s="15">
        <f t="shared" si="191"/>
        <v>-0.78090804212085274</v>
      </c>
      <c r="X408" s="19">
        <f t="shared" si="187"/>
        <v>-29466.366602570553</v>
      </c>
    </row>
    <row r="409" spans="1:26">
      <c r="A409">
        <v>2039</v>
      </c>
      <c r="B409">
        <v>11</v>
      </c>
      <c r="C409" s="15">
        <v>6.2588134765625201</v>
      </c>
      <c r="D409" s="15">
        <f t="shared" si="182"/>
        <v>2.703944450683621</v>
      </c>
      <c r="E409" s="15">
        <f t="shared" si="197"/>
        <v>4.8346355278462161</v>
      </c>
      <c r="F409" s="15">
        <f t="shared" si="189"/>
        <v>-2.1306910771625951</v>
      </c>
      <c r="G409" s="15">
        <f t="shared" si="183"/>
        <v>-47878.75698357496</v>
      </c>
      <c r="L409" s="17">
        <v>7.1383300781250201</v>
      </c>
      <c r="M409" s="17">
        <f t="shared" si="184"/>
        <v>8.359582529296901</v>
      </c>
      <c r="N409" s="17">
        <f>0.9014*M409+2.3973</f>
        <v>9.9326276919082268</v>
      </c>
      <c r="O409" s="17">
        <f t="shared" si="190"/>
        <v>-1.5730451626113258</v>
      </c>
      <c r="P409" s="17">
        <f t="shared" si="185"/>
        <v>-40271.909063181098</v>
      </c>
      <c r="T409" s="15">
        <v>1.22026977539065</v>
      </c>
      <c r="U409" s="15">
        <f t="shared" si="186"/>
        <v>3.6863121594238555</v>
      </c>
      <c r="V409" s="15">
        <f>0.9014*U409+2.3973</f>
        <v>5.7201417805046635</v>
      </c>
      <c r="W409" s="15">
        <f t="shared" si="191"/>
        <v>-2.033829621080808</v>
      </c>
      <c r="X409" s="19">
        <f t="shared" si="187"/>
        <v>-46557.469861163307</v>
      </c>
    </row>
    <row r="410" spans="1:26">
      <c r="A410">
        <v>2039</v>
      </c>
      <c r="B410">
        <v>12</v>
      </c>
      <c r="C410" s="15">
        <v>4.9420104980469004</v>
      </c>
      <c r="D410" s="15">
        <f t="shared" si="182"/>
        <v>0.97537718078616642</v>
      </c>
      <c r="E410" s="15">
        <f t="shared" ref="E410:E412" si="198">0.7817*D410+0.2163</f>
        <v>0.97875234222054619</v>
      </c>
      <c r="F410" s="15">
        <f t="shared" si="189"/>
        <v>-3.3751614343797698E-3</v>
      </c>
      <c r="G410" s="15">
        <f t="shared" si="183"/>
        <v>-18860.040577126376</v>
      </c>
      <c r="L410" s="17">
        <v>0.39632568359377301</v>
      </c>
      <c r="M410" s="17">
        <f t="shared" si="184"/>
        <v>-0.89988630615231213</v>
      </c>
      <c r="N410" s="17">
        <f>0.7817*M410+0.2163</f>
        <v>-0.48714112551926231</v>
      </c>
      <c r="O410" s="17">
        <f t="shared" si="190"/>
        <v>-0.41274518063304982</v>
      </c>
      <c r="P410" s="17">
        <f t="shared" si="185"/>
        <v>-24444.257009015433</v>
      </c>
      <c r="T410" s="15">
        <v>-0.26129760742185199</v>
      </c>
      <c r="U410" s="15">
        <f t="shared" si="186"/>
        <v>2.0598474865722904</v>
      </c>
      <c r="V410" s="15">
        <f>0.7817*U410+0.2163</f>
        <v>1.8264827802535593</v>
      </c>
      <c r="W410" s="15">
        <f t="shared" si="191"/>
        <v>0.23336470631873119</v>
      </c>
      <c r="X410" s="19">
        <f t="shared" si="187"/>
        <v>-15630.672041106187</v>
      </c>
    </row>
    <row r="411" spans="1:26">
      <c r="A411">
        <v>2040</v>
      </c>
      <c r="B411">
        <v>1</v>
      </c>
      <c r="C411" s="15">
        <v>-2.3212951660156</v>
      </c>
      <c r="D411" s="15">
        <f t="shared" si="182"/>
        <v>-8.5591641644286778</v>
      </c>
      <c r="E411" s="15">
        <f t="shared" si="198"/>
        <v>-6.4743986273338967</v>
      </c>
      <c r="F411" s="15">
        <f t="shared" si="189"/>
        <v>-2.0847655370947811</v>
      </c>
      <c r="G411" s="15">
        <f t="shared" si="183"/>
        <v>-47252.286691509908</v>
      </c>
      <c r="H411" s="15">
        <f>SUM(G411:G422)</f>
        <v>-121082.17202004732</v>
      </c>
      <c r="I411" s="15">
        <f>H411*2.36386*4.4</f>
        <v>-1259373.7338657598</v>
      </c>
      <c r="L411" s="17">
        <v>-3.5773071289062299</v>
      </c>
      <c r="M411" s="17">
        <f t="shared" si="184"/>
        <v>-6.3572736108398153</v>
      </c>
      <c r="N411" s="17">
        <f>0.7817*M411+0.2163</f>
        <v>-4.7531807815934828</v>
      </c>
      <c r="O411" s="17">
        <f t="shared" si="190"/>
        <v>-1.6040928292463326</v>
      </c>
      <c r="P411" s="17">
        <f t="shared" si="185"/>
        <v>-40695.430283749221</v>
      </c>
      <c r="Q411" s="17">
        <f>SUM(P411:P422)</f>
        <v>-107462.91132371305</v>
      </c>
      <c r="R411" s="17">
        <f>Q411*2.36386*4.4</f>
        <v>-1117720.0212713582</v>
      </c>
      <c r="T411" s="15">
        <v>-5.4292358398437299</v>
      </c>
      <c r="U411" s="15">
        <f t="shared" si="186"/>
        <v>-3.6135151049804475</v>
      </c>
      <c r="V411" s="15">
        <f>0.7817*U411+0.2163</f>
        <v>-2.6083847575632158</v>
      </c>
      <c r="W411" s="15">
        <f t="shared" si="191"/>
        <v>-1.0051303474172317</v>
      </c>
      <c r="X411" s="19">
        <f t="shared" si="187"/>
        <v>-32524.983069118458</v>
      </c>
      <c r="Y411" s="19">
        <f>SUM(X411:X422)</f>
        <v>-130605.88172941169</v>
      </c>
      <c r="Z411" s="19">
        <f>Y411*2.36386*4.4</f>
        <v>-1358429.6861735033</v>
      </c>
    </row>
    <row r="412" spans="1:26">
      <c r="A412">
        <v>2040</v>
      </c>
      <c r="B412">
        <v>2</v>
      </c>
      <c r="C412" s="15">
        <v>6.4714599609375201</v>
      </c>
      <c r="D412" s="15">
        <f t="shared" si="182"/>
        <v>2.983085490722682</v>
      </c>
      <c r="E412" s="15">
        <f t="shared" si="198"/>
        <v>2.5481779280979202</v>
      </c>
      <c r="F412" s="15">
        <f t="shared" si="189"/>
        <v>0.43490756262476182</v>
      </c>
      <c r="G412" s="15">
        <f t="shared" si="183"/>
        <v>-12881.425938235625</v>
      </c>
      <c r="L412" s="17">
        <v>0.49440917968752301</v>
      </c>
      <c r="M412" s="17">
        <f t="shared" si="184"/>
        <v>-0.76517843261715579</v>
      </c>
      <c r="N412" s="17">
        <f>0.7817*M412+0.2163</f>
        <v>-0.38183998077683062</v>
      </c>
      <c r="O412" s="17">
        <f t="shared" si="190"/>
        <v>-0.38333845184032517</v>
      </c>
      <c r="P412" s="17">
        <f t="shared" si="185"/>
        <v>-24043.119821553875</v>
      </c>
      <c r="T412" s="15">
        <v>-2.0699218749999799</v>
      </c>
      <c r="U412" s="15">
        <f t="shared" si="186"/>
        <v>7.4339765625021759E-2</v>
      </c>
      <c r="V412" s="15">
        <f>0.7817*U412+0.2163</f>
        <v>0.2744113947890795</v>
      </c>
      <c r="W412" s="15">
        <f t="shared" si="191"/>
        <v>-0.20007162916405774</v>
      </c>
      <c r="X412" s="19">
        <f t="shared" si="187"/>
        <v>-21543.177093426912</v>
      </c>
    </row>
    <row r="413" spans="1:26">
      <c r="A413">
        <v>2040</v>
      </c>
      <c r="B413">
        <v>3</v>
      </c>
      <c r="C413" s="15">
        <v>11.752099609375</v>
      </c>
      <c r="D413" s="15">
        <f t="shared" si="182"/>
        <v>9.9149811572265634</v>
      </c>
      <c r="E413" s="15">
        <f t="shared" ref="E413:E415" si="199">0.9534*D413-0.7929</f>
        <v>8.6600430352998057</v>
      </c>
      <c r="F413" s="15">
        <f t="shared" si="189"/>
        <v>1.2549381219267577</v>
      </c>
      <c r="G413" s="15">
        <f t="shared" si="183"/>
        <v>-1695.3890787970995</v>
      </c>
      <c r="L413" s="17">
        <v>6.1185852050781504</v>
      </c>
      <c r="M413" s="17">
        <f t="shared" si="184"/>
        <v>6.9590649206543311</v>
      </c>
      <c r="N413" s="17">
        <f>0.9534*M413-0.7929</f>
        <v>5.8418724953518391</v>
      </c>
      <c r="O413" s="17">
        <f t="shared" si="190"/>
        <v>1.1171924253024921</v>
      </c>
      <c r="P413" s="17">
        <f t="shared" si="185"/>
        <v>-3574.3781264487061</v>
      </c>
      <c r="T413" s="15">
        <v>3.07183227539065</v>
      </c>
      <c r="U413" s="15">
        <f t="shared" si="186"/>
        <v>5.7189574719238561</v>
      </c>
      <c r="V413" s="15">
        <f>0.9534*U413-0.7929</f>
        <v>4.6595540537322044</v>
      </c>
      <c r="W413" s="15">
        <f t="shared" si="191"/>
        <v>1.0594034181916516</v>
      </c>
      <c r="X413" s="19">
        <f t="shared" si="187"/>
        <v>-4362.6779724476801</v>
      </c>
    </row>
    <row r="414" spans="1:26">
      <c r="A414">
        <v>2040</v>
      </c>
      <c r="B414">
        <v>4</v>
      </c>
      <c r="C414" s="15">
        <v>22.302575683593801</v>
      </c>
      <c r="D414" s="15">
        <f t="shared" si="182"/>
        <v>23.764591099853583</v>
      </c>
      <c r="E414" s="15">
        <f t="shared" si="199"/>
        <v>21.864261154600406</v>
      </c>
      <c r="F414" s="15">
        <f t="shared" si="189"/>
        <v>1.9003299452531763</v>
      </c>
      <c r="G414" s="15">
        <f t="shared" si="183"/>
        <v>7108.40078319858</v>
      </c>
      <c r="L414" s="17">
        <v>13.597863769531299</v>
      </c>
      <c r="M414" s="17">
        <f t="shared" si="184"/>
        <v>17.231106101074289</v>
      </c>
      <c r="N414" s="17">
        <f>0.9534*M414-0.7929</f>
        <v>15.635236556764227</v>
      </c>
      <c r="O414" s="17">
        <f t="shared" si="190"/>
        <v>1.5958695443100623</v>
      </c>
      <c r="P414" s="17">
        <f t="shared" si="185"/>
        <v>2955.2564539335617</v>
      </c>
      <c r="T414" s="15">
        <v>15.438684082031299</v>
      </c>
      <c r="U414" s="15">
        <f t="shared" si="186"/>
        <v>19.29528738525396</v>
      </c>
      <c r="V414" s="15">
        <f>0.9534*U414-0.7929</f>
        <v>17.603226993101128</v>
      </c>
      <c r="W414" s="15">
        <f t="shared" si="191"/>
        <v>1.6920603921528325</v>
      </c>
      <c r="X414" s="19">
        <f t="shared" si="187"/>
        <v>4267.395809356789</v>
      </c>
    </row>
    <row r="415" spans="1:26">
      <c r="A415">
        <v>2040</v>
      </c>
      <c r="B415">
        <v>5</v>
      </c>
      <c r="C415" s="15">
        <v>26.367181396484401</v>
      </c>
      <c r="D415" s="15">
        <f t="shared" si="182"/>
        <v>29.100199019165075</v>
      </c>
      <c r="E415" s="15">
        <f t="shared" si="199"/>
        <v>26.951229744871984</v>
      </c>
      <c r="F415" s="15">
        <f t="shared" si="189"/>
        <v>2.1489692742930906</v>
      </c>
      <c r="G415" s="15">
        <f t="shared" si="183"/>
        <v>10500.089870632048</v>
      </c>
      <c r="L415" s="17">
        <v>24.044976806640602</v>
      </c>
      <c r="M415" s="17">
        <f t="shared" si="184"/>
        <v>31.579171146240203</v>
      </c>
      <c r="N415" s="17">
        <f>0.9534*M415-0.7929</f>
        <v>29.314681770825409</v>
      </c>
      <c r="O415" s="17">
        <f t="shared" si="190"/>
        <v>2.2644893754147937</v>
      </c>
      <c r="P415" s="17">
        <f t="shared" si="185"/>
        <v>12075.899570033202</v>
      </c>
      <c r="T415" s="15">
        <v>24.838800048828102</v>
      </c>
      <c r="U415" s="15">
        <f t="shared" si="186"/>
        <v>29.614734693603491</v>
      </c>
      <c r="V415" s="15">
        <f>0.9534*U415-0.7929</f>
        <v>27.44178805688157</v>
      </c>
      <c r="W415" s="15">
        <f t="shared" si="191"/>
        <v>2.172946636721921</v>
      </c>
      <c r="X415" s="19">
        <f t="shared" si="187"/>
        <v>10827.165071523723</v>
      </c>
    </row>
    <row r="416" spans="1:26">
      <c r="A416">
        <v>2040</v>
      </c>
      <c r="B416">
        <v>6</v>
      </c>
      <c r="C416" s="15">
        <v>31.569879150390602</v>
      </c>
      <c r="D416" s="15">
        <f t="shared" si="182"/>
        <v>35.929780360717743</v>
      </c>
      <c r="E416" s="15">
        <f t="shared" ref="E416:E418" si="200">0.814*D416+4.4613</f>
        <v>33.708141213624238</v>
      </c>
      <c r="F416" s="15">
        <f t="shared" si="189"/>
        <v>2.2216391470935051</v>
      </c>
      <c r="G416" s="15">
        <f t="shared" si="183"/>
        <v>11491.379605502501</v>
      </c>
      <c r="L416" s="17">
        <v>28.918267822265602</v>
      </c>
      <c r="M416" s="17">
        <f t="shared" si="184"/>
        <v>38.272149027099573</v>
      </c>
      <c r="N416" s="17">
        <f>0.814*M416+4.4613</f>
        <v>35.614829308059051</v>
      </c>
      <c r="O416" s="17">
        <f t="shared" si="190"/>
        <v>2.6573197190405224</v>
      </c>
      <c r="P416" s="17">
        <f t="shared" si="185"/>
        <v>17434.498287431765</v>
      </c>
      <c r="T416" s="15">
        <v>31.206536865234401</v>
      </c>
      <c r="U416" s="15">
        <f t="shared" si="186"/>
        <v>36.605236170654329</v>
      </c>
      <c r="V416" s="15">
        <f>0.814*U416+4.4613</f>
        <v>34.257962242912619</v>
      </c>
      <c r="W416" s="15">
        <f t="shared" si="191"/>
        <v>2.3472739277417105</v>
      </c>
      <c r="X416" s="19">
        <f t="shared" si="187"/>
        <v>13205.163648324673</v>
      </c>
    </row>
    <row r="417" spans="1:26">
      <c r="A417">
        <v>2040</v>
      </c>
      <c r="B417">
        <v>7</v>
      </c>
      <c r="C417" s="15">
        <v>33.352471923828197</v>
      </c>
      <c r="D417" s="15">
        <f t="shared" si="182"/>
        <v>38.269789894409271</v>
      </c>
      <c r="E417" s="15">
        <f t="shared" si="200"/>
        <v>35.612908974049141</v>
      </c>
      <c r="F417" s="15">
        <f t="shared" si="189"/>
        <v>2.6568809203601305</v>
      </c>
      <c r="G417" s="15">
        <f t="shared" si="183"/>
        <v>17428.512634632541</v>
      </c>
      <c r="L417" s="17">
        <v>30.417169189453102</v>
      </c>
      <c r="M417" s="17">
        <f t="shared" si="184"/>
        <v>40.330740164794889</v>
      </c>
      <c r="N417" s="17">
        <f>0.814*M417+4.4613</f>
        <v>37.29052249414304</v>
      </c>
      <c r="O417" s="17">
        <f t="shared" si="190"/>
        <v>3.0402176706518489</v>
      </c>
      <c r="P417" s="17">
        <f t="shared" si="185"/>
        <v>22657.609245361869</v>
      </c>
      <c r="T417" s="15">
        <v>34.564080810546898</v>
      </c>
      <c r="U417" s="15">
        <f t="shared" si="186"/>
        <v>40.291147913818385</v>
      </c>
      <c r="V417" s="15">
        <f>0.814*U417+4.4613</f>
        <v>37.258294401848161</v>
      </c>
      <c r="W417" s="15">
        <f t="shared" si="191"/>
        <v>3.0328535119702238</v>
      </c>
      <c r="X417" s="19">
        <f t="shared" si="187"/>
        <v>22557.154756785822</v>
      </c>
    </row>
    <row r="418" spans="1:26">
      <c r="A418">
        <v>2040</v>
      </c>
      <c r="B418">
        <v>8</v>
      </c>
      <c r="C418" s="15">
        <v>32.977075195312501</v>
      </c>
      <c r="D418" s="15">
        <f t="shared" si="182"/>
        <v>37.777006608886722</v>
      </c>
      <c r="E418" s="15">
        <f t="shared" si="200"/>
        <v>35.211783379633786</v>
      </c>
      <c r="F418" s="15">
        <f t="shared" si="189"/>
        <v>2.5652232292529362</v>
      </c>
      <c r="G418" s="15">
        <f t="shared" si="183"/>
        <v>16178.2100702393</v>
      </c>
      <c r="L418" s="17">
        <v>28.343347167968801</v>
      </c>
      <c r="M418" s="17">
        <f t="shared" si="184"/>
        <v>37.482553000488345</v>
      </c>
      <c r="N418" s="17">
        <f>0.814*M418+4.4613</f>
        <v>34.972098142397513</v>
      </c>
      <c r="O418" s="17">
        <f t="shared" si="190"/>
        <v>2.5104548580908315</v>
      </c>
      <c r="P418" s="17">
        <f t="shared" si="185"/>
        <v>15431.114719217032</v>
      </c>
      <c r="T418" s="15">
        <v>31.433343505859401</v>
      </c>
      <c r="U418" s="15">
        <f t="shared" si="186"/>
        <v>36.85422450073245</v>
      </c>
      <c r="V418" s="15">
        <f>0.814*U418+4.4613</f>
        <v>34.460638743596213</v>
      </c>
      <c r="W418" s="15">
        <f t="shared" si="191"/>
        <v>2.3935857571362362</v>
      </c>
      <c r="X418" s="19">
        <f t="shared" si="187"/>
        <v>13836.903313095398</v>
      </c>
    </row>
    <row r="419" spans="1:26">
      <c r="A419">
        <v>2040</v>
      </c>
      <c r="B419">
        <v>9</v>
      </c>
      <c r="C419" s="15">
        <v>26.101892089843801</v>
      </c>
      <c r="D419" s="15">
        <f t="shared" si="182"/>
        <v>28.751953746337954</v>
      </c>
      <c r="E419" s="15">
        <f t="shared" ref="E419:E421" si="201">0.9014*D419+2.3973</f>
        <v>28.314311106949031</v>
      </c>
      <c r="F419" s="15">
        <f t="shared" si="189"/>
        <v>0.43764263938892256</v>
      </c>
      <c r="G419" s="15">
        <f t="shared" si="183"/>
        <v>-12844.116756095707</v>
      </c>
      <c r="L419" s="17">
        <v>22.137170410156301</v>
      </c>
      <c r="M419" s="17">
        <f t="shared" si="184"/>
        <v>28.958989841308664</v>
      </c>
      <c r="N419" s="17">
        <f>0.9014*M419+2.3973</f>
        <v>28.500933442955631</v>
      </c>
      <c r="O419" s="17">
        <f t="shared" si="190"/>
        <v>0.45805639835303325</v>
      </c>
      <c r="P419" s="17">
        <f t="shared" si="185"/>
        <v>-12565.652670066273</v>
      </c>
      <c r="T419" s="15">
        <v>20.562188720703102</v>
      </c>
      <c r="U419" s="15">
        <f t="shared" si="186"/>
        <v>24.919870777587864</v>
      </c>
      <c r="V419" s="15">
        <f>0.9014*U419+2.3973</f>
        <v>24.8600715189177</v>
      </c>
      <c r="W419" s="15">
        <f t="shared" si="191"/>
        <v>5.9799258670164335E-2</v>
      </c>
      <c r="X419" s="19">
        <f t="shared" si="187"/>
        <v>-17998.278312480288</v>
      </c>
    </row>
    <row r="420" spans="1:26">
      <c r="A420">
        <v>2040</v>
      </c>
      <c r="B420">
        <v>10</v>
      </c>
      <c r="C420" s="15">
        <v>15.6047607421875</v>
      </c>
      <c r="D420" s="15">
        <f t="shared" si="182"/>
        <v>14.97236942626953</v>
      </c>
      <c r="E420" s="15">
        <f t="shared" si="201"/>
        <v>15.893393800839354</v>
      </c>
      <c r="F420" s="15">
        <f t="shared" si="189"/>
        <v>-0.92102437456982322</v>
      </c>
      <c r="G420" s="15">
        <f t="shared" si="183"/>
        <v>-31377.693493506958</v>
      </c>
      <c r="L420" s="17">
        <v>12.175378417968799</v>
      </c>
      <c r="M420" s="17">
        <f t="shared" si="184"/>
        <v>15.277464719238347</v>
      </c>
      <c r="N420" s="17">
        <f>0.9014*M420+2.3973</f>
        <v>16.168406697921448</v>
      </c>
      <c r="O420" s="17">
        <f t="shared" si="190"/>
        <v>-0.89094197868310054</v>
      </c>
      <c r="P420" s="17">
        <f t="shared" si="185"/>
        <v>-30967.339531216174</v>
      </c>
      <c r="T420" s="15">
        <v>12.7944885253906</v>
      </c>
      <c r="U420" s="15">
        <f t="shared" si="186"/>
        <v>16.392489503173802</v>
      </c>
      <c r="V420" s="15">
        <f>0.9014*U420+2.3973</f>
        <v>17.173490038160864</v>
      </c>
      <c r="W420" s="15">
        <f t="shared" si="191"/>
        <v>-0.78100053498706146</v>
      </c>
      <c r="X420" s="19">
        <f t="shared" si="187"/>
        <v>-29467.628297758507</v>
      </c>
    </row>
    <row r="421" spans="1:26">
      <c r="A421">
        <v>2040</v>
      </c>
      <c r="B421">
        <v>11</v>
      </c>
      <c r="C421" s="15">
        <v>6.7405639648437701</v>
      </c>
      <c r="D421" s="15">
        <f t="shared" si="182"/>
        <v>3.3363383166504166</v>
      </c>
      <c r="E421" s="15">
        <f t="shared" si="201"/>
        <v>5.4046753586286851</v>
      </c>
      <c r="F421" s="15">
        <f t="shared" si="189"/>
        <v>-2.0683370419782685</v>
      </c>
      <c r="G421" s="15">
        <f t="shared" si="183"/>
        <v>-47028.185589625558</v>
      </c>
      <c r="L421" s="17">
        <v>6.4938598632812701</v>
      </c>
      <c r="M421" s="17">
        <f t="shared" si="184"/>
        <v>7.474467136230496</v>
      </c>
      <c r="N421" s="17">
        <f>0.9014*M421+2.3973</f>
        <v>9.1347846765981693</v>
      </c>
      <c r="O421" s="17">
        <f t="shared" si="190"/>
        <v>-1.6603175403676733</v>
      </c>
      <c r="P421" s="17">
        <f t="shared" si="185"/>
        <v>-41462.391568155435</v>
      </c>
      <c r="T421" s="15">
        <v>2.86016235351565</v>
      </c>
      <c r="U421" s="15">
        <f t="shared" si="186"/>
        <v>5.4865862316894809</v>
      </c>
      <c r="V421" s="15">
        <f>0.9014*U421+2.3973</f>
        <v>7.3429088292448981</v>
      </c>
      <c r="W421" s="15">
        <f t="shared" si="191"/>
        <v>-1.8563225975554172</v>
      </c>
      <c r="X421" s="19">
        <f t="shared" si="187"/>
        <v>-44136.096553253446</v>
      </c>
    </row>
    <row r="422" spans="1:26">
      <c r="A422">
        <v>2040</v>
      </c>
      <c r="B422">
        <v>12</v>
      </c>
      <c r="C422" s="15">
        <v>1.9106384277344</v>
      </c>
      <c r="D422" s="15">
        <f t="shared" si="182"/>
        <v>-3.0039049359130527</v>
      </c>
      <c r="E422" s="15">
        <f t="shared" ref="E422:E424" si="202">0.7817*D422+0.2163</f>
        <v>-2.1318524884032333</v>
      </c>
      <c r="F422" s="15">
        <f t="shared" si="189"/>
        <v>-0.87205244750981947</v>
      </c>
      <c r="G422" s="15">
        <f t="shared" si="183"/>
        <v>-30709.667436481446</v>
      </c>
      <c r="L422" s="17">
        <v>0.33159790039064801</v>
      </c>
      <c r="M422" s="17">
        <f t="shared" si="184"/>
        <v>-0.98878344360348391</v>
      </c>
      <c r="N422" s="17">
        <f>0.7817*M422+0.2163</f>
        <v>-0.5566320178648434</v>
      </c>
      <c r="O422" s="17">
        <f t="shared" si="190"/>
        <v>-0.43215142573864052</v>
      </c>
      <c r="P422" s="17">
        <f t="shared" si="185"/>
        <v>-24708.977598500795</v>
      </c>
      <c r="T422" s="15">
        <v>-9.3269409179687308</v>
      </c>
      <c r="U422" s="15">
        <f t="shared" si="186"/>
        <v>-7.8924157397460739</v>
      </c>
      <c r="V422" s="15">
        <f>0.7817*U422+0.2163</f>
        <v>-5.953201383759505</v>
      </c>
      <c r="W422" s="15">
        <f t="shared" si="191"/>
        <v>-1.9392143559865689</v>
      </c>
      <c r="X422" s="19">
        <f t="shared" si="187"/>
        <v>-45266.823030012791</v>
      </c>
    </row>
    <row r="423" spans="1:26">
      <c r="A423">
        <v>2041</v>
      </c>
      <c r="B423">
        <v>1</v>
      </c>
      <c r="C423" s="15">
        <v>1.5165039062500201</v>
      </c>
      <c r="D423" s="15">
        <f t="shared" si="182"/>
        <v>-3.521285322265598</v>
      </c>
      <c r="E423" s="15">
        <f t="shared" si="202"/>
        <v>-2.5362887364150177</v>
      </c>
      <c r="F423" s="15">
        <f t="shared" si="189"/>
        <v>-0.98499658585058025</v>
      </c>
      <c r="G423" s="15">
        <f t="shared" si="183"/>
        <v>-32250.338427587765</v>
      </c>
      <c r="H423" s="15">
        <f>SUM(G423:G434)</f>
        <v>-98561.533280348376</v>
      </c>
      <c r="I423" s="15">
        <f>H423*2.36386*4.4</f>
        <v>-1025136.930664371</v>
      </c>
      <c r="L423" s="17">
        <v>-1.5727905273437299</v>
      </c>
      <c r="M423" s="17">
        <f t="shared" si="184"/>
        <v>-3.6042705102538783</v>
      </c>
      <c r="N423" s="17">
        <f>0.7817*M423+0.2163</f>
        <v>-2.6011582578654564</v>
      </c>
      <c r="O423" s="17">
        <f t="shared" si="190"/>
        <v>-1.0031122523884219</v>
      </c>
      <c r="P423" s="17">
        <f t="shared" si="185"/>
        <v>-32497.454234830464</v>
      </c>
      <c r="Q423" s="17">
        <f>SUM(P423:P434)</f>
        <v>-94142.969443633978</v>
      </c>
      <c r="R423" s="17">
        <f>Q423*2.36386*4.4</f>
        <v>-979179.51889572595</v>
      </c>
      <c r="T423" s="15">
        <v>-10.9832824707031</v>
      </c>
      <c r="U423" s="15">
        <f t="shared" si="186"/>
        <v>-9.7107474963378646</v>
      </c>
      <c r="V423" s="15">
        <f>0.7817*U423+0.2163</f>
        <v>-7.3745913178873082</v>
      </c>
      <c r="W423" s="15">
        <f t="shared" si="191"/>
        <v>-2.3361561784505565</v>
      </c>
      <c r="X423" s="19">
        <f t="shared" si="187"/>
        <v>-50681.506430244044</v>
      </c>
      <c r="Y423" s="19">
        <f>SUM(X423:X434)</f>
        <v>-132002.9386040472</v>
      </c>
      <c r="Z423" s="19">
        <f>Y423*2.36386*4.4</f>
        <v>-1372960.4523736772</v>
      </c>
    </row>
    <row r="424" spans="1:26">
      <c r="A424">
        <v>2041</v>
      </c>
      <c r="B424">
        <v>2</v>
      </c>
      <c r="C424" s="15">
        <v>8.3788085937500192</v>
      </c>
      <c r="D424" s="15">
        <f t="shared" si="182"/>
        <v>5.4868620410156508</v>
      </c>
      <c r="E424" s="15">
        <f t="shared" si="202"/>
        <v>4.5053800574619345</v>
      </c>
      <c r="F424" s="15">
        <f t="shared" si="189"/>
        <v>0.9814819835537163</v>
      </c>
      <c r="G424" s="15">
        <f t="shared" si="183"/>
        <v>-5425.6042623437552</v>
      </c>
      <c r="L424" s="17">
        <v>2.1997924804687701</v>
      </c>
      <c r="M424" s="17">
        <f t="shared" si="184"/>
        <v>1.5769949926758087</v>
      </c>
      <c r="N424" s="17">
        <f>0.7817*M424+0.2163</f>
        <v>1.4490369857746794</v>
      </c>
      <c r="O424" s="17">
        <f t="shared" si="190"/>
        <v>0.12795800690112924</v>
      </c>
      <c r="P424" s="17">
        <f t="shared" si="185"/>
        <v>-17068.524827861696</v>
      </c>
      <c r="T424" s="15">
        <v>0.35994873046877301</v>
      </c>
      <c r="U424" s="15">
        <f t="shared" si="186"/>
        <v>2.7418517163086187</v>
      </c>
      <c r="V424" s="15">
        <f>0.7817*U424+0.2163</f>
        <v>2.359605486638447</v>
      </c>
      <c r="W424" s="15">
        <f t="shared" si="191"/>
        <v>0.38224622967017163</v>
      </c>
      <c r="X424" s="19">
        <f t="shared" si="187"/>
        <v>-13599.779181069189</v>
      </c>
    </row>
    <row r="425" spans="1:26">
      <c r="A425">
        <v>2041</v>
      </c>
      <c r="B425">
        <v>3</v>
      </c>
      <c r="C425" s="15">
        <v>15.4683166503906</v>
      </c>
      <c r="D425" s="15">
        <f t="shared" si="182"/>
        <v>14.793259266967741</v>
      </c>
      <c r="E425" s="15">
        <f t="shared" ref="E425:E427" si="203">0.9534*D425-0.7929</f>
        <v>13.310993385127045</v>
      </c>
      <c r="F425" s="15">
        <f t="shared" si="189"/>
        <v>1.4822658818406964</v>
      </c>
      <c r="G425" s="15">
        <f t="shared" si="183"/>
        <v>1405.5888941889389</v>
      </c>
      <c r="L425" s="17">
        <v>10.282861328125</v>
      </c>
      <c r="M425" s="17">
        <f t="shared" si="184"/>
        <v>12.678281748046874</v>
      </c>
      <c r="N425" s="17">
        <f>0.9534*M425-0.7929</f>
        <v>11.294573818587891</v>
      </c>
      <c r="O425" s="17">
        <f t="shared" si="190"/>
        <v>1.3837079294589838</v>
      </c>
      <c r="P425" s="17">
        <f t="shared" si="185"/>
        <v>61.159865749996243</v>
      </c>
      <c r="T425" s="15">
        <v>11.2659851074219</v>
      </c>
      <c r="U425" s="15">
        <f t="shared" si="186"/>
        <v>14.714498450927763</v>
      </c>
      <c r="V425" s="15">
        <f>0.9534*U425-0.7929</f>
        <v>13.235902823114531</v>
      </c>
      <c r="W425" s="15">
        <f t="shared" si="191"/>
        <v>1.4785956278132328</v>
      </c>
      <c r="X425" s="19">
        <f t="shared" si="187"/>
        <v>1355.5229590003109</v>
      </c>
    </row>
    <row r="426" spans="1:26">
      <c r="A426">
        <v>2041</v>
      </c>
      <c r="B426">
        <v>4</v>
      </c>
      <c r="C426" s="15">
        <v>23.583093261718801</v>
      </c>
      <c r="D426" s="15">
        <f t="shared" si="182"/>
        <v>25.44552652465827</v>
      </c>
      <c r="E426" s="15">
        <f t="shared" si="203"/>
        <v>23.466864988609196</v>
      </c>
      <c r="F426" s="15">
        <f t="shared" si="189"/>
        <v>1.9786615360490742</v>
      </c>
      <c r="G426" s="15">
        <f t="shared" si="183"/>
        <v>8176.9220132454211</v>
      </c>
      <c r="L426" s="17">
        <v>16.337396240234401</v>
      </c>
      <c r="M426" s="17">
        <f t="shared" si="184"/>
        <v>20.993579996337928</v>
      </c>
      <c r="N426" s="17">
        <f>0.9534*M426-0.7929</f>
        <v>19.222379168508581</v>
      </c>
      <c r="O426" s="17">
        <f t="shared" si="190"/>
        <v>1.7712008278293467</v>
      </c>
      <c r="P426" s="17">
        <f t="shared" si="185"/>
        <v>5346.9504924201174</v>
      </c>
      <c r="T426" s="15">
        <v>18.597497558593801</v>
      </c>
      <c r="U426" s="15">
        <f t="shared" si="186"/>
        <v>22.763032819824275</v>
      </c>
      <c r="V426" s="15">
        <f>0.9534*U426-0.7929</f>
        <v>20.909375490420466</v>
      </c>
      <c r="W426" s="15">
        <f t="shared" si="191"/>
        <v>1.8536573294038092</v>
      </c>
      <c r="X426" s="19">
        <f t="shared" si="187"/>
        <v>6471.7396303973619</v>
      </c>
    </row>
    <row r="427" spans="1:26">
      <c r="A427">
        <v>2041</v>
      </c>
      <c r="B427">
        <v>5</v>
      </c>
      <c r="C427" s="15">
        <v>29.721704101562501</v>
      </c>
      <c r="D427" s="15">
        <f t="shared" si="182"/>
        <v>33.503680974121096</v>
      </c>
      <c r="E427" s="15">
        <f t="shared" si="203"/>
        <v>31.149509440727055</v>
      </c>
      <c r="F427" s="15">
        <f t="shared" si="189"/>
        <v>2.3541715333940409</v>
      </c>
      <c r="G427" s="15">
        <f t="shared" si="183"/>
        <v>13299.253887028113</v>
      </c>
      <c r="L427" s="17">
        <v>18.314782714843801</v>
      </c>
      <c r="M427" s="17">
        <f t="shared" si="184"/>
        <v>23.709322580566479</v>
      </c>
      <c r="N427" s="17">
        <f>0.9534*M427-0.7929</f>
        <v>21.81156814831208</v>
      </c>
      <c r="O427" s="17">
        <f t="shared" si="190"/>
        <v>1.8977544322543984</v>
      </c>
      <c r="P427" s="17">
        <f t="shared" si="185"/>
        <v>7073.2682103822481</v>
      </c>
      <c r="T427" s="15">
        <v>25.677148437500001</v>
      </c>
      <c r="U427" s="15">
        <f t="shared" si="186"/>
        <v>30.535073554687504</v>
      </c>
      <c r="V427" s="15">
        <f>0.9534*U427-0.7929</f>
        <v>28.319239127039069</v>
      </c>
      <c r="W427" s="15">
        <f t="shared" si="191"/>
        <v>2.215834427648435</v>
      </c>
      <c r="X427" s="19">
        <f t="shared" si="187"/>
        <v>11412.197427552303</v>
      </c>
    </row>
    <row r="428" spans="1:26">
      <c r="A428">
        <v>2041</v>
      </c>
      <c r="B428">
        <v>6</v>
      </c>
      <c r="C428" s="15">
        <v>30.929864501953102</v>
      </c>
      <c r="D428" s="15">
        <f t="shared" si="182"/>
        <v>35.089633131713832</v>
      </c>
      <c r="E428" s="15">
        <f t="shared" ref="E428:E430" si="204">0.814*D428+4.4613</f>
        <v>33.024261369215054</v>
      </c>
      <c r="F428" s="15">
        <f t="shared" si="189"/>
        <v>2.0653717624987777</v>
      </c>
      <c r="G428" s="15">
        <f t="shared" si="183"/>
        <v>9359.7362122458289</v>
      </c>
      <c r="L428" s="17">
        <v>27.168359375000001</v>
      </c>
      <c r="M428" s="17">
        <f t="shared" si="184"/>
        <v>35.868824765625</v>
      </c>
      <c r="N428" s="17">
        <f>0.814*M428+4.4613</f>
        <v>33.658523359218748</v>
      </c>
      <c r="O428" s="17">
        <f t="shared" si="190"/>
        <v>2.2103014064062521</v>
      </c>
      <c r="P428" s="17">
        <f t="shared" si="185"/>
        <v>11336.721484787686</v>
      </c>
      <c r="T428" s="15">
        <v>30.216760253906301</v>
      </c>
      <c r="U428" s="15">
        <f t="shared" si="186"/>
        <v>35.518659406738337</v>
      </c>
      <c r="V428" s="15">
        <f>0.814*U428+4.4613</f>
        <v>33.373488757085006</v>
      </c>
      <c r="W428" s="15">
        <f t="shared" si="191"/>
        <v>2.1451706496533305</v>
      </c>
      <c r="X428" s="19">
        <f t="shared" si="187"/>
        <v>10448.27283192108</v>
      </c>
    </row>
    <row r="429" spans="1:26">
      <c r="A429">
        <v>2041</v>
      </c>
      <c r="B429">
        <v>7</v>
      </c>
      <c r="C429" s="15">
        <v>32.502618408203197</v>
      </c>
      <c r="D429" s="15">
        <f t="shared" si="182"/>
        <v>37.15418718444834</v>
      </c>
      <c r="E429" s="15">
        <f t="shared" si="204"/>
        <v>34.704808368140945</v>
      </c>
      <c r="F429" s="15">
        <f t="shared" si="189"/>
        <v>2.4493788163073944</v>
      </c>
      <c r="G429" s="15">
        <f t="shared" si="183"/>
        <v>14597.976433249169</v>
      </c>
      <c r="L429" s="17">
        <v>31.820825195312501</v>
      </c>
      <c r="M429" s="17">
        <f t="shared" si="184"/>
        <v>42.258521323242185</v>
      </c>
      <c r="N429" s="17">
        <f>0.814*M429+4.4613</f>
        <v>38.859736357119139</v>
      </c>
      <c r="O429" s="17">
        <f t="shared" si="190"/>
        <v>3.3987849661230456</v>
      </c>
      <c r="P429" s="17">
        <f t="shared" si="185"/>
        <v>27548.825722884467</v>
      </c>
      <c r="T429" s="15">
        <v>34.080072021484398</v>
      </c>
      <c r="U429" s="15">
        <f t="shared" si="186"/>
        <v>39.759803065185572</v>
      </c>
      <c r="V429" s="15">
        <f>0.814*U429+4.4613</f>
        <v>36.825779695061058</v>
      </c>
      <c r="W429" s="15">
        <f t="shared" si="191"/>
        <v>2.934023370124514</v>
      </c>
      <c r="X429" s="19">
        <f t="shared" si="187"/>
        <v>21209.012791868496</v>
      </c>
    </row>
    <row r="430" spans="1:26">
      <c r="A430">
        <v>2041</v>
      </c>
      <c r="B430">
        <v>8</v>
      </c>
      <c r="C430" s="15">
        <v>31.038995361328102</v>
      </c>
      <c r="D430" s="15">
        <f t="shared" si="182"/>
        <v>35.232889210815401</v>
      </c>
      <c r="E430" s="15">
        <f t="shared" si="204"/>
        <v>33.140871817603731</v>
      </c>
      <c r="F430" s="15">
        <f t="shared" si="189"/>
        <v>2.0920173932116697</v>
      </c>
      <c r="G430" s="15">
        <f t="shared" si="183"/>
        <v>9723.2092608003877</v>
      </c>
      <c r="L430" s="17">
        <v>28.961572265625001</v>
      </c>
      <c r="M430" s="17">
        <f t="shared" si="184"/>
        <v>38.331623349609373</v>
      </c>
      <c r="N430" s="17">
        <f>0.814*M430+4.4613</f>
        <v>35.663241406582024</v>
      </c>
      <c r="O430" s="17">
        <f t="shared" si="190"/>
        <v>2.6683819430273488</v>
      </c>
      <c r="P430" s="17">
        <f t="shared" si="185"/>
        <v>17585.398084836066</v>
      </c>
      <c r="T430" s="15">
        <v>30.291741943359401</v>
      </c>
      <c r="U430" s="15">
        <f t="shared" si="186"/>
        <v>35.600974305419953</v>
      </c>
      <c r="V430" s="15">
        <f>0.814*U430+4.4613</f>
        <v>33.440493084611838</v>
      </c>
      <c r="W430" s="15">
        <f t="shared" si="191"/>
        <v>2.1604812208081157</v>
      </c>
      <c r="X430" s="19">
        <f t="shared" si="187"/>
        <v>10657.124333043506</v>
      </c>
    </row>
    <row r="431" spans="1:26">
      <c r="A431">
        <v>2041</v>
      </c>
      <c r="B431">
        <v>9</v>
      </c>
      <c r="C431" s="15">
        <v>25.839898681640602</v>
      </c>
      <c r="D431" s="15">
        <f t="shared" si="182"/>
        <v>28.408034999389614</v>
      </c>
      <c r="E431" s="15">
        <f t="shared" ref="E431:E433" si="205">0.9014*D431+2.3973</f>
        <v>28.004302748449799</v>
      </c>
      <c r="F431" s="15">
        <f t="shared" si="189"/>
        <v>0.40373225093981446</v>
      </c>
      <c r="G431" s="15">
        <f t="shared" si="183"/>
        <v>-13306.688364929991</v>
      </c>
      <c r="L431" s="17">
        <v>20.231713867187501</v>
      </c>
      <c r="M431" s="17">
        <f t="shared" si="184"/>
        <v>26.342035825195314</v>
      </c>
      <c r="N431" s="17">
        <f>0.9014*M431+2.3973</f>
        <v>26.142011092831059</v>
      </c>
      <c r="O431" s="17">
        <f t="shared" si="190"/>
        <v>0.20002473236425544</v>
      </c>
      <c r="P431" s="17">
        <f t="shared" si="185"/>
        <v>-16085.462625819191</v>
      </c>
      <c r="T431" s="15">
        <v>19.336907958984401</v>
      </c>
      <c r="U431" s="15">
        <f t="shared" si="186"/>
        <v>23.574757557373076</v>
      </c>
      <c r="V431" s="15">
        <f>0.9014*U431+2.3973</f>
        <v>23.64758646221609</v>
      </c>
      <c r="W431" s="15">
        <f t="shared" si="191"/>
        <v>-7.2828904843014186E-2</v>
      </c>
      <c r="X431" s="19">
        <f t="shared" si="187"/>
        <v>-19807.459090963555</v>
      </c>
    </row>
    <row r="432" spans="1:26">
      <c r="A432">
        <v>2041</v>
      </c>
      <c r="B432">
        <v>10</v>
      </c>
      <c r="C432" s="15">
        <v>16.781030273437501</v>
      </c>
      <c r="D432" s="15">
        <f t="shared" si="182"/>
        <v>16.516458439941406</v>
      </c>
      <c r="E432" s="15">
        <f t="shared" si="205"/>
        <v>17.285235637763183</v>
      </c>
      <c r="F432" s="15">
        <f t="shared" si="189"/>
        <v>-0.76877719782177678</v>
      </c>
      <c r="G432" s="15">
        <f t="shared" si="183"/>
        <v>-29300.889755486856</v>
      </c>
      <c r="L432" s="17">
        <v>11.6808410644531</v>
      </c>
      <c r="M432" s="17">
        <f t="shared" si="184"/>
        <v>14.598267117919887</v>
      </c>
      <c r="N432" s="17">
        <f>0.9014*M432+2.3973</f>
        <v>15.556177980092986</v>
      </c>
      <c r="O432" s="17">
        <f t="shared" si="190"/>
        <v>-0.95791086217309918</v>
      </c>
      <c r="P432" s="17">
        <f t="shared" si="185"/>
        <v>-31880.862070903248</v>
      </c>
      <c r="T432" s="15">
        <v>12.30166015625</v>
      </c>
      <c r="U432" s="15">
        <f t="shared" si="186"/>
        <v>15.851462519531252</v>
      </c>
      <c r="V432" s="15">
        <f>0.9014*U432+2.3973</f>
        <v>16.685808315105469</v>
      </c>
      <c r="W432" s="15">
        <f t="shared" si="191"/>
        <v>-0.83434579557421706</v>
      </c>
      <c r="X432" s="19">
        <f t="shared" si="187"/>
        <v>-30195.310997427892</v>
      </c>
    </row>
    <row r="433" spans="1:26">
      <c r="A433">
        <v>2041</v>
      </c>
      <c r="B433">
        <v>11</v>
      </c>
      <c r="C433" s="15">
        <v>10.8564697265625</v>
      </c>
      <c r="D433" s="15">
        <f t="shared" si="182"/>
        <v>8.7392878100585918</v>
      </c>
      <c r="E433" s="15">
        <f t="shared" si="205"/>
        <v>10.274894031986815</v>
      </c>
      <c r="F433" s="15">
        <f t="shared" si="189"/>
        <v>-1.5356062219282229</v>
      </c>
      <c r="G433" s="15">
        <f t="shared" si="183"/>
        <v>-39761.20447332289</v>
      </c>
      <c r="L433" s="17">
        <v>5.5552001953125201</v>
      </c>
      <c r="M433" s="17">
        <f t="shared" si="184"/>
        <v>6.1853119482422141</v>
      </c>
      <c r="N433" s="17">
        <f>0.9014*M433+2.3973</f>
        <v>7.9727401901455313</v>
      </c>
      <c r="O433" s="17">
        <f t="shared" si="190"/>
        <v>-1.7874282419033172</v>
      </c>
      <c r="P433" s="17">
        <f t="shared" si="185"/>
        <v>-43196.308647803147</v>
      </c>
      <c r="T433" s="15">
        <v>1.15996704101565</v>
      </c>
      <c r="U433" s="15">
        <f t="shared" si="186"/>
        <v>3.6201118176269804</v>
      </c>
      <c r="V433" s="15">
        <f>0.9014*U433+2.3973</f>
        <v>5.6604687924089596</v>
      </c>
      <c r="W433" s="15">
        <f t="shared" si="191"/>
        <v>-2.0403569747819792</v>
      </c>
      <c r="X433" s="19">
        <f t="shared" si="187"/>
        <v>-46646.50949300098</v>
      </c>
    </row>
    <row r="434" spans="1:26">
      <c r="A434">
        <v>2041</v>
      </c>
      <c r="B434">
        <v>12</v>
      </c>
      <c r="C434" s="15">
        <v>0.79274902343752296</v>
      </c>
      <c r="D434" s="15">
        <f t="shared" si="182"/>
        <v>-4.4713583569335631</v>
      </c>
      <c r="E434" s="15">
        <f t="shared" ref="E434:E436" si="206">0.7817*D434+0.2163</f>
        <v>-3.278960827614966</v>
      </c>
      <c r="F434" s="15">
        <f t="shared" si="189"/>
        <v>-1.1923975293185971</v>
      </c>
      <c r="G434" s="15">
        <f t="shared" si="183"/>
        <v>-35079.49469743498</v>
      </c>
      <c r="L434" s="17">
        <v>0.90432128906252296</v>
      </c>
      <c r="M434" s="17">
        <f t="shared" si="184"/>
        <v>-0.20220514160153091</v>
      </c>
      <c r="N434" s="17">
        <f>0.7817*M434+0.2163</f>
        <v>5.8236240810083301E-2</v>
      </c>
      <c r="O434" s="17">
        <f t="shared" si="190"/>
        <v>-0.26044138241161419</v>
      </c>
      <c r="P434" s="17">
        <f t="shared" si="185"/>
        <v>-22366.680897476828</v>
      </c>
      <c r="T434" s="15">
        <v>-5.4602111816405996</v>
      </c>
      <c r="U434" s="15">
        <f t="shared" si="186"/>
        <v>-3.6475198352050513</v>
      </c>
      <c r="V434" s="15">
        <f>0.7817*U434+0.2163</f>
        <v>-2.6349662551797883</v>
      </c>
      <c r="W434" s="15">
        <f t="shared" si="191"/>
        <v>-1.012553580025263</v>
      </c>
      <c r="X434" s="19">
        <f t="shared" si="187"/>
        <v>-32626.24338512461</v>
      </c>
    </row>
    <row r="435" spans="1:26">
      <c r="A435">
        <v>2042</v>
      </c>
      <c r="B435">
        <v>1</v>
      </c>
      <c r="C435" s="15">
        <v>1.18816528320315</v>
      </c>
      <c r="D435" s="15">
        <f t="shared" si="182"/>
        <v>-3.9522954327392243</v>
      </c>
      <c r="E435" s="15">
        <f t="shared" si="206"/>
        <v>-2.8732093397722513</v>
      </c>
      <c r="F435" s="15">
        <f t="shared" si="189"/>
        <v>-1.079086092966973</v>
      </c>
      <c r="G435" s="15">
        <f t="shared" si="183"/>
        <v>-33533.813394162476</v>
      </c>
      <c r="H435" s="15">
        <f>SUM(G435:G446)</f>
        <v>-101857.52319769163</v>
      </c>
      <c r="I435" s="15">
        <f>H435*2.36386*4.4</f>
        <v>-1059418.4690588193</v>
      </c>
      <c r="L435" s="17">
        <v>-3.0237792968749799</v>
      </c>
      <c r="M435" s="17">
        <f t="shared" si="184"/>
        <v>-5.5970584863280965</v>
      </c>
      <c r="N435" s="17">
        <f>0.7817*M435+0.2163</f>
        <v>-4.1589206187626724</v>
      </c>
      <c r="O435" s="17">
        <f t="shared" si="190"/>
        <v>-1.4381378675654242</v>
      </c>
      <c r="P435" s="17">
        <f t="shared" si="185"/>
        <v>-38431.638651459951</v>
      </c>
      <c r="Q435" s="17">
        <f>SUM(P435:P446)</f>
        <v>-89333.307659067636</v>
      </c>
      <c r="R435" s="17">
        <f>Q435*2.36386*4.4</f>
        <v>-929154.3036290399</v>
      </c>
      <c r="T435" s="15">
        <v>-5.9976257324218496</v>
      </c>
      <c r="U435" s="15">
        <f t="shared" si="186"/>
        <v>-4.237493529052708</v>
      </c>
      <c r="V435" s="15">
        <f>0.7817*U435+0.2163</f>
        <v>-3.0961486916605017</v>
      </c>
      <c r="W435" s="15">
        <f t="shared" si="191"/>
        <v>-1.1413448373922064</v>
      </c>
      <c r="X435" s="19">
        <f t="shared" si="187"/>
        <v>-34383.084926867086</v>
      </c>
      <c r="Y435" s="19">
        <f>SUM(X435:X446)</f>
        <v>-120975.84431539701</v>
      </c>
      <c r="Z435" s="19">
        <f>Y435*2.36386*4.4</f>
        <v>-1258267.8211109354</v>
      </c>
    </row>
    <row r="436" spans="1:26">
      <c r="A436">
        <v>2042</v>
      </c>
      <c r="B436">
        <v>2</v>
      </c>
      <c r="C436" s="15">
        <v>8.2494140625000192</v>
      </c>
      <c r="D436" s="15">
        <f t="shared" si="182"/>
        <v>5.3170058398437758</v>
      </c>
      <c r="E436" s="15">
        <f t="shared" si="206"/>
        <v>4.3726034650058798</v>
      </c>
      <c r="F436" s="15">
        <f t="shared" si="189"/>
        <v>0.94440237483789602</v>
      </c>
      <c r="G436" s="15">
        <f t="shared" si="183"/>
        <v>-5931.4072048362596</v>
      </c>
      <c r="L436" s="17">
        <v>6.3907104492187701</v>
      </c>
      <c r="M436" s="17">
        <f t="shared" si="184"/>
        <v>7.3328017309570583</v>
      </c>
      <c r="N436" s="17">
        <f>0.7817*M436+0.2163</f>
        <v>5.9483511130891324</v>
      </c>
      <c r="O436" s="17">
        <f t="shared" si="190"/>
        <v>1.3844506178679259</v>
      </c>
      <c r="P436" s="17">
        <f t="shared" si="185"/>
        <v>71.290878336378228</v>
      </c>
      <c r="T436" s="15">
        <v>-5.1451171874999799</v>
      </c>
      <c r="U436" s="15">
        <f t="shared" si="186"/>
        <v>-3.3016096484374784</v>
      </c>
      <c r="V436" s="15">
        <f>0.7817*U436+0.2163</f>
        <v>-2.3645682621835769</v>
      </c>
      <c r="W436" s="15">
        <f t="shared" si="191"/>
        <v>-0.93704138625390154</v>
      </c>
      <c r="X436" s="19">
        <f t="shared" si="187"/>
        <v>-31596.181549889472</v>
      </c>
    </row>
    <row r="437" spans="1:26">
      <c r="A437">
        <v>2042</v>
      </c>
      <c r="B437">
        <v>3</v>
      </c>
      <c r="C437" s="15">
        <v>14.5720153808594</v>
      </c>
      <c r="D437" s="15">
        <f t="shared" si="182"/>
        <v>13.616684590454135</v>
      </c>
      <c r="E437" s="15">
        <f t="shared" ref="E437:E439" si="207">0.9534*D437-0.7929</f>
        <v>12.189247088538973</v>
      </c>
      <c r="F437" s="15">
        <f t="shared" si="189"/>
        <v>1.4274375019151613</v>
      </c>
      <c r="G437" s="15">
        <f t="shared" si="183"/>
        <v>657.67496362471502</v>
      </c>
      <c r="L437" s="17">
        <v>12.105187988281299</v>
      </c>
      <c r="M437" s="17">
        <f t="shared" si="184"/>
        <v>15.181065183105536</v>
      </c>
      <c r="N437" s="17">
        <f>0.9534*M437-0.7929</f>
        <v>13.68072754557282</v>
      </c>
      <c r="O437" s="17">
        <f t="shared" si="190"/>
        <v>1.5003376375327164</v>
      </c>
      <c r="P437" s="17">
        <f t="shared" si="185"/>
        <v>1652.1057135837837</v>
      </c>
      <c r="T437" s="15">
        <v>11.4623046875</v>
      </c>
      <c r="U437" s="15">
        <f t="shared" si="186"/>
        <v>14.930018085937501</v>
      </c>
      <c r="V437" s="15">
        <f>0.9534*U437-0.7929</f>
        <v>13.441379243132815</v>
      </c>
      <c r="W437" s="15">
        <f t="shared" si="191"/>
        <v>1.4886388428046864</v>
      </c>
      <c r="X437" s="19">
        <f t="shared" si="187"/>
        <v>1492.5224546987265</v>
      </c>
    </row>
    <row r="438" spans="1:26">
      <c r="A438">
        <v>2042</v>
      </c>
      <c r="B438">
        <v>4</v>
      </c>
      <c r="C438" s="15">
        <v>18.964562988281301</v>
      </c>
      <c r="D438" s="15">
        <f t="shared" si="182"/>
        <v>19.382781834716862</v>
      </c>
      <c r="E438" s="15">
        <f t="shared" si="207"/>
        <v>17.686644201219057</v>
      </c>
      <c r="F438" s="15">
        <f t="shared" si="189"/>
        <v>1.6961376334978056</v>
      </c>
      <c r="G438" s="15">
        <f t="shared" si="183"/>
        <v>4323.0134585435662</v>
      </c>
      <c r="L438" s="17">
        <v>15.561364746093799</v>
      </c>
      <c r="M438" s="17">
        <f t="shared" si="184"/>
        <v>19.927778342285226</v>
      </c>
      <c r="N438" s="17">
        <f>0.9534*M438-0.7929</f>
        <v>18.206243871534735</v>
      </c>
      <c r="O438" s="17">
        <f t="shared" si="190"/>
        <v>1.7215344707504912</v>
      </c>
      <c r="P438" s="17">
        <f t="shared" si="185"/>
        <v>4669.45171550745</v>
      </c>
      <c r="T438" s="15">
        <v>18.727044677734401</v>
      </c>
      <c r="U438" s="15">
        <f t="shared" si="186"/>
        <v>22.905249647216827</v>
      </c>
      <c r="V438" s="15">
        <f>0.9534*U438-0.7929</f>
        <v>21.044965013656523</v>
      </c>
      <c r="W438" s="15">
        <f t="shared" si="191"/>
        <v>1.8602846335603047</v>
      </c>
      <c r="X438" s="19">
        <f t="shared" si="187"/>
        <v>6562.1426863961169</v>
      </c>
    </row>
    <row r="439" spans="1:26">
      <c r="A439">
        <v>2042</v>
      </c>
      <c r="B439">
        <v>5</v>
      </c>
      <c r="C439" s="15">
        <v>30.714746093750001</v>
      </c>
      <c r="D439" s="15">
        <f t="shared" si="182"/>
        <v>34.807247197265625</v>
      </c>
      <c r="E439" s="15">
        <f t="shared" si="207"/>
        <v>32.392329477873041</v>
      </c>
      <c r="F439" s="15">
        <f t="shared" si="189"/>
        <v>2.4149177193925837</v>
      </c>
      <c r="G439" s="15">
        <f t="shared" si="183"/>
        <v>14127.892610234238</v>
      </c>
      <c r="L439" s="17">
        <v>25.002770996093801</v>
      </c>
      <c r="M439" s="17">
        <f t="shared" si="184"/>
        <v>32.89460568603522</v>
      </c>
      <c r="N439" s="17">
        <f>0.9534*M439-0.7929</f>
        <v>30.568817061065982</v>
      </c>
      <c r="O439" s="17">
        <f t="shared" si="190"/>
        <v>2.3257886249692383</v>
      </c>
      <c r="P439" s="17">
        <f t="shared" si="185"/>
        <v>12912.08263320538</v>
      </c>
      <c r="T439" s="15">
        <v>22.381829833984401</v>
      </c>
      <c r="U439" s="15">
        <f t="shared" si="186"/>
        <v>26.917472791748075</v>
      </c>
      <c r="V439" s="15">
        <f>0.9534*U439-0.7929</f>
        <v>24.870218559652617</v>
      </c>
      <c r="W439" s="15">
        <f t="shared" si="191"/>
        <v>2.0472542320954581</v>
      </c>
      <c r="X439" s="19">
        <f t="shared" si="187"/>
        <v>9112.5949800141425</v>
      </c>
    </row>
    <row r="440" spans="1:26">
      <c r="A440">
        <v>2042</v>
      </c>
      <c r="B440">
        <v>6</v>
      </c>
      <c r="C440" s="15">
        <v>31.565820312500001</v>
      </c>
      <c r="D440" s="15">
        <f t="shared" si="182"/>
        <v>35.924452324218748</v>
      </c>
      <c r="E440" s="15">
        <f t="shared" ref="E440:E442" si="208">0.814*D440+4.4613</f>
        <v>33.70380419191406</v>
      </c>
      <c r="F440" s="15">
        <f t="shared" si="189"/>
        <v>2.2206481323046887</v>
      </c>
      <c r="G440" s="15">
        <f t="shared" si="183"/>
        <v>11477.861172768258</v>
      </c>
      <c r="L440" s="17">
        <v>24.499963378906301</v>
      </c>
      <c r="M440" s="17">
        <f t="shared" si="184"/>
        <v>32.204049704589913</v>
      </c>
      <c r="N440" s="17">
        <f>0.814*M440+4.4613</f>
        <v>30.675396459536188</v>
      </c>
      <c r="O440" s="17">
        <f t="shared" si="190"/>
        <v>1.5286532450537251</v>
      </c>
      <c r="P440" s="17">
        <f t="shared" si="185"/>
        <v>2038.3589157778661</v>
      </c>
      <c r="T440" s="15">
        <v>32.765649414062501</v>
      </c>
      <c r="U440" s="15">
        <f t="shared" si="186"/>
        <v>38.316829926757819</v>
      </c>
      <c r="V440" s="15">
        <f>0.814*U440+4.4613</f>
        <v>35.65119956038086</v>
      </c>
      <c r="W440" s="15">
        <f t="shared" si="191"/>
        <v>2.6656303663769592</v>
      </c>
      <c r="X440" s="19">
        <f t="shared" si="187"/>
        <v>17547.8638277481</v>
      </c>
    </row>
    <row r="441" spans="1:26">
      <c r="A441">
        <v>2042</v>
      </c>
      <c r="B441">
        <v>7</v>
      </c>
      <c r="C441" s="15">
        <v>34.519616699218801</v>
      </c>
      <c r="D441" s="15">
        <f t="shared" si="182"/>
        <v>39.801900841064516</v>
      </c>
      <c r="E441" s="15">
        <f t="shared" si="208"/>
        <v>36.860047284626518</v>
      </c>
      <c r="F441" s="15">
        <f t="shared" si="189"/>
        <v>2.941853556437998</v>
      </c>
      <c r="G441" s="15">
        <f t="shared" si="183"/>
        <v>21315.824363370732</v>
      </c>
      <c r="L441" s="17">
        <v>30.791558837890602</v>
      </c>
      <c r="M441" s="17">
        <f t="shared" si="184"/>
        <v>40.84492690795895</v>
      </c>
      <c r="N441" s="17">
        <f>0.814*M441+4.4613</f>
        <v>37.709070503078586</v>
      </c>
      <c r="O441" s="17">
        <f t="shared" si="190"/>
        <v>3.1358564048803643</v>
      </c>
      <c r="P441" s="17">
        <f t="shared" si="185"/>
        <v>23962.217218973048</v>
      </c>
      <c r="T441" s="15">
        <v>34.709832763671898</v>
      </c>
      <c r="U441" s="15">
        <f t="shared" si="186"/>
        <v>40.45115440795901</v>
      </c>
      <c r="V441" s="15">
        <f>0.814*U441+4.4613</f>
        <v>37.38853968807863</v>
      </c>
      <c r="W441" s="15">
        <f t="shared" si="191"/>
        <v>3.0626147198803793</v>
      </c>
      <c r="X441" s="19">
        <f t="shared" si="187"/>
        <v>22963.127393888251</v>
      </c>
    </row>
    <row r="442" spans="1:26">
      <c r="A442">
        <v>2042</v>
      </c>
      <c r="B442">
        <v>8</v>
      </c>
      <c r="C442" s="15">
        <v>33.296289062500001</v>
      </c>
      <c r="D442" s="15">
        <f t="shared" si="182"/>
        <v>38.196038652343752</v>
      </c>
      <c r="E442" s="15">
        <f t="shared" si="208"/>
        <v>35.552875463007808</v>
      </c>
      <c r="F442" s="15">
        <f t="shared" si="189"/>
        <v>2.6431631893359437</v>
      </c>
      <c r="G442" s="15">
        <f t="shared" si="183"/>
        <v>17241.389065731608</v>
      </c>
      <c r="L442" s="17">
        <v>27.942163085937501</v>
      </c>
      <c r="M442" s="17">
        <f t="shared" si="184"/>
        <v>36.931566782226561</v>
      </c>
      <c r="N442" s="17">
        <f>0.814*M442+4.4613</f>
        <v>34.523595360732415</v>
      </c>
      <c r="O442" s="17">
        <f t="shared" si="190"/>
        <v>2.4079714214941461</v>
      </c>
      <c r="P442" s="17">
        <f t="shared" si="185"/>
        <v>14033.138160601644</v>
      </c>
      <c r="T442" s="15">
        <v>29.778741455078102</v>
      </c>
      <c r="U442" s="15">
        <f t="shared" si="186"/>
        <v>35.037802369384742</v>
      </c>
      <c r="V442" s="15">
        <f>0.814*U442+4.4613</f>
        <v>32.982071128679181</v>
      </c>
      <c r="W442" s="15">
        <f t="shared" si="191"/>
        <v>2.0557312407055619</v>
      </c>
      <c r="X442" s="19">
        <f t="shared" si="187"/>
        <v>9228.229854464571</v>
      </c>
    </row>
    <row r="443" spans="1:26">
      <c r="A443">
        <v>2042</v>
      </c>
      <c r="B443">
        <v>9</v>
      </c>
      <c r="C443" s="15">
        <v>24.063104248046901</v>
      </c>
      <c r="D443" s="15">
        <f t="shared" si="182"/>
        <v>26.075636946411166</v>
      </c>
      <c r="E443" s="15">
        <f t="shared" ref="E443:E445" si="209">0.9014*D443+2.3973</f>
        <v>25.901879143495027</v>
      </c>
      <c r="F443" s="15">
        <f t="shared" si="189"/>
        <v>0.17375780291613907</v>
      </c>
      <c r="G443" s="15">
        <f t="shared" si="183"/>
        <v>-16443.769810420948</v>
      </c>
      <c r="L443" s="17">
        <v>22.327600097656301</v>
      </c>
      <c r="M443" s="17">
        <f t="shared" si="184"/>
        <v>29.220525974121163</v>
      </c>
      <c r="N443" s="17">
        <f>0.9014*M443+2.3973</f>
        <v>28.736682113072817</v>
      </c>
      <c r="O443" s="17">
        <f t="shared" si="190"/>
        <v>0.48384386104834576</v>
      </c>
      <c r="P443" s="17">
        <f t="shared" si="185"/>
        <v>-12213.885891439517</v>
      </c>
      <c r="T443" s="15">
        <v>22.523370361328102</v>
      </c>
      <c r="U443" s="15">
        <f t="shared" si="186"/>
        <v>27.072855982665992</v>
      </c>
      <c r="V443" s="15">
        <f>0.9014*U443+2.3973</f>
        <v>26.800772382775126</v>
      </c>
      <c r="W443" s="15">
        <f t="shared" si="191"/>
        <v>0.27208359989086617</v>
      </c>
      <c r="X443" s="19">
        <f t="shared" si="187"/>
        <v>-15102.507613888694</v>
      </c>
    </row>
    <row r="444" spans="1:26">
      <c r="A444">
        <v>2042</v>
      </c>
      <c r="B444">
        <v>10</v>
      </c>
      <c r="C444" s="15">
        <v>16.625268554687501</v>
      </c>
      <c r="D444" s="15">
        <f t="shared" si="182"/>
        <v>16.311990031738283</v>
      </c>
      <c r="E444" s="15">
        <f t="shared" si="209"/>
        <v>17.100927814608887</v>
      </c>
      <c r="F444" s="15">
        <f t="shared" si="189"/>
        <v>-0.78893778287060456</v>
      </c>
      <c r="G444" s="15">
        <f t="shared" si="183"/>
        <v>-29575.900296137916</v>
      </c>
      <c r="L444" s="17">
        <v>12.888635253906299</v>
      </c>
      <c r="M444" s="17">
        <f t="shared" si="184"/>
        <v>16.257051657714911</v>
      </c>
      <c r="N444" s="17">
        <f>0.9014*M444+2.3973</f>
        <v>17.051406364264221</v>
      </c>
      <c r="O444" s="17">
        <f t="shared" si="190"/>
        <v>-0.79435470654930995</v>
      </c>
      <c r="P444" s="17">
        <f t="shared" si="185"/>
        <v>-29649.792552039136</v>
      </c>
      <c r="T444" s="15">
        <v>12.2287536621094</v>
      </c>
      <c r="U444" s="15">
        <f t="shared" si="186"/>
        <v>15.771425770263701</v>
      </c>
      <c r="V444" s="15">
        <f>0.9014*U444+2.3973</f>
        <v>16.613663189315698</v>
      </c>
      <c r="W444" s="15">
        <f t="shared" si="191"/>
        <v>-0.84223741905199745</v>
      </c>
      <c r="X444" s="19">
        <f t="shared" si="187"/>
        <v>-30302.960633288298</v>
      </c>
    </row>
    <row r="445" spans="1:26">
      <c r="A445">
        <v>2042</v>
      </c>
      <c r="B445">
        <v>11</v>
      </c>
      <c r="C445" s="15">
        <v>7.0631652832031504</v>
      </c>
      <c r="D445" s="15">
        <f t="shared" si="182"/>
        <v>3.7598170672607756</v>
      </c>
      <c r="E445" s="15">
        <f t="shared" si="209"/>
        <v>5.7863991044288632</v>
      </c>
      <c r="F445" s="15">
        <f t="shared" si="189"/>
        <v>-2.0265820371680876</v>
      </c>
      <c r="G445" s="15">
        <f t="shared" si="183"/>
        <v>-46458.605569009887</v>
      </c>
      <c r="L445" s="17">
        <v>6.3335205078125201</v>
      </c>
      <c r="M445" s="17">
        <f t="shared" si="184"/>
        <v>7.254257065429714</v>
      </c>
      <c r="N445" s="17">
        <f>0.9014*M445+2.3973</f>
        <v>8.9362873187783443</v>
      </c>
      <c r="O445" s="17">
        <f t="shared" si="190"/>
        <v>-1.6820302533486302</v>
      </c>
      <c r="P445" s="17">
        <f t="shared" si="185"/>
        <v>-41758.574685928666</v>
      </c>
      <c r="T445" s="15">
        <v>1.6027465820312701</v>
      </c>
      <c r="U445" s="15">
        <f t="shared" si="186"/>
        <v>4.1061951977539284</v>
      </c>
      <c r="V445" s="15">
        <f>0.9014*U445+2.3973</f>
        <v>6.098624351255391</v>
      </c>
      <c r="W445" s="15">
        <f t="shared" si="191"/>
        <v>-1.9924291535014627</v>
      </c>
      <c r="X445" s="19">
        <f t="shared" si="187"/>
        <v>-45992.726082913454</v>
      </c>
    </row>
    <row r="446" spans="1:26">
      <c r="A446">
        <v>2042</v>
      </c>
      <c r="B446">
        <v>12</v>
      </c>
      <c r="C446" s="15">
        <v>-0.22495117187497701</v>
      </c>
      <c r="D446" s="15">
        <f t="shared" si="182"/>
        <v>-5.8072934033202817</v>
      </c>
      <c r="E446" s="15">
        <f t="shared" ref="E446:E448" si="210">0.7817*D446+0.2163</f>
        <v>-4.3232612533754633</v>
      </c>
      <c r="F446" s="15">
        <f t="shared" si="189"/>
        <v>-1.4840321499448184</v>
      </c>
      <c r="G446" s="15">
        <f t="shared" si="183"/>
        <v>-39057.682557397267</v>
      </c>
      <c r="L446" s="17">
        <v>-0.13519897460935201</v>
      </c>
      <c r="M446" s="17">
        <f t="shared" si="184"/>
        <v>-1.629882271728484</v>
      </c>
      <c r="N446" s="17">
        <f>0.7817*M446+0.2163</f>
        <v>-1.057778971810156</v>
      </c>
      <c r="O446" s="17">
        <f t="shared" si="190"/>
        <v>-0.57210329991832798</v>
      </c>
      <c r="P446" s="17">
        <f t="shared" si="185"/>
        <v>-26618.061114185912</v>
      </c>
      <c r="T446" s="15">
        <v>-4.8112854003905996</v>
      </c>
      <c r="U446" s="15">
        <f t="shared" si="186"/>
        <v>-2.9351291125488008</v>
      </c>
      <c r="V446" s="15">
        <f>0.7817*U446+0.2163</f>
        <v>-2.0780904272793976</v>
      </c>
      <c r="W446" s="15">
        <f t="shared" si="191"/>
        <v>-0.85703868526940319</v>
      </c>
      <c r="X446" s="19">
        <f t="shared" si="187"/>
        <v>-30504.86470575993</v>
      </c>
    </row>
    <row r="447" spans="1:26">
      <c r="A447">
        <v>2043</v>
      </c>
      <c r="B447">
        <v>1</v>
      </c>
      <c r="C447" s="15">
        <v>2.2327514648437701</v>
      </c>
      <c r="D447" s="15">
        <f t="shared" si="182"/>
        <v>-2.5810671520995827</v>
      </c>
      <c r="E447" s="15">
        <f t="shared" si="210"/>
        <v>-1.8013201927962439</v>
      </c>
      <c r="F447" s="15">
        <f t="shared" si="189"/>
        <v>-0.77974695930333882</v>
      </c>
      <c r="G447" s="15">
        <f t="shared" si="183"/>
        <v>-29450.528271856845</v>
      </c>
      <c r="H447" s="15">
        <f>SUM(G447:G458)</f>
        <v>-86015.572267799726</v>
      </c>
      <c r="I447" s="15">
        <f>H447*2.36386*4.4</f>
        <v>-894646.59090822865</v>
      </c>
      <c r="L447" s="17">
        <v>-4.5916503906249799</v>
      </c>
      <c r="M447" s="17">
        <f t="shared" si="184"/>
        <v>-7.7503726464843474</v>
      </c>
      <c r="N447" s="17">
        <f>0.7817*M447+0.2163</f>
        <v>-5.8421662977568136</v>
      </c>
      <c r="O447" s="17">
        <f t="shared" si="190"/>
        <v>-1.9082063487275338</v>
      </c>
      <c r="P447" s="17">
        <f t="shared" si="185"/>
        <v>-44843.842802992287</v>
      </c>
      <c r="Q447" s="17">
        <f>SUM(P447:P458)</f>
        <v>-92620.507841756509</v>
      </c>
      <c r="R447" s="17">
        <f>Q447*2.36386*4.4</f>
        <v>-963344.42013398407</v>
      </c>
      <c r="T447" s="15">
        <v>-8.8436340332031005</v>
      </c>
      <c r="U447" s="15">
        <f t="shared" si="186"/>
        <v>-7.3618414416503644</v>
      </c>
      <c r="V447" s="15">
        <f>0.7817*U447+0.2163</f>
        <v>-5.5384514549380892</v>
      </c>
      <c r="W447" s="15">
        <f t="shared" si="191"/>
        <v>-1.8233899867122751</v>
      </c>
      <c r="X447" s="19">
        <f t="shared" si="187"/>
        <v>-43686.862808742146</v>
      </c>
      <c r="Y447" s="19">
        <f>SUM(X447:X458)</f>
        <v>-106486.00779507546</v>
      </c>
      <c r="Z447" s="19">
        <f>Y447*2.36386*4.4</f>
        <v>-1107559.2633004552</v>
      </c>
    </row>
    <row r="448" spans="1:26">
      <c r="A448">
        <v>2043</v>
      </c>
      <c r="B448">
        <v>2</v>
      </c>
      <c r="C448" s="15">
        <v>6.2265563964844004</v>
      </c>
      <c r="D448" s="15">
        <f t="shared" si="182"/>
        <v>2.6616005816650725</v>
      </c>
      <c r="E448" s="15">
        <f t="shared" si="210"/>
        <v>2.2968731746875868</v>
      </c>
      <c r="F448" s="15">
        <f t="shared" si="189"/>
        <v>0.36472740697748574</v>
      </c>
      <c r="G448" s="15">
        <f t="shared" si="183"/>
        <v>-13838.753441420118</v>
      </c>
      <c r="L448" s="17">
        <v>3.1405883789062701</v>
      </c>
      <c r="M448" s="17">
        <f t="shared" si="184"/>
        <v>2.8690840795898711</v>
      </c>
      <c r="N448" s="17">
        <f>0.7817*M448+0.2163</f>
        <v>2.4590630250154022</v>
      </c>
      <c r="O448" s="17">
        <f t="shared" si="190"/>
        <v>0.41002105457446891</v>
      </c>
      <c r="P448" s="17">
        <f t="shared" si="185"/>
        <v>-13220.902794549669</v>
      </c>
      <c r="T448" s="15">
        <v>5.2636718750022703E-2</v>
      </c>
      <c r="U448" s="15">
        <f t="shared" si="186"/>
        <v>2.4044845898437748</v>
      </c>
      <c r="V448" s="15">
        <f>0.7817*U448+0.2163</f>
        <v>2.0958856038808786</v>
      </c>
      <c r="W448" s="15">
        <f t="shared" si="191"/>
        <v>0.30859898596289614</v>
      </c>
      <c r="X448" s="19">
        <f t="shared" si="187"/>
        <v>-14604.401232480133</v>
      </c>
    </row>
    <row r="449" spans="1:26">
      <c r="A449">
        <v>2043</v>
      </c>
      <c r="B449">
        <v>3</v>
      </c>
      <c r="C449" s="15">
        <v>16.782281494140602</v>
      </c>
      <c r="D449" s="15">
        <f t="shared" si="182"/>
        <v>16.518100917358367</v>
      </c>
      <c r="E449" s="15">
        <f t="shared" ref="E449:E451" si="211">0.9534*D449-0.7929</f>
        <v>14.955457414609468</v>
      </c>
      <c r="F449" s="15">
        <f t="shared" si="189"/>
        <v>1.5626435027488998</v>
      </c>
      <c r="G449" s="15">
        <f t="shared" si="183"/>
        <v>2502.0200209977411</v>
      </c>
      <c r="L449" s="17">
        <v>8.5575805664062692</v>
      </c>
      <c r="M449" s="17">
        <f t="shared" si="184"/>
        <v>10.308781149902369</v>
      </c>
      <c r="N449" s="17">
        <f>0.9534*M449-0.7929</f>
        <v>9.0354919483169205</v>
      </c>
      <c r="O449" s="17">
        <f t="shared" si="190"/>
        <v>1.2732892015854489</v>
      </c>
      <c r="P449" s="17">
        <f t="shared" si="185"/>
        <v>-1445.0620011728934</v>
      </c>
      <c r="T449" s="15">
        <v>7.3339477539062701</v>
      </c>
      <c r="U449" s="15">
        <f t="shared" si="186"/>
        <v>10.397907844238304</v>
      </c>
      <c r="V449" s="15">
        <f>0.9534*U449-0.7929</f>
        <v>9.1204653386967998</v>
      </c>
      <c r="W449" s="15">
        <f t="shared" si="191"/>
        <v>1.2774425055415044</v>
      </c>
      <c r="X449" s="19">
        <f t="shared" si="187"/>
        <v>-1388.4067819083393</v>
      </c>
    </row>
    <row r="450" spans="1:26">
      <c r="A450">
        <v>2043</v>
      </c>
      <c r="B450">
        <v>4</v>
      </c>
      <c r="C450" s="15">
        <v>22.640557861328102</v>
      </c>
      <c r="D450" s="15">
        <f t="shared" si="182"/>
        <v>24.2082603045654</v>
      </c>
      <c r="E450" s="15">
        <f t="shared" si="211"/>
        <v>22.287255374372652</v>
      </c>
      <c r="F450" s="15">
        <f t="shared" si="189"/>
        <v>1.9210049301927477</v>
      </c>
      <c r="G450" s="15">
        <f t="shared" si="183"/>
        <v>7390.4282527592695</v>
      </c>
      <c r="L450" s="17">
        <v>17.553674316406301</v>
      </c>
      <c r="M450" s="17">
        <f t="shared" si="184"/>
        <v>22.664016306152416</v>
      </c>
      <c r="N450" s="17">
        <f>0.9534*M450-0.7929</f>
        <v>20.814973146285713</v>
      </c>
      <c r="O450" s="17">
        <f t="shared" si="190"/>
        <v>1.849043159866703</v>
      </c>
      <c r="P450" s="17">
        <f t="shared" si="185"/>
        <v>6408.7977437416957</v>
      </c>
      <c r="T450" s="15">
        <v>17.236260986328102</v>
      </c>
      <c r="U450" s="15">
        <f t="shared" si="186"/>
        <v>21.268667310790992</v>
      </c>
      <c r="V450" s="15">
        <f>0.9534*U450-0.7929</f>
        <v>19.484647414108132</v>
      </c>
      <c r="W450" s="15">
        <f t="shared" si="191"/>
        <v>1.7840198966828602</v>
      </c>
      <c r="X450" s="19">
        <f t="shared" si="187"/>
        <v>5521.8154106508955</v>
      </c>
    </row>
    <row r="451" spans="1:26">
      <c r="A451">
        <v>2043</v>
      </c>
      <c r="B451">
        <v>5</v>
      </c>
      <c r="C451" s="15">
        <v>30.680932617187501</v>
      </c>
      <c r="D451" s="15">
        <f t="shared" si="182"/>
        <v>34.762860246582029</v>
      </c>
      <c r="E451" s="15">
        <f t="shared" si="211"/>
        <v>32.350010959091307</v>
      </c>
      <c r="F451" s="15">
        <f t="shared" si="189"/>
        <v>2.4128492874907224</v>
      </c>
      <c r="G451" s="15">
        <f t="shared" si="183"/>
        <v>14099.677130660944</v>
      </c>
      <c r="L451" s="17">
        <v>21.659020996093801</v>
      </c>
      <c r="M451" s="17">
        <f t="shared" si="184"/>
        <v>28.302299436035227</v>
      </c>
      <c r="N451" s="17">
        <f>0.9534*M451-0.7929</f>
        <v>26.190512282315986</v>
      </c>
      <c r="O451" s="17">
        <f t="shared" si="190"/>
        <v>2.1117871537192414</v>
      </c>
      <c r="P451" s="17">
        <f t="shared" si="185"/>
        <v>9992.8885638841712</v>
      </c>
      <c r="T451" s="15">
        <v>25.759912109375001</v>
      </c>
      <c r="U451" s="15">
        <f t="shared" si="186"/>
        <v>30.625931513671876</v>
      </c>
      <c r="V451" s="15">
        <f>0.9534*U451-0.7929</f>
        <v>28.405863105134767</v>
      </c>
      <c r="W451" s="15">
        <f t="shared" si="191"/>
        <v>2.2200684085371094</v>
      </c>
      <c r="X451" s="19">
        <f t="shared" si="187"/>
        <v>11469.953160854708</v>
      </c>
    </row>
    <row r="452" spans="1:26">
      <c r="A452">
        <v>2043</v>
      </c>
      <c r="B452">
        <v>6</v>
      </c>
      <c r="C452" s="15">
        <v>32.710778808593801</v>
      </c>
      <c r="D452" s="15">
        <f t="shared" ref="D452:D515" si="212">C452*1.3127-5.512</f>
        <v>37.427439342041083</v>
      </c>
      <c r="E452" s="15">
        <f t="shared" ref="E452:E454" si="213">0.814*D452+4.4613</f>
        <v>34.927235624421442</v>
      </c>
      <c r="F452" s="15">
        <f t="shared" si="189"/>
        <v>2.500203717619641</v>
      </c>
      <c r="G452" s="15">
        <f t="shared" ref="G452:G515" si="214">13641*F452-18814</f>
        <v>15291.278912049522</v>
      </c>
      <c r="L452" s="17">
        <v>27.018457031250001</v>
      </c>
      <c r="M452" s="17">
        <f t="shared" ref="M452:M515" si="215">L452*1.3734-1.4442</f>
        <v>35.662948886718752</v>
      </c>
      <c r="N452" s="17">
        <f>0.814*M452+4.4613</f>
        <v>33.49094039378906</v>
      </c>
      <c r="O452" s="17">
        <f t="shared" si="190"/>
        <v>2.1720084929296917</v>
      </c>
      <c r="P452" s="17">
        <f t="shared" ref="P452:P515" si="216">13641*O452-18814</f>
        <v>10814.367852053925</v>
      </c>
      <c r="T452" s="15">
        <v>30.449822998046901</v>
      </c>
      <c r="U452" s="15">
        <f t="shared" ref="U452:U515" si="217">T452*1.0978+2.3467</f>
        <v>35.774515687255892</v>
      </c>
      <c r="V452" s="15">
        <f>0.814*U452+4.4613</f>
        <v>33.581755769426294</v>
      </c>
      <c r="W452" s="15">
        <f t="shared" si="191"/>
        <v>2.1927599178295978</v>
      </c>
      <c r="X452" s="19">
        <f t="shared" ref="X452:X515" si="218">13641*W452-18814</f>
        <v>11097.438039113542</v>
      </c>
    </row>
    <row r="453" spans="1:26">
      <c r="A453">
        <v>2043</v>
      </c>
      <c r="B453">
        <v>7</v>
      </c>
      <c r="C453" s="15">
        <v>32.469049072265697</v>
      </c>
      <c r="D453" s="15">
        <f t="shared" si="212"/>
        <v>37.110120717163177</v>
      </c>
      <c r="E453" s="15">
        <f t="shared" si="213"/>
        <v>34.668938263770826</v>
      </c>
      <c r="F453" s="15">
        <f t="shared" ref="F453:F516" si="219">D453-E453</f>
        <v>2.4411824533923507</v>
      </c>
      <c r="G453" s="15">
        <f t="shared" si="214"/>
        <v>14486.169846725054</v>
      </c>
      <c r="L453" s="17">
        <v>31.442590332031301</v>
      </c>
      <c r="M453" s="17">
        <f t="shared" si="215"/>
        <v>41.739053562011783</v>
      </c>
      <c r="N453" s="17">
        <f>0.814*M453+4.4613</f>
        <v>38.436889599477588</v>
      </c>
      <c r="O453" s="17">
        <f t="shared" ref="O453:O516" si="220">M453-N453</f>
        <v>3.3021639625341948</v>
      </c>
      <c r="P453" s="17">
        <f t="shared" si="216"/>
        <v>26230.818612928953</v>
      </c>
      <c r="T453" s="15">
        <v>34.890069580078197</v>
      </c>
      <c r="U453" s="15">
        <f t="shared" si="217"/>
        <v>40.649018385009846</v>
      </c>
      <c r="V453" s="15">
        <f>0.814*U453+4.4613</f>
        <v>37.549600965398014</v>
      </c>
      <c r="W453" s="15">
        <f t="shared" ref="W453:W516" si="221">U453-V453</f>
        <v>3.0994174196118323</v>
      </c>
      <c r="X453" s="19">
        <f t="shared" si="218"/>
        <v>23465.153020925005</v>
      </c>
    </row>
    <row r="454" spans="1:26">
      <c r="A454">
        <v>2043</v>
      </c>
      <c r="B454">
        <v>8</v>
      </c>
      <c r="C454" s="15">
        <v>32.675836181640697</v>
      </c>
      <c r="D454" s="15">
        <f t="shared" si="212"/>
        <v>37.381570155639743</v>
      </c>
      <c r="E454" s="15">
        <f t="shared" si="213"/>
        <v>34.889898106690751</v>
      </c>
      <c r="F454" s="15">
        <f t="shared" si="219"/>
        <v>2.4916720489489919</v>
      </c>
      <c r="G454" s="15">
        <f t="shared" si="214"/>
        <v>15174.898419713201</v>
      </c>
      <c r="L454" s="17">
        <v>28.073144531250001</v>
      </c>
      <c r="M454" s="17">
        <f t="shared" si="215"/>
        <v>37.111456699218749</v>
      </c>
      <c r="N454" s="17">
        <f>0.814*M454+4.4613</f>
        <v>34.670025753164062</v>
      </c>
      <c r="O454" s="17">
        <f t="shared" si="220"/>
        <v>2.4414309460546875</v>
      </c>
      <c r="P454" s="17">
        <f t="shared" si="216"/>
        <v>14489.559535131993</v>
      </c>
      <c r="T454" s="15">
        <v>31.464074707031301</v>
      </c>
      <c r="U454" s="15">
        <f t="shared" si="217"/>
        <v>36.887961213378965</v>
      </c>
      <c r="V454" s="15">
        <f>0.814*U454+4.4613</f>
        <v>34.488100427690476</v>
      </c>
      <c r="W454" s="15">
        <f t="shared" si="221"/>
        <v>2.3998607856884888</v>
      </c>
      <c r="X454" s="19">
        <f t="shared" si="218"/>
        <v>13922.500977576678</v>
      </c>
    </row>
    <row r="455" spans="1:26">
      <c r="A455">
        <v>2043</v>
      </c>
      <c r="B455">
        <v>9</v>
      </c>
      <c r="C455" s="15">
        <v>25.110772705078102</v>
      </c>
      <c r="D455" s="15">
        <f t="shared" si="212"/>
        <v>27.450911329956021</v>
      </c>
      <c r="E455" s="15">
        <f t="shared" ref="E455:E457" si="222">0.9014*D455+2.3973</f>
        <v>27.141551472822357</v>
      </c>
      <c r="F455" s="15">
        <f t="shared" si="219"/>
        <v>0.30935985713366421</v>
      </c>
      <c r="G455" s="15">
        <f t="shared" si="214"/>
        <v>-14594.022188839686</v>
      </c>
      <c r="L455" s="17">
        <v>22.295129394531301</v>
      </c>
      <c r="M455" s="17">
        <f t="shared" si="215"/>
        <v>29.17593071044929</v>
      </c>
      <c r="N455" s="17">
        <f>0.9014*M455+2.3973</f>
        <v>28.696483942398991</v>
      </c>
      <c r="O455" s="17">
        <f t="shared" si="220"/>
        <v>0.47944676805029829</v>
      </c>
      <c r="P455" s="17">
        <f t="shared" si="216"/>
        <v>-12273.86663702588</v>
      </c>
      <c r="T455" s="15">
        <v>23.075799560546901</v>
      </c>
      <c r="U455" s="15">
        <f t="shared" si="217"/>
        <v>27.67931275756839</v>
      </c>
      <c r="V455" s="15">
        <f>0.9014*U455+2.3973</f>
        <v>27.347432519672147</v>
      </c>
      <c r="W455" s="15">
        <f t="shared" si="221"/>
        <v>0.3318802378962431</v>
      </c>
      <c r="X455" s="19">
        <f t="shared" si="218"/>
        <v>-14286.821674857347</v>
      </c>
    </row>
    <row r="456" spans="1:26">
      <c r="A456">
        <v>2043</v>
      </c>
      <c r="B456">
        <v>10</v>
      </c>
      <c r="C456" s="15">
        <v>15.938317871093799</v>
      </c>
      <c r="D456" s="15">
        <f t="shared" si="212"/>
        <v>15.410229869384828</v>
      </c>
      <c r="E456" s="15">
        <f t="shared" si="222"/>
        <v>16.288081204263484</v>
      </c>
      <c r="F456" s="15">
        <f t="shared" si="219"/>
        <v>-0.87785133487865608</v>
      </c>
      <c r="G456" s="15">
        <f t="shared" si="214"/>
        <v>-30788.770059079747</v>
      </c>
      <c r="L456" s="17">
        <v>13.712487792968799</v>
      </c>
      <c r="M456" s="17">
        <f t="shared" si="215"/>
        <v>17.388530734863348</v>
      </c>
      <c r="N456" s="17">
        <f>0.9014*M456+2.3973</f>
        <v>18.071321604405821</v>
      </c>
      <c r="O456" s="17">
        <f t="shared" si="220"/>
        <v>-0.68279086954247248</v>
      </c>
      <c r="P456" s="17">
        <f t="shared" si="216"/>
        <v>-28127.950251428869</v>
      </c>
      <c r="T456" s="15">
        <v>12.6955810546875</v>
      </c>
      <c r="U456" s="15">
        <f t="shared" si="217"/>
        <v>16.283908881835938</v>
      </c>
      <c r="V456" s="15">
        <f>0.9014*U456+2.3973</f>
        <v>17.075615466086916</v>
      </c>
      <c r="W456" s="15">
        <f t="shared" si="221"/>
        <v>-0.79170658425097784</v>
      </c>
      <c r="X456" s="19">
        <f t="shared" si="218"/>
        <v>-29613.669515767589</v>
      </c>
    </row>
    <row r="457" spans="1:26">
      <c r="A457">
        <v>2043</v>
      </c>
      <c r="B457">
        <v>11</v>
      </c>
      <c r="C457" s="15">
        <v>9.6171813964843995</v>
      </c>
      <c r="D457" s="15">
        <f t="shared" si="212"/>
        <v>7.112474019165071</v>
      </c>
      <c r="E457" s="15">
        <f t="shared" si="222"/>
        <v>8.8084840808753953</v>
      </c>
      <c r="F457" s="15">
        <f t="shared" si="219"/>
        <v>-1.6960100617103242</v>
      </c>
      <c r="G457" s="15">
        <f t="shared" si="214"/>
        <v>-41949.273251790532</v>
      </c>
      <c r="L457" s="17">
        <v>6.1592041015625201</v>
      </c>
      <c r="M457" s="17">
        <f t="shared" si="215"/>
        <v>7.0148509130859651</v>
      </c>
      <c r="N457" s="17">
        <f>0.9014*M457+2.3973</f>
        <v>8.7204866130556891</v>
      </c>
      <c r="O457" s="17">
        <f t="shared" si="220"/>
        <v>-1.705635699969724</v>
      </c>
      <c r="P457" s="17">
        <f t="shared" si="216"/>
        <v>-42080.576583287009</v>
      </c>
      <c r="T457" s="15">
        <v>2.5960937500000201</v>
      </c>
      <c r="U457" s="15">
        <f t="shared" si="217"/>
        <v>5.1966917187500226</v>
      </c>
      <c r="V457" s="15">
        <f>0.9014*U457+2.3973</f>
        <v>7.0815979152812698</v>
      </c>
      <c r="W457" s="15">
        <f t="shared" si="221"/>
        <v>-1.8849061965312472</v>
      </c>
      <c r="X457" s="19">
        <f t="shared" si="218"/>
        <v>-44526.005426882744</v>
      </c>
    </row>
    <row r="458" spans="1:26">
      <c r="A458">
        <v>2043</v>
      </c>
      <c r="B458">
        <v>12</v>
      </c>
      <c r="C458" s="15">
        <v>3.54046020507815</v>
      </c>
      <c r="D458" s="15">
        <f t="shared" si="212"/>
        <v>-0.86443788879391192</v>
      </c>
      <c r="E458" s="15">
        <f t="shared" ref="E458:E460" si="223">0.7817*D458+0.2163</f>
        <v>-0.45943109767020091</v>
      </c>
      <c r="F458" s="15">
        <f t="shared" si="219"/>
        <v>-0.40500679112371102</v>
      </c>
      <c r="G458" s="15">
        <f t="shared" si="214"/>
        <v>-24338.697637718542</v>
      </c>
      <c r="L458" s="17">
        <v>1.8339477539062701</v>
      </c>
      <c r="M458" s="17">
        <f t="shared" si="215"/>
        <v>1.0745438452148712</v>
      </c>
      <c r="N458" s="17">
        <f>0.7817*M458+0.2163</f>
        <v>1.0562709238044647</v>
      </c>
      <c r="O458" s="17">
        <f t="shared" si="220"/>
        <v>1.8272921410406484E-2</v>
      </c>
      <c r="P458" s="17">
        <f t="shared" si="216"/>
        <v>-18564.739079040646</v>
      </c>
      <c r="T458" s="15">
        <v>-2.7776245117187299</v>
      </c>
      <c r="U458" s="15">
        <f t="shared" si="217"/>
        <v>-0.7025761889648221</v>
      </c>
      <c r="V458" s="15">
        <f>0.7817*U458+0.2163</f>
        <v>-0.33290380691380145</v>
      </c>
      <c r="W458" s="15">
        <f t="shared" si="221"/>
        <v>-0.36967238205102065</v>
      </c>
      <c r="X458" s="19">
        <f t="shared" si="218"/>
        <v>-23856.700963557974</v>
      </c>
    </row>
    <row r="459" spans="1:26">
      <c r="A459">
        <v>2044</v>
      </c>
      <c r="B459">
        <v>1</v>
      </c>
      <c r="C459" s="15">
        <v>1.4945312500000201</v>
      </c>
      <c r="D459" s="15">
        <f t="shared" si="212"/>
        <v>-3.550128828124973</v>
      </c>
      <c r="E459" s="15">
        <f t="shared" si="223"/>
        <v>-2.5588357049452912</v>
      </c>
      <c r="F459" s="15">
        <f t="shared" si="219"/>
        <v>-0.99129312317968177</v>
      </c>
      <c r="G459" s="15">
        <f t="shared" si="214"/>
        <v>-32336.229493294039</v>
      </c>
      <c r="H459" s="15">
        <f>SUM(G459:G470)</f>
        <v>-97377.056652508734</v>
      </c>
      <c r="I459" s="15">
        <f>H459*2.36386*4.4</f>
        <v>-1012817.2082098369</v>
      </c>
      <c r="L459" s="17">
        <v>-0.106298828124977</v>
      </c>
      <c r="M459" s="17">
        <f t="shared" si="215"/>
        <v>-1.5901908105468434</v>
      </c>
      <c r="N459" s="17">
        <f>0.7817*M459+0.2163</f>
        <v>-1.0267521566044675</v>
      </c>
      <c r="O459" s="17">
        <f t="shared" si="220"/>
        <v>-0.56343865394237591</v>
      </c>
      <c r="P459" s="17">
        <f t="shared" si="216"/>
        <v>-26499.866678427949</v>
      </c>
      <c r="Q459" s="17">
        <f>SUM(P459:P470)</f>
        <v>-57993.509822825028</v>
      </c>
      <c r="R459" s="17">
        <f>Q459*2.36386*4.4</f>
        <v>-603189.56777104596</v>
      </c>
      <c r="T459" s="15">
        <v>-4.3992980957030996</v>
      </c>
      <c r="U459" s="15">
        <f t="shared" si="217"/>
        <v>-2.4828494494628637</v>
      </c>
      <c r="V459" s="15">
        <f>0.7817*U459+0.2163</f>
        <v>-1.7245434146451204</v>
      </c>
      <c r="W459" s="15">
        <f t="shared" si="221"/>
        <v>-0.75830603481774328</v>
      </c>
      <c r="X459" s="19">
        <f t="shared" si="218"/>
        <v>-29158.052620948838</v>
      </c>
      <c r="Y459" s="19">
        <f>SUM(X459:X470)</f>
        <v>-88775.893743742243</v>
      </c>
      <c r="Z459" s="19">
        <f>Y459*2.36386*4.4</f>
        <v>-923356.65041436325</v>
      </c>
    </row>
    <row r="460" spans="1:26">
      <c r="A460">
        <v>2044</v>
      </c>
      <c r="B460">
        <v>2</v>
      </c>
      <c r="C460" s="15">
        <v>7.2548461914062701</v>
      </c>
      <c r="D460" s="15">
        <f t="shared" si="212"/>
        <v>4.0114365954590108</v>
      </c>
      <c r="E460" s="15">
        <f t="shared" si="223"/>
        <v>3.3520399866703086</v>
      </c>
      <c r="F460" s="15">
        <f t="shared" si="219"/>
        <v>0.65939660878870221</v>
      </c>
      <c r="G460" s="15">
        <f t="shared" si="214"/>
        <v>-9819.1708595133132</v>
      </c>
      <c r="L460" s="17">
        <v>6.0852294921875201</v>
      </c>
      <c r="M460" s="17">
        <f t="shared" si="215"/>
        <v>6.9132541845703397</v>
      </c>
      <c r="N460" s="17">
        <f>0.7817*M460+0.2163</f>
        <v>5.6203907960786346</v>
      </c>
      <c r="O460" s="17">
        <f t="shared" si="220"/>
        <v>1.2928633884917051</v>
      </c>
      <c r="P460" s="17">
        <f t="shared" si="216"/>
        <v>-1178.050517584652</v>
      </c>
      <c r="T460" s="15">
        <v>2.1640258789062701</v>
      </c>
      <c r="U460" s="15">
        <f t="shared" si="217"/>
        <v>4.7223676098633032</v>
      </c>
      <c r="V460" s="15">
        <f>0.7817*U460+0.2163</f>
        <v>3.9077747606301436</v>
      </c>
      <c r="W460" s="15">
        <f t="shared" si="221"/>
        <v>0.81459284923315955</v>
      </c>
      <c r="X460" s="19">
        <f t="shared" si="218"/>
        <v>-7702.138943610471</v>
      </c>
    </row>
    <row r="461" spans="1:26">
      <c r="A461">
        <v>2044</v>
      </c>
      <c r="B461">
        <v>3</v>
      </c>
      <c r="C461" s="15">
        <v>13.619104003906299</v>
      </c>
      <c r="D461" s="15">
        <f t="shared" si="212"/>
        <v>12.3657978259278</v>
      </c>
      <c r="E461" s="15">
        <f t="shared" ref="E461:E463" si="224">0.9534*D461-0.7929</f>
        <v>10.996651647239565</v>
      </c>
      <c r="F461" s="15">
        <f t="shared" si="219"/>
        <v>1.3691461786882346</v>
      </c>
      <c r="G461" s="15">
        <f t="shared" si="214"/>
        <v>-137.47697651378985</v>
      </c>
      <c r="L461" s="17">
        <v>13.4963317871094</v>
      </c>
      <c r="M461" s="17">
        <f t="shared" si="215"/>
        <v>17.09166207641605</v>
      </c>
      <c r="N461" s="17">
        <f>0.9534*M461-0.7929</f>
        <v>15.502290623655064</v>
      </c>
      <c r="O461" s="17">
        <f t="shared" si="220"/>
        <v>1.5893714527609859</v>
      </c>
      <c r="P461" s="17">
        <f t="shared" si="216"/>
        <v>2866.6159871126074</v>
      </c>
      <c r="T461" s="15">
        <v>12.290185546875</v>
      </c>
      <c r="U461" s="15">
        <f t="shared" si="217"/>
        <v>15.838865693359375</v>
      </c>
      <c r="V461" s="15">
        <f>0.9534*U461-0.7929</f>
        <v>14.30787455204883</v>
      </c>
      <c r="W461" s="15">
        <f t="shared" si="221"/>
        <v>1.5309911413105457</v>
      </c>
      <c r="X461" s="19">
        <f t="shared" si="218"/>
        <v>2070.2501586171529</v>
      </c>
    </row>
    <row r="462" spans="1:26">
      <c r="A462">
        <v>2044</v>
      </c>
      <c r="B462">
        <v>4</v>
      </c>
      <c r="C462" s="15">
        <v>22.071252441406301</v>
      </c>
      <c r="D462" s="15">
        <f t="shared" si="212"/>
        <v>23.460933079834049</v>
      </c>
      <c r="E462" s="15">
        <f t="shared" si="224"/>
        <v>21.574753598313784</v>
      </c>
      <c r="F462" s="15">
        <f t="shared" si="219"/>
        <v>1.8861794815202657</v>
      </c>
      <c r="G462" s="15">
        <f t="shared" si="214"/>
        <v>6915.3743074179438</v>
      </c>
      <c r="L462" s="17">
        <v>18.379235839843801</v>
      </c>
      <c r="M462" s="17">
        <f t="shared" si="215"/>
        <v>23.797842502441476</v>
      </c>
      <c r="N462" s="17">
        <f>0.9534*M462-0.7929</f>
        <v>21.895963041827706</v>
      </c>
      <c r="O462" s="17">
        <f t="shared" si="220"/>
        <v>1.9018794606137703</v>
      </c>
      <c r="P462" s="17">
        <f t="shared" si="216"/>
        <v>7129.5377222324423</v>
      </c>
      <c r="T462" s="15">
        <v>17.357324218750001</v>
      </c>
      <c r="U462" s="15">
        <f t="shared" si="217"/>
        <v>21.40157052734375</v>
      </c>
      <c r="V462" s="15">
        <f>0.9534*U462-0.7929</f>
        <v>19.611357340769533</v>
      </c>
      <c r="W462" s="15">
        <f t="shared" si="221"/>
        <v>1.790213186574217</v>
      </c>
      <c r="X462" s="19">
        <f t="shared" si="218"/>
        <v>5606.298078058895</v>
      </c>
    </row>
    <row r="463" spans="1:26">
      <c r="A463">
        <v>2044</v>
      </c>
      <c r="B463">
        <v>5</v>
      </c>
      <c r="C463" s="15">
        <v>27.455590820312501</v>
      </c>
      <c r="D463" s="15">
        <f t="shared" si="212"/>
        <v>30.528954069824216</v>
      </c>
      <c r="E463" s="15">
        <f t="shared" si="224"/>
        <v>28.313404810170407</v>
      </c>
      <c r="F463" s="15">
        <f t="shared" si="219"/>
        <v>2.2155492596538089</v>
      </c>
      <c r="G463" s="15">
        <f t="shared" si="214"/>
        <v>11408.307450937606</v>
      </c>
      <c r="L463" s="17">
        <v>22.395074462890602</v>
      </c>
      <c r="M463" s="17">
        <f t="shared" si="215"/>
        <v>29.313195267333953</v>
      </c>
      <c r="N463" s="17">
        <f>0.9534*M463-0.7929</f>
        <v>27.154300367876193</v>
      </c>
      <c r="O463" s="17">
        <f t="shared" si="220"/>
        <v>2.1588948994577599</v>
      </c>
      <c r="P463" s="17">
        <f t="shared" si="216"/>
        <v>10635.485323503304</v>
      </c>
      <c r="T463" s="15">
        <v>28.231225585937501</v>
      </c>
      <c r="U463" s="15">
        <f t="shared" si="217"/>
        <v>33.338939448242193</v>
      </c>
      <c r="V463" s="15">
        <f>0.9534*U463-0.7929</f>
        <v>30.99244486995411</v>
      </c>
      <c r="W463" s="15">
        <f t="shared" si="221"/>
        <v>2.3464945782880839</v>
      </c>
      <c r="X463" s="19">
        <f t="shared" si="218"/>
        <v>13194.532542427754</v>
      </c>
    </row>
    <row r="464" spans="1:26">
      <c r="A464">
        <v>2044</v>
      </c>
      <c r="B464">
        <v>6</v>
      </c>
      <c r="C464" s="15">
        <v>32.264001464843801</v>
      </c>
      <c r="D464" s="15">
        <f t="shared" si="212"/>
        <v>36.840954722900456</v>
      </c>
      <c r="E464" s="15">
        <f t="shared" ref="E464:E466" si="225">0.814*D464+4.4613</f>
        <v>34.44983714444097</v>
      </c>
      <c r="F464" s="15">
        <f t="shared" si="219"/>
        <v>2.391117578459486</v>
      </c>
      <c r="G464" s="15">
        <f t="shared" si="214"/>
        <v>13803.234887765848</v>
      </c>
      <c r="L464" s="17">
        <v>28.669702148437501</v>
      </c>
      <c r="M464" s="17">
        <f t="shared" si="215"/>
        <v>37.930768930664058</v>
      </c>
      <c r="N464" s="17">
        <f>0.814*M464+4.4613</f>
        <v>35.336945909560541</v>
      </c>
      <c r="O464" s="17">
        <f t="shared" si="220"/>
        <v>2.5938230211035176</v>
      </c>
      <c r="P464" s="17">
        <f t="shared" si="216"/>
        <v>16568.339830873083</v>
      </c>
      <c r="T464" s="15">
        <v>31.428094482421901</v>
      </c>
      <c r="U464" s="15">
        <f t="shared" si="217"/>
        <v>36.848462122802765</v>
      </c>
      <c r="V464" s="15">
        <f>0.814*U464+4.4613</f>
        <v>34.455948167961445</v>
      </c>
      <c r="W464" s="15">
        <f t="shared" si="221"/>
        <v>2.3925139548413199</v>
      </c>
      <c r="X464" s="19">
        <f t="shared" si="218"/>
        <v>13822.282857990445</v>
      </c>
    </row>
    <row r="465" spans="1:26">
      <c r="A465">
        <v>2044</v>
      </c>
      <c r="B465">
        <v>7</v>
      </c>
      <c r="C465" s="15">
        <v>34.726037597656301</v>
      </c>
      <c r="D465" s="15">
        <f t="shared" si="212"/>
        <v>40.072869554443429</v>
      </c>
      <c r="E465" s="15">
        <f t="shared" si="225"/>
        <v>37.080615817316954</v>
      </c>
      <c r="F465" s="15">
        <f t="shared" si="219"/>
        <v>2.9922537371264752</v>
      </c>
      <c r="G465" s="15">
        <f t="shared" si="214"/>
        <v>22003.333228142248</v>
      </c>
      <c r="L465" s="17">
        <v>31.626428222656301</v>
      </c>
      <c r="M465" s="17">
        <f t="shared" si="215"/>
        <v>41.991536520996164</v>
      </c>
      <c r="N465" s="17">
        <f>0.814*M465+4.4613</f>
        <v>38.642410728090873</v>
      </c>
      <c r="O465" s="17">
        <f t="shared" si="220"/>
        <v>3.3491257929052907</v>
      </c>
      <c r="P465" s="17">
        <f t="shared" si="216"/>
        <v>26871.424941021069</v>
      </c>
      <c r="T465" s="15">
        <v>36.509057617187501</v>
      </c>
      <c r="U465" s="15">
        <f t="shared" si="217"/>
        <v>42.426343452148444</v>
      </c>
      <c r="V465" s="15">
        <f>0.814*U465+4.4613</f>
        <v>38.996343570048836</v>
      </c>
      <c r="W465" s="15">
        <f t="shared" si="221"/>
        <v>3.429999882099608</v>
      </c>
      <c r="X465" s="19">
        <f t="shared" si="218"/>
        <v>27974.628391720755</v>
      </c>
    </row>
    <row r="466" spans="1:26">
      <c r="A466">
        <v>2044</v>
      </c>
      <c r="B466">
        <v>8</v>
      </c>
      <c r="C466" s="15">
        <v>31.993707275390602</v>
      </c>
      <c r="D466" s="15">
        <f t="shared" si="212"/>
        <v>36.48613954040524</v>
      </c>
      <c r="E466" s="15">
        <f t="shared" si="225"/>
        <v>34.161017585889866</v>
      </c>
      <c r="F466" s="15">
        <f t="shared" si="219"/>
        <v>2.3251219545153745</v>
      </c>
      <c r="G466" s="15">
        <f t="shared" si="214"/>
        <v>12902.988581544225</v>
      </c>
      <c r="L466" s="17">
        <v>29.177697753906301</v>
      </c>
      <c r="M466" s="17">
        <f t="shared" si="215"/>
        <v>38.628450095214909</v>
      </c>
      <c r="N466" s="17">
        <f>0.814*M466+4.4613</f>
        <v>35.904858377504937</v>
      </c>
      <c r="O466" s="17">
        <f t="shared" si="220"/>
        <v>2.7235917177099722</v>
      </c>
      <c r="P466" s="17">
        <f t="shared" si="216"/>
        <v>18338.514621281734</v>
      </c>
      <c r="T466" s="15">
        <v>32.292901611328197</v>
      </c>
      <c r="U466" s="15">
        <f t="shared" si="217"/>
        <v>37.797847388916097</v>
      </c>
      <c r="V466" s="15">
        <f>0.814*U466+4.4613</f>
        <v>35.228747774577698</v>
      </c>
      <c r="W466" s="15">
        <f t="shared" si="221"/>
        <v>2.5690996143383984</v>
      </c>
      <c r="X466" s="19">
        <f t="shared" si="218"/>
        <v>16231.087839190091</v>
      </c>
    </row>
    <row r="467" spans="1:26">
      <c r="A467">
        <v>2044</v>
      </c>
      <c r="B467">
        <v>9</v>
      </c>
      <c r="C467" s="15">
        <v>25.169885253906301</v>
      </c>
      <c r="D467" s="15">
        <f t="shared" si="212"/>
        <v>27.528508372802797</v>
      </c>
      <c r="E467" s="15">
        <f t="shared" ref="E467:E469" si="226">0.9014*D467+2.3973</f>
        <v>27.211497447244444</v>
      </c>
      <c r="F467" s="15">
        <f t="shared" si="219"/>
        <v>0.31701092555835331</v>
      </c>
      <c r="G467" s="15">
        <f t="shared" si="214"/>
        <v>-14489.653964458503</v>
      </c>
      <c r="L467" s="17">
        <v>21.479241943359401</v>
      </c>
      <c r="M467" s="17">
        <f t="shared" si="215"/>
        <v>28.055390885009803</v>
      </c>
      <c r="N467" s="17">
        <f>0.9014*M467+2.3973</f>
        <v>27.686429343747836</v>
      </c>
      <c r="O467" s="17">
        <f t="shared" si="220"/>
        <v>0.36896154126196734</v>
      </c>
      <c r="P467" s="17">
        <f t="shared" si="216"/>
        <v>-13780.995615645505</v>
      </c>
      <c r="T467" s="15">
        <v>21.928430175781301</v>
      </c>
      <c r="U467" s="15">
        <f t="shared" si="217"/>
        <v>26.419730646972713</v>
      </c>
      <c r="V467" s="15">
        <f>0.9014*U467+2.3973</f>
        <v>26.212045205181205</v>
      </c>
      <c r="W467" s="15">
        <f t="shared" si="221"/>
        <v>0.20768544179150794</v>
      </c>
      <c r="X467" s="19">
        <f t="shared" si="218"/>
        <v>-15980.962888522041</v>
      </c>
    </row>
    <row r="468" spans="1:26">
      <c r="A468">
        <v>2044</v>
      </c>
      <c r="B468">
        <v>10</v>
      </c>
      <c r="C468" s="15">
        <v>13.3557678222656</v>
      </c>
      <c r="D468" s="15">
        <f t="shared" si="212"/>
        <v>12.020116420288051</v>
      </c>
      <c r="E468" s="15">
        <f t="shared" si="226"/>
        <v>13.232232941247648</v>
      </c>
      <c r="F468" s="15">
        <f t="shared" si="219"/>
        <v>-1.2121165209595972</v>
      </c>
      <c r="G468" s="15">
        <f t="shared" si="214"/>
        <v>-35348.481462409865</v>
      </c>
      <c r="L468" s="17">
        <v>12.616540527343799</v>
      </c>
      <c r="M468" s="17">
        <f t="shared" si="215"/>
        <v>15.883356760253973</v>
      </c>
      <c r="N468" s="17">
        <f>0.9014*M468+2.3973</f>
        <v>16.714557783692932</v>
      </c>
      <c r="O468" s="17">
        <f t="shared" si="220"/>
        <v>-0.8312010234389593</v>
      </c>
      <c r="P468" s="17">
        <f t="shared" si="216"/>
        <v>-30152.413160730845</v>
      </c>
      <c r="T468" s="15">
        <v>12.7288757324219</v>
      </c>
      <c r="U468" s="15">
        <f t="shared" si="217"/>
        <v>16.320459779052761</v>
      </c>
      <c r="V468" s="15">
        <f>0.9014*U468+2.3973</f>
        <v>17.10856244483816</v>
      </c>
      <c r="W468" s="15">
        <f t="shared" si="221"/>
        <v>-0.78810266578539867</v>
      </c>
      <c r="X468" s="19">
        <f t="shared" si="218"/>
        <v>-29564.508463978622</v>
      </c>
    </row>
    <row r="469" spans="1:26">
      <c r="A469">
        <v>2044</v>
      </c>
      <c r="B469">
        <v>11</v>
      </c>
      <c r="C469" s="15">
        <v>9.5764099121093995</v>
      </c>
      <c r="D469" s="15">
        <f t="shared" si="212"/>
        <v>7.0589532916260085</v>
      </c>
      <c r="E469" s="15">
        <f t="shared" si="226"/>
        <v>8.7602404970716847</v>
      </c>
      <c r="F469" s="15">
        <f t="shared" si="219"/>
        <v>-1.7012872054456762</v>
      </c>
      <c r="G469" s="15">
        <f t="shared" si="214"/>
        <v>-42021.25876948447</v>
      </c>
      <c r="L469" s="17">
        <v>5.1661315917969004</v>
      </c>
      <c r="M469" s="17">
        <f t="shared" si="215"/>
        <v>5.650965128173862</v>
      </c>
      <c r="N469" s="17">
        <f>0.9014*M469+2.3973</f>
        <v>7.4910799665359189</v>
      </c>
      <c r="O469" s="17">
        <f t="shared" si="220"/>
        <v>-1.8401148383620569</v>
      </c>
      <c r="P469" s="17">
        <f t="shared" si="216"/>
        <v>-43915.00651009682</v>
      </c>
      <c r="T469" s="15">
        <v>1.3093200683594</v>
      </c>
      <c r="U469" s="15">
        <f t="shared" si="217"/>
        <v>3.7840715710449491</v>
      </c>
      <c r="V469" s="15">
        <f>0.9014*U469+2.3973</f>
        <v>5.8082621141399171</v>
      </c>
      <c r="W469" s="15">
        <f t="shared" si="221"/>
        <v>-2.024190543094968</v>
      </c>
      <c r="X469" s="19">
        <f t="shared" si="218"/>
        <v>-46425.983198358459</v>
      </c>
    </row>
    <row r="470" spans="1:26">
      <c r="A470">
        <v>2044</v>
      </c>
      <c r="B470">
        <v>12</v>
      </c>
      <c r="C470" s="15">
        <v>2.02617797851565</v>
      </c>
      <c r="D470" s="15">
        <f t="shared" si="212"/>
        <v>-2.8522361676025061</v>
      </c>
      <c r="E470" s="15">
        <f t="shared" ref="E470:E472" si="227">0.7817*D470+0.2163</f>
        <v>-2.0132930122148789</v>
      </c>
      <c r="F470" s="15">
        <f t="shared" si="219"/>
        <v>-0.8389431553876272</v>
      </c>
      <c r="G470" s="15">
        <f t="shared" si="214"/>
        <v>-30258.023582642621</v>
      </c>
      <c r="L470" s="17">
        <v>0.29049072265627301</v>
      </c>
      <c r="M470" s="17">
        <f t="shared" si="215"/>
        <v>-1.0452400415038745</v>
      </c>
      <c r="N470" s="17">
        <f>0.7817*M470+0.2163</f>
        <v>-0.60076414044357862</v>
      </c>
      <c r="O470" s="17">
        <f t="shared" si="220"/>
        <v>-0.44447590106029589</v>
      </c>
      <c r="P470" s="17">
        <f t="shared" si="216"/>
        <v>-24877.095766363498</v>
      </c>
      <c r="T470" s="15">
        <v>-7.3620056152343496</v>
      </c>
      <c r="U470" s="15">
        <f t="shared" si="217"/>
        <v>-5.7353097644042688</v>
      </c>
      <c r="V470" s="15">
        <f>0.7817*U470+0.2163</f>
        <v>-4.2669916428348165</v>
      </c>
      <c r="W470" s="15">
        <f t="shared" si="221"/>
        <v>-1.4683181215694523</v>
      </c>
      <c r="X470" s="19">
        <f t="shared" si="218"/>
        <v>-38843.3274963289</v>
      </c>
    </row>
    <row r="471" spans="1:26">
      <c r="A471">
        <v>2045</v>
      </c>
      <c r="B471">
        <v>1</v>
      </c>
      <c r="C471" s="15">
        <v>0.45662841796877301</v>
      </c>
      <c r="D471" s="15">
        <f t="shared" si="212"/>
        <v>-4.9125838757323912</v>
      </c>
      <c r="E471" s="15">
        <f t="shared" si="227"/>
        <v>-3.6238668156600102</v>
      </c>
      <c r="F471" s="15">
        <f t="shared" si="219"/>
        <v>-1.288717060072381</v>
      </c>
      <c r="G471" s="15">
        <f t="shared" si="214"/>
        <v>-36393.389416447346</v>
      </c>
      <c r="H471" s="15">
        <f>SUM(G471:G482)</f>
        <v>-98716.745905152653</v>
      </c>
      <c r="I471" s="15">
        <f>H471*2.36386*4.4</f>
        <v>-1026751.2946915582</v>
      </c>
      <c r="L471" s="17">
        <v>-0.30316772460935199</v>
      </c>
      <c r="M471" s="17">
        <f t="shared" si="215"/>
        <v>-1.8605705529784839</v>
      </c>
      <c r="N471" s="17">
        <f>0.7817*M471+0.2163</f>
        <v>-1.2381080012632808</v>
      </c>
      <c r="O471" s="17">
        <f t="shared" si="220"/>
        <v>-0.62246255171520315</v>
      </c>
      <c r="P471" s="17">
        <f t="shared" si="216"/>
        <v>-27305.011667947088</v>
      </c>
      <c r="Q471" s="17">
        <f>SUM(P471:P482)</f>
        <v>-68616.227111082189</v>
      </c>
      <c r="R471" s="17">
        <f>Q471*2.36386*4.4</f>
        <v>-713676.28032273217</v>
      </c>
      <c r="T471" s="15">
        <v>-7.6061767578124799</v>
      </c>
      <c r="U471" s="15">
        <f t="shared" si="217"/>
        <v>-6.0033608447265419</v>
      </c>
      <c r="V471" s="15">
        <f>0.7817*U471+0.2163</f>
        <v>-4.4765271723227373</v>
      </c>
      <c r="W471" s="15">
        <f t="shared" si="221"/>
        <v>-1.5268336724038045</v>
      </c>
      <c r="X471" s="19">
        <f t="shared" si="218"/>
        <v>-39641.538125260297</v>
      </c>
      <c r="Y471" s="19">
        <f>SUM(X471:X482)</f>
        <v>-113743.18926357798</v>
      </c>
      <c r="Z471" s="19">
        <f>Y471*2.36386*4.4</f>
        <v>-1183041.0916394463</v>
      </c>
    </row>
    <row r="472" spans="1:26">
      <c r="A472">
        <v>2045</v>
      </c>
      <c r="B472">
        <v>2</v>
      </c>
      <c r="C472" s="15">
        <v>4.8939453125000201</v>
      </c>
      <c r="D472" s="15">
        <f t="shared" si="212"/>
        <v>0.91228201171877643</v>
      </c>
      <c r="E472" s="15">
        <f t="shared" si="227"/>
        <v>0.92943084856056757</v>
      </c>
      <c r="F472" s="15">
        <f t="shared" si="219"/>
        <v>-1.7148836841791137E-2</v>
      </c>
      <c r="G472" s="15">
        <f t="shared" si="214"/>
        <v>-19047.927283358873</v>
      </c>
      <c r="L472" s="17">
        <v>1.59429321289065</v>
      </c>
      <c r="M472" s="17">
        <f t="shared" si="215"/>
        <v>0.74540229858401874</v>
      </c>
      <c r="N472" s="17">
        <f>0.7817*M472+0.2163</f>
        <v>0.7989809768031273</v>
      </c>
      <c r="O472" s="17">
        <f t="shared" si="220"/>
        <v>-5.3578678219108555E-2</v>
      </c>
      <c r="P472" s="17">
        <f t="shared" si="216"/>
        <v>-19544.866749586861</v>
      </c>
      <c r="T472" s="15">
        <v>3.19341430664065</v>
      </c>
      <c r="U472" s="15">
        <f t="shared" si="217"/>
        <v>5.8524302258301057</v>
      </c>
      <c r="V472" s="15">
        <f>0.7817*U472+0.2163</f>
        <v>4.7911447075313935</v>
      </c>
      <c r="W472" s="15">
        <f t="shared" si="221"/>
        <v>1.0612855182987122</v>
      </c>
      <c r="X472" s="19">
        <f t="shared" si="218"/>
        <v>-4337.0042448872664</v>
      </c>
    </row>
    <row r="473" spans="1:26">
      <c r="A473">
        <v>2045</v>
      </c>
      <c r="B473">
        <v>3</v>
      </c>
      <c r="C473" s="15">
        <v>16.939935302734401</v>
      </c>
      <c r="D473" s="15">
        <f t="shared" si="212"/>
        <v>16.725053071899449</v>
      </c>
      <c r="E473" s="15">
        <f t="shared" ref="E473:E475" si="228">0.9534*D473-0.7929</f>
        <v>15.152765598748935</v>
      </c>
      <c r="F473" s="15">
        <f t="shared" si="219"/>
        <v>1.5722874731505136</v>
      </c>
      <c r="G473" s="15">
        <f t="shared" si="214"/>
        <v>2633.5734212461575</v>
      </c>
      <c r="L473" s="17">
        <v>7.5223937988281504</v>
      </c>
      <c r="M473" s="17">
        <f t="shared" si="215"/>
        <v>8.8870556433105818</v>
      </c>
      <c r="N473" s="17">
        <f>0.9534*M473-0.7929</f>
        <v>7.680018850332309</v>
      </c>
      <c r="O473" s="17">
        <f t="shared" si="220"/>
        <v>1.2070367929782728</v>
      </c>
      <c r="P473" s="17">
        <f t="shared" si="216"/>
        <v>-2348.8111069833794</v>
      </c>
      <c r="T473" s="15">
        <v>12.479821777343799</v>
      </c>
      <c r="U473" s="15">
        <f t="shared" si="217"/>
        <v>16.047048347168023</v>
      </c>
      <c r="V473" s="15">
        <f>0.9534*U473-0.7929</f>
        <v>14.506355894189994</v>
      </c>
      <c r="W473" s="15">
        <f t="shared" si="221"/>
        <v>1.5406924529780284</v>
      </c>
      <c r="X473" s="19">
        <f t="shared" si="218"/>
        <v>2202.5857510732858</v>
      </c>
    </row>
    <row r="474" spans="1:26">
      <c r="A474">
        <v>2045</v>
      </c>
      <c r="B474">
        <v>4</v>
      </c>
      <c r="C474" s="15">
        <v>20.562249755859401</v>
      </c>
      <c r="D474" s="15">
        <f t="shared" si="212"/>
        <v>21.480065254516635</v>
      </c>
      <c r="E474" s="15">
        <f t="shared" si="228"/>
        <v>19.686194213656162</v>
      </c>
      <c r="F474" s="15">
        <f t="shared" si="219"/>
        <v>1.7938710408604734</v>
      </c>
      <c r="G474" s="15">
        <f t="shared" si="214"/>
        <v>5656.1948683777191</v>
      </c>
      <c r="L474" s="17">
        <v>16.691796875000001</v>
      </c>
      <c r="M474" s="17">
        <f t="shared" si="215"/>
        <v>21.480313828125002</v>
      </c>
      <c r="N474" s="17">
        <f>0.9534*M474-0.7929</f>
        <v>19.686431203734379</v>
      </c>
      <c r="O474" s="17">
        <f t="shared" si="220"/>
        <v>1.7938826243906227</v>
      </c>
      <c r="P474" s="17">
        <f t="shared" si="216"/>
        <v>5656.352879312486</v>
      </c>
      <c r="T474" s="15">
        <v>17.109704589843801</v>
      </c>
      <c r="U474" s="15">
        <f t="shared" si="217"/>
        <v>21.129733698730526</v>
      </c>
      <c r="V474" s="15">
        <f>0.9534*U474-0.7929</f>
        <v>19.352188108369685</v>
      </c>
      <c r="W474" s="15">
        <f t="shared" si="221"/>
        <v>1.777545590360841</v>
      </c>
      <c r="X474" s="19">
        <f t="shared" si="218"/>
        <v>5433.4993981122316</v>
      </c>
    </row>
    <row r="475" spans="1:26">
      <c r="A475">
        <v>2045</v>
      </c>
      <c r="B475">
        <v>5</v>
      </c>
      <c r="C475" s="15">
        <v>28.048547363281301</v>
      </c>
      <c r="D475" s="15">
        <f t="shared" si="212"/>
        <v>31.307328123779364</v>
      </c>
      <c r="E475" s="15">
        <f t="shared" si="228"/>
        <v>29.055506633211248</v>
      </c>
      <c r="F475" s="15">
        <f t="shared" si="219"/>
        <v>2.2518214905681155</v>
      </c>
      <c r="G475" s="15">
        <f t="shared" si="214"/>
        <v>11903.096952839664</v>
      </c>
      <c r="L475" s="17">
        <v>23.249047851562501</v>
      </c>
      <c r="M475" s="17">
        <f t="shared" si="215"/>
        <v>30.48604231933594</v>
      </c>
      <c r="N475" s="17">
        <f>0.9534*M475-0.7929</f>
        <v>28.272492747254887</v>
      </c>
      <c r="O475" s="17">
        <f t="shared" si="220"/>
        <v>2.2135495720810532</v>
      </c>
      <c r="P475" s="17">
        <f t="shared" si="216"/>
        <v>11381.029712757645</v>
      </c>
      <c r="T475" s="15">
        <v>25.835321044921901</v>
      </c>
      <c r="U475" s="15">
        <f t="shared" si="217"/>
        <v>30.708715443115263</v>
      </c>
      <c r="V475" s="15">
        <f>0.9534*U475-0.7929</f>
        <v>28.484789303466094</v>
      </c>
      <c r="W475" s="15">
        <f t="shared" si="221"/>
        <v>2.2239261396491692</v>
      </c>
      <c r="X475" s="19">
        <f t="shared" si="218"/>
        <v>11522.576470954318</v>
      </c>
    </row>
    <row r="476" spans="1:26">
      <c r="A476">
        <v>2045</v>
      </c>
      <c r="B476">
        <v>6</v>
      </c>
      <c r="C476" s="15">
        <v>33.953271484375001</v>
      </c>
      <c r="D476" s="15">
        <f t="shared" si="212"/>
        <v>39.05845947753906</v>
      </c>
      <c r="E476" s="15">
        <f t="shared" ref="E476:E478" si="229">0.814*D476+4.4613</f>
        <v>36.254886014716796</v>
      </c>
      <c r="F476" s="15">
        <f t="shared" si="219"/>
        <v>2.8035734628222642</v>
      </c>
      <c r="G476" s="15">
        <f t="shared" si="214"/>
        <v>19429.545606358508</v>
      </c>
      <c r="L476" s="17">
        <v>29.965966796875001</v>
      </c>
      <c r="M476" s="17">
        <f t="shared" si="215"/>
        <v>39.711058798828127</v>
      </c>
      <c r="N476" s="17">
        <f>0.814*M476+4.4613</f>
        <v>36.786101862246092</v>
      </c>
      <c r="O476" s="17">
        <f t="shared" si="220"/>
        <v>2.9249569365820349</v>
      </c>
      <c r="P476" s="17">
        <f t="shared" si="216"/>
        <v>21085.337571915537</v>
      </c>
      <c r="T476" s="15">
        <v>31.210931396484401</v>
      </c>
      <c r="U476" s="15">
        <f t="shared" si="217"/>
        <v>36.610060487060579</v>
      </c>
      <c r="V476" s="15">
        <f>0.814*U476+4.4613</f>
        <v>34.261889236467312</v>
      </c>
      <c r="W476" s="15">
        <f t="shared" si="221"/>
        <v>2.3481712505932677</v>
      </c>
      <c r="X476" s="19">
        <f t="shared" si="218"/>
        <v>13217.404029342764</v>
      </c>
    </row>
    <row r="477" spans="1:26">
      <c r="A477">
        <v>2045</v>
      </c>
      <c r="B477">
        <v>7</v>
      </c>
      <c r="C477" s="15">
        <v>36.731286621093801</v>
      </c>
      <c r="D477" s="15">
        <f t="shared" si="212"/>
        <v>42.705159947509834</v>
      </c>
      <c r="E477" s="15">
        <f t="shared" si="229"/>
        <v>39.223300197273005</v>
      </c>
      <c r="F477" s="15">
        <f t="shared" si="219"/>
        <v>3.4818597502368291</v>
      </c>
      <c r="G477" s="15">
        <f t="shared" si="214"/>
        <v>28682.048852980588</v>
      </c>
      <c r="L477" s="17">
        <v>31.208825683593801</v>
      </c>
      <c r="M477" s="17">
        <f t="shared" si="215"/>
        <v>41.418001193847722</v>
      </c>
      <c r="N477" s="17">
        <f>0.814*M477+4.4613</f>
        <v>38.175552971792044</v>
      </c>
      <c r="O477" s="17">
        <f t="shared" si="220"/>
        <v>3.2424482220556783</v>
      </c>
      <c r="P477" s="17">
        <f t="shared" si="216"/>
        <v>25416.236197061509</v>
      </c>
      <c r="T477" s="15">
        <v>33.369287109375001</v>
      </c>
      <c r="U477" s="15">
        <f t="shared" si="217"/>
        <v>38.97950338867188</v>
      </c>
      <c r="V477" s="15">
        <f>0.814*U477+4.4613</f>
        <v>36.190615758378911</v>
      </c>
      <c r="W477" s="15">
        <f t="shared" si="221"/>
        <v>2.7888876302929688</v>
      </c>
      <c r="X477" s="19">
        <f t="shared" si="218"/>
        <v>19229.216164826386</v>
      </c>
    </row>
    <row r="478" spans="1:26">
      <c r="A478">
        <v>2045</v>
      </c>
      <c r="B478">
        <v>8</v>
      </c>
      <c r="C478" s="15">
        <v>33.427178955078197</v>
      </c>
      <c r="D478" s="15">
        <f t="shared" si="212"/>
        <v>38.367857814331146</v>
      </c>
      <c r="E478" s="15">
        <f t="shared" si="229"/>
        <v>35.692736260865551</v>
      </c>
      <c r="F478" s="15">
        <f t="shared" si="219"/>
        <v>2.6751215534655941</v>
      </c>
      <c r="G478" s="15">
        <f t="shared" si="214"/>
        <v>17677.333110824169</v>
      </c>
      <c r="L478" s="17">
        <v>28.267053222656301</v>
      </c>
      <c r="M478" s="17">
        <f t="shared" si="215"/>
        <v>37.377770895996157</v>
      </c>
      <c r="N478" s="17">
        <f>0.814*M478+4.4613</f>
        <v>34.886805509340867</v>
      </c>
      <c r="O478" s="17">
        <f t="shared" si="220"/>
        <v>2.4909653866552901</v>
      </c>
      <c r="P478" s="17">
        <f t="shared" si="216"/>
        <v>15165.258839364811</v>
      </c>
      <c r="T478" s="15">
        <v>30.605493164062501</v>
      </c>
      <c r="U478" s="15">
        <f t="shared" si="217"/>
        <v>35.945410395507814</v>
      </c>
      <c r="V478" s="15">
        <f>0.814*U478+4.4613</f>
        <v>33.72086406194336</v>
      </c>
      <c r="W478" s="15">
        <f t="shared" si="221"/>
        <v>2.2245463335644544</v>
      </c>
      <c r="X478" s="19">
        <f t="shared" si="218"/>
        <v>11531.036536152722</v>
      </c>
    </row>
    <row r="479" spans="1:26">
      <c r="A479">
        <v>2045</v>
      </c>
      <c r="B479">
        <v>9</v>
      </c>
      <c r="C479" s="15">
        <v>24.755609130859401</v>
      </c>
      <c r="D479" s="15">
        <f t="shared" si="212"/>
        <v>26.984688106079133</v>
      </c>
      <c r="E479" s="15">
        <f t="shared" ref="E479:E481" si="230">0.9014*D479+2.3973</f>
        <v>26.721297858819732</v>
      </c>
      <c r="F479" s="15">
        <f t="shared" si="219"/>
        <v>0.26339024725940163</v>
      </c>
      <c r="G479" s="15">
        <f t="shared" si="214"/>
        <v>-15221.093637134501</v>
      </c>
      <c r="L479" s="17">
        <v>21.277124023437501</v>
      </c>
      <c r="M479" s="17">
        <f t="shared" si="215"/>
        <v>27.777802133789066</v>
      </c>
      <c r="N479" s="17">
        <f>0.9014*M479+2.3973</f>
        <v>27.436210843397465</v>
      </c>
      <c r="O479" s="17">
        <f t="shared" si="220"/>
        <v>0.34159129039160163</v>
      </c>
      <c r="P479" s="17">
        <f t="shared" si="216"/>
        <v>-14154.353207768163</v>
      </c>
      <c r="T479" s="15">
        <v>21.091027832031301</v>
      </c>
      <c r="U479" s="15">
        <f t="shared" si="217"/>
        <v>25.500430354003964</v>
      </c>
      <c r="V479" s="15">
        <f>0.9014*U479+2.3973</f>
        <v>25.383387921099175</v>
      </c>
      <c r="W479" s="15">
        <f t="shared" si="221"/>
        <v>0.117042432904789</v>
      </c>
      <c r="X479" s="19">
        <f t="shared" si="218"/>
        <v>-17217.424172745774</v>
      </c>
    </row>
    <row r="480" spans="1:26">
      <c r="A480">
        <v>2045</v>
      </c>
      <c r="B480">
        <v>10</v>
      </c>
      <c r="C480" s="15">
        <v>16.567346191406301</v>
      </c>
      <c r="D480" s="15">
        <f t="shared" si="212"/>
        <v>16.23595534545905</v>
      </c>
      <c r="E480" s="15">
        <f t="shared" si="230"/>
        <v>17.032390148396789</v>
      </c>
      <c r="F480" s="15">
        <f t="shared" si="219"/>
        <v>-0.79643480293773905</v>
      </c>
      <c r="G480" s="15">
        <f t="shared" si="214"/>
        <v>-29678.167146873697</v>
      </c>
      <c r="L480" s="17">
        <v>14.0886474609375</v>
      </c>
      <c r="M480" s="17">
        <f t="shared" si="215"/>
        <v>17.905148422851564</v>
      </c>
      <c r="N480" s="17">
        <f>0.9014*M480+2.3973</f>
        <v>18.537000788358402</v>
      </c>
      <c r="O480" s="17">
        <f t="shared" si="220"/>
        <v>-0.63185236550683754</v>
      </c>
      <c r="P480" s="17">
        <f t="shared" si="216"/>
        <v>-27433.09811787877</v>
      </c>
      <c r="T480" s="15">
        <v>12.6683288574219</v>
      </c>
      <c r="U480" s="15">
        <f t="shared" si="217"/>
        <v>16.253991419677764</v>
      </c>
      <c r="V480" s="15">
        <f>0.9014*U480+2.3973</f>
        <v>17.048647865697536</v>
      </c>
      <c r="W480" s="15">
        <f t="shared" si="221"/>
        <v>-0.79465644601977203</v>
      </c>
      <c r="X480" s="19">
        <f t="shared" si="218"/>
        <v>-29653.908580155708</v>
      </c>
    </row>
    <row r="481" spans="1:26">
      <c r="A481">
        <v>2045</v>
      </c>
      <c r="B481">
        <v>11</v>
      </c>
      <c r="C481" s="15">
        <v>6.8718811035156504</v>
      </c>
      <c r="D481" s="15">
        <f t="shared" si="212"/>
        <v>3.5087183245849944</v>
      </c>
      <c r="E481" s="15">
        <f t="shared" si="230"/>
        <v>5.5600586977809137</v>
      </c>
      <c r="F481" s="15">
        <f t="shared" si="219"/>
        <v>-2.0513403731959192</v>
      </c>
      <c r="G481" s="15">
        <f t="shared" si="214"/>
        <v>-46796.334030765531</v>
      </c>
      <c r="L481" s="17">
        <v>7.7755371093750201</v>
      </c>
      <c r="M481" s="17">
        <f t="shared" si="215"/>
        <v>9.2347226660156512</v>
      </c>
      <c r="N481" s="17">
        <f>0.9014*M481+2.3973</f>
        <v>10.721479011146508</v>
      </c>
      <c r="O481" s="17">
        <f t="shared" si="220"/>
        <v>-1.486756345130857</v>
      </c>
      <c r="P481" s="17">
        <f t="shared" si="216"/>
        <v>-39094.843303930022</v>
      </c>
      <c r="T481" s="15">
        <v>-1.9827026367187299</v>
      </c>
      <c r="U481" s="15">
        <f t="shared" si="217"/>
        <v>0.17008904541017777</v>
      </c>
      <c r="V481" s="15">
        <f>0.9014*U481+2.3973</f>
        <v>2.5506182655327341</v>
      </c>
      <c r="W481" s="15">
        <f t="shared" si="221"/>
        <v>-2.3805292201225563</v>
      </c>
      <c r="X481" s="19">
        <f t="shared" si="218"/>
        <v>-51286.799091691792</v>
      </c>
    </row>
    <row r="482" spans="1:26">
      <c r="A482">
        <v>2045</v>
      </c>
      <c r="B482">
        <v>12</v>
      </c>
      <c r="C482" s="15">
        <v>0.15776977539064799</v>
      </c>
      <c r="D482" s="15">
        <f t="shared" si="212"/>
        <v>-5.3048956158446963</v>
      </c>
      <c r="E482" s="15">
        <f t="shared" ref="E482:E484" si="231">0.7817*D482+0.2163</f>
        <v>-3.9305369029057986</v>
      </c>
      <c r="F482" s="15">
        <f t="shared" si="219"/>
        <v>-1.3743587129388977</v>
      </c>
      <c r="G482" s="15">
        <f t="shared" si="214"/>
        <v>-37561.627203199503</v>
      </c>
      <c r="L482" s="17">
        <v>2.1090942382812701</v>
      </c>
      <c r="M482" s="17">
        <f t="shared" si="215"/>
        <v>1.4524300268554962</v>
      </c>
      <c r="N482" s="17">
        <f>0.7817*M482+0.2163</f>
        <v>1.3516645519929411</v>
      </c>
      <c r="O482" s="17">
        <f t="shared" si="220"/>
        <v>0.10076547486255505</v>
      </c>
      <c r="P482" s="17">
        <f t="shared" si="216"/>
        <v>-17439.458157399888</v>
      </c>
      <c r="T482" s="15">
        <v>-6.1076721191405996</v>
      </c>
      <c r="U482" s="15">
        <f t="shared" si="217"/>
        <v>-4.358302452392552</v>
      </c>
      <c r="V482" s="15">
        <f>0.7817*U482+0.2163</f>
        <v>-3.1905850270352576</v>
      </c>
      <c r="W482" s="15">
        <f t="shared" si="221"/>
        <v>-1.1677174253572944</v>
      </c>
      <c r="X482" s="19">
        <f t="shared" si="218"/>
        <v>-34742.833399298856</v>
      </c>
    </row>
    <row r="483" spans="1:26">
      <c r="A483">
        <v>2046</v>
      </c>
      <c r="B483">
        <v>1</v>
      </c>
      <c r="C483" s="15">
        <v>1.81755981445315</v>
      </c>
      <c r="D483" s="15">
        <f t="shared" si="212"/>
        <v>-3.1260892315673496</v>
      </c>
      <c r="E483" s="15">
        <f t="shared" si="231"/>
        <v>-2.227363952316197</v>
      </c>
      <c r="F483" s="15">
        <f t="shared" si="219"/>
        <v>-0.89872527925115264</v>
      </c>
      <c r="G483" s="15">
        <f t="shared" si="214"/>
        <v>-31073.511534264973</v>
      </c>
      <c r="H483" s="15">
        <f>SUM(G483:G494)</f>
        <v>-99282.698168166869</v>
      </c>
      <c r="I483" s="15">
        <f>H483*2.36386*4.4</f>
        <v>-1032637.755123933</v>
      </c>
      <c r="L483" s="17">
        <v>-4.2580017089843496</v>
      </c>
      <c r="M483" s="17">
        <f t="shared" si="215"/>
        <v>-7.2921395471191062</v>
      </c>
      <c r="N483" s="17">
        <f>0.7817*M483+0.2163</f>
        <v>-5.4839654839830043</v>
      </c>
      <c r="O483" s="17">
        <f t="shared" si="220"/>
        <v>-1.8081740631361019</v>
      </c>
      <c r="P483" s="17">
        <f t="shared" si="216"/>
        <v>-43479.302395239567</v>
      </c>
      <c r="Q483" s="17">
        <f>SUM(P483:P494)</f>
        <v>-104365.85418213293</v>
      </c>
      <c r="R483" s="17">
        <f>Q483*2.36386*4.4</f>
        <v>-1085507.5794946977</v>
      </c>
      <c r="T483" s="15">
        <v>-6.0095581054687299</v>
      </c>
      <c r="U483" s="15">
        <f t="shared" si="217"/>
        <v>-4.2505928881835722</v>
      </c>
      <c r="V483" s="15">
        <f>0.7817*U483+0.2163</f>
        <v>-3.1063884606930983</v>
      </c>
      <c r="W483" s="15">
        <f t="shared" si="221"/>
        <v>-1.1442044274904739</v>
      </c>
      <c r="X483" s="19">
        <f t="shared" si="218"/>
        <v>-34422.092595397553</v>
      </c>
      <c r="Y483" s="19">
        <f>SUM(X483:X494)</f>
        <v>-95942.298647307165</v>
      </c>
      <c r="Z483" s="19">
        <f>Y483*2.36386*4.4</f>
        <v>-997894.31315386342</v>
      </c>
    </row>
    <row r="484" spans="1:26">
      <c r="A484">
        <v>2046</v>
      </c>
      <c r="B484">
        <v>2</v>
      </c>
      <c r="C484" s="15">
        <v>5.2766967773437701</v>
      </c>
      <c r="D484" s="15">
        <f t="shared" si="212"/>
        <v>1.4147198596191677</v>
      </c>
      <c r="E484" s="15">
        <f t="shared" si="231"/>
        <v>1.3221865142643032</v>
      </c>
      <c r="F484" s="15">
        <f t="shared" si="219"/>
        <v>9.253334535486446E-2</v>
      </c>
      <c r="G484" s="15">
        <f t="shared" si="214"/>
        <v>-17551.752636014295</v>
      </c>
      <c r="L484" s="17">
        <v>2.3545166015625201</v>
      </c>
      <c r="M484" s="17">
        <f t="shared" si="215"/>
        <v>1.7894931005859651</v>
      </c>
      <c r="N484" s="17">
        <f>0.7817*M484+0.2163</f>
        <v>1.6151467567280489</v>
      </c>
      <c r="O484" s="17">
        <f t="shared" si="220"/>
        <v>0.17434634385791625</v>
      </c>
      <c r="P484" s="17">
        <f t="shared" si="216"/>
        <v>-16435.741523434164</v>
      </c>
      <c r="T484" s="15">
        <v>-1.13703002929685</v>
      </c>
      <c r="U484" s="15">
        <f t="shared" si="217"/>
        <v>1.0984684338379176</v>
      </c>
      <c r="V484" s="15">
        <f>0.7817*U484+0.2163</f>
        <v>1.0749727747311002</v>
      </c>
      <c r="W484" s="15">
        <f t="shared" si="221"/>
        <v>2.349565910681739E-2</v>
      </c>
      <c r="X484" s="19">
        <f t="shared" si="218"/>
        <v>-18493.495714123903</v>
      </c>
    </row>
    <row r="485" spans="1:26">
      <c r="A485">
        <v>2046</v>
      </c>
      <c r="B485">
        <v>3</v>
      </c>
      <c r="C485" s="15">
        <v>14.5441833496094</v>
      </c>
      <c r="D485" s="15">
        <f t="shared" si="212"/>
        <v>13.580149483032258</v>
      </c>
      <c r="E485" s="15">
        <f t="shared" ref="E485:E487" si="232">0.9534*D485-0.7929</f>
        <v>12.154414517122955</v>
      </c>
      <c r="F485" s="15">
        <f t="shared" si="219"/>
        <v>1.425734965909303</v>
      </c>
      <c r="G485" s="15">
        <f t="shared" si="214"/>
        <v>634.45066996880269</v>
      </c>
      <c r="L485" s="17">
        <v>9.8744445800781495</v>
      </c>
      <c r="M485" s="17">
        <f t="shared" si="215"/>
        <v>12.11736218627933</v>
      </c>
      <c r="N485" s="17">
        <f>0.9534*M485-0.7929</f>
        <v>10.759793108398714</v>
      </c>
      <c r="O485" s="17">
        <f t="shared" si="220"/>
        <v>1.3575690778806155</v>
      </c>
      <c r="P485" s="17">
        <f t="shared" si="216"/>
        <v>-295.40020863052268</v>
      </c>
      <c r="T485" s="15">
        <v>10.7855773925781</v>
      </c>
      <c r="U485" s="15">
        <f t="shared" si="217"/>
        <v>14.187106861572239</v>
      </c>
      <c r="V485" s="15">
        <f>0.9534*U485-0.7929</f>
        <v>12.733087681822974</v>
      </c>
      <c r="W485" s="15">
        <f t="shared" si="221"/>
        <v>1.454019179749265</v>
      </c>
      <c r="X485" s="19">
        <f t="shared" si="218"/>
        <v>1020.2756309597244</v>
      </c>
    </row>
    <row r="486" spans="1:26">
      <c r="A486">
        <v>2046</v>
      </c>
      <c r="B486">
        <v>4</v>
      </c>
      <c r="C486" s="15">
        <v>21.961816406250001</v>
      </c>
      <c r="D486" s="15">
        <f t="shared" si="212"/>
        <v>23.317276396484377</v>
      </c>
      <c r="E486" s="15">
        <f t="shared" si="232"/>
        <v>21.437791316408205</v>
      </c>
      <c r="F486" s="15">
        <f t="shared" si="219"/>
        <v>1.8794850800761722</v>
      </c>
      <c r="G486" s="15">
        <f t="shared" si="214"/>
        <v>6824.0559773190653</v>
      </c>
      <c r="L486" s="17">
        <v>17.506494140625001</v>
      </c>
      <c r="M486" s="17">
        <f t="shared" si="215"/>
        <v>22.599219052734377</v>
      </c>
      <c r="N486" s="17">
        <f>0.9534*M486-0.7929</f>
        <v>20.753195444876955</v>
      </c>
      <c r="O486" s="17">
        <f t="shared" si="220"/>
        <v>1.8460236078574219</v>
      </c>
      <c r="P486" s="17">
        <f t="shared" si="216"/>
        <v>6367.6080347830939</v>
      </c>
      <c r="T486" s="15">
        <v>18.871484375000001</v>
      </c>
      <c r="U486" s="15">
        <f t="shared" si="217"/>
        <v>23.063815546875002</v>
      </c>
      <c r="V486" s="15">
        <f>0.9534*U486-0.7929</f>
        <v>21.19614174239063</v>
      </c>
      <c r="W486" s="15">
        <f t="shared" si="221"/>
        <v>1.8676738044843724</v>
      </c>
      <c r="X486" s="19">
        <f t="shared" si="218"/>
        <v>6662.9383669713243</v>
      </c>
    </row>
    <row r="487" spans="1:26">
      <c r="A487">
        <v>2046</v>
      </c>
      <c r="B487">
        <v>5</v>
      </c>
      <c r="C487" s="15">
        <v>28.546289062500001</v>
      </c>
      <c r="D487" s="15">
        <f t="shared" si="212"/>
        <v>31.960713652343749</v>
      </c>
      <c r="E487" s="15">
        <f t="shared" si="232"/>
        <v>29.678444396144531</v>
      </c>
      <c r="F487" s="15">
        <f t="shared" si="219"/>
        <v>2.2822692561992177</v>
      </c>
      <c r="G487" s="15">
        <f t="shared" si="214"/>
        <v>12318.434923813529</v>
      </c>
      <c r="L487" s="17">
        <v>21.966912841796901</v>
      </c>
      <c r="M487" s="17">
        <f t="shared" si="215"/>
        <v>28.725158096923863</v>
      </c>
      <c r="N487" s="17">
        <f>0.9534*M487-0.7929</f>
        <v>26.593665729607213</v>
      </c>
      <c r="O487" s="17">
        <f t="shared" si="220"/>
        <v>2.1314923673166497</v>
      </c>
      <c r="P487" s="17">
        <f t="shared" si="216"/>
        <v>10261.687382566419</v>
      </c>
      <c r="T487" s="15">
        <v>24.636651611328102</v>
      </c>
      <c r="U487" s="15">
        <f t="shared" si="217"/>
        <v>29.39281613891599</v>
      </c>
      <c r="V487" s="15">
        <f>0.9534*U487-0.7929</f>
        <v>27.230210906842505</v>
      </c>
      <c r="W487" s="15">
        <f t="shared" si="221"/>
        <v>2.162605232073485</v>
      </c>
      <c r="X487" s="19">
        <f t="shared" si="218"/>
        <v>10686.097970714407</v>
      </c>
    </row>
    <row r="488" spans="1:26">
      <c r="A488">
        <v>2046</v>
      </c>
      <c r="B488">
        <v>6</v>
      </c>
      <c r="C488" s="15">
        <v>32.129357910156301</v>
      </c>
      <c r="D488" s="15">
        <f t="shared" si="212"/>
        <v>36.664208128662175</v>
      </c>
      <c r="E488" s="15">
        <f t="shared" ref="E488:E490" si="233">0.814*D488+4.4613</f>
        <v>34.305965416731006</v>
      </c>
      <c r="F488" s="15">
        <f t="shared" si="219"/>
        <v>2.3582427119311689</v>
      </c>
      <c r="G488" s="15">
        <f t="shared" si="214"/>
        <v>13354.788833453073</v>
      </c>
      <c r="L488" s="17">
        <v>29.041101074218801</v>
      </c>
      <c r="M488" s="17">
        <f t="shared" si="215"/>
        <v>38.440848215332096</v>
      </c>
      <c r="N488" s="17">
        <f>0.814*M488+4.4613</f>
        <v>35.752150447280322</v>
      </c>
      <c r="O488" s="17">
        <f t="shared" si="220"/>
        <v>2.6886977680517745</v>
      </c>
      <c r="P488" s="17">
        <f t="shared" si="216"/>
        <v>17862.526253994256</v>
      </c>
      <c r="T488" s="15">
        <v>32.694635009765697</v>
      </c>
      <c r="U488" s="15">
        <f t="shared" si="217"/>
        <v>38.238870313720781</v>
      </c>
      <c r="V488" s="15">
        <f>0.814*U488+4.4613</f>
        <v>35.587740435368715</v>
      </c>
      <c r="W488" s="15">
        <f t="shared" si="221"/>
        <v>2.6511298783520658</v>
      </c>
      <c r="X488" s="19">
        <f t="shared" si="218"/>
        <v>17350.062670600528</v>
      </c>
    </row>
    <row r="489" spans="1:26">
      <c r="A489">
        <v>2046</v>
      </c>
      <c r="B489">
        <v>7</v>
      </c>
      <c r="C489" s="15">
        <v>34.816796875000001</v>
      </c>
      <c r="D489" s="15">
        <f t="shared" si="212"/>
        <v>40.192009257812501</v>
      </c>
      <c r="E489" s="15">
        <f t="shared" si="233"/>
        <v>37.177595535859375</v>
      </c>
      <c r="F489" s="15">
        <f t="shared" si="219"/>
        <v>3.014413721953126</v>
      </c>
      <c r="G489" s="15">
        <f t="shared" si="214"/>
        <v>22305.617581162594</v>
      </c>
      <c r="L489" s="17">
        <v>30.119653320312501</v>
      </c>
      <c r="M489" s="17">
        <f t="shared" si="215"/>
        <v>39.922131870117184</v>
      </c>
      <c r="N489" s="17">
        <f>0.814*M489+4.4613</f>
        <v>36.957915342275385</v>
      </c>
      <c r="O489" s="17">
        <f t="shared" si="220"/>
        <v>2.9642165278417991</v>
      </c>
      <c r="P489" s="17">
        <f t="shared" si="216"/>
        <v>21620.87765628998</v>
      </c>
      <c r="T489" s="15">
        <v>34.937432861328197</v>
      </c>
      <c r="U489" s="15">
        <f t="shared" si="217"/>
        <v>40.701013795166098</v>
      </c>
      <c r="V489" s="15">
        <f>0.814*U489+4.4613</f>
        <v>37.5919252292652</v>
      </c>
      <c r="W489" s="15">
        <f t="shared" si="221"/>
        <v>3.1090885659008975</v>
      </c>
      <c r="X489" s="19">
        <f t="shared" si="218"/>
        <v>23597.07712745414</v>
      </c>
    </row>
    <row r="490" spans="1:26">
      <c r="A490">
        <v>2046</v>
      </c>
      <c r="B490">
        <v>8</v>
      </c>
      <c r="C490" s="15">
        <v>32.896020507812501</v>
      </c>
      <c r="D490" s="15">
        <f t="shared" si="212"/>
        <v>37.67060612060547</v>
      </c>
      <c r="E490" s="15">
        <f t="shared" si="233"/>
        <v>35.125173382172854</v>
      </c>
      <c r="F490" s="15">
        <f t="shared" si="219"/>
        <v>2.5454327384326163</v>
      </c>
      <c r="G490" s="15">
        <f t="shared" si="214"/>
        <v>15908.247984959322</v>
      </c>
      <c r="L490" s="17">
        <v>28.825891113281301</v>
      </c>
      <c r="M490" s="17">
        <f t="shared" si="215"/>
        <v>38.145278854980539</v>
      </c>
      <c r="N490" s="17">
        <f>0.814*M490+4.4613</f>
        <v>35.511556987954158</v>
      </c>
      <c r="O490" s="17">
        <f t="shared" si="220"/>
        <v>2.6337218670263809</v>
      </c>
      <c r="P490" s="17">
        <f t="shared" si="216"/>
        <v>17112.599988106864</v>
      </c>
      <c r="T490" s="15">
        <v>32.673425292968801</v>
      </c>
      <c r="U490" s="15">
        <f t="shared" si="217"/>
        <v>38.215586286621154</v>
      </c>
      <c r="V490" s="15">
        <f>0.814*U490+4.4613</f>
        <v>35.568787237309614</v>
      </c>
      <c r="W490" s="15">
        <f t="shared" si="221"/>
        <v>2.6467990493115394</v>
      </c>
      <c r="X490" s="19">
        <f t="shared" si="218"/>
        <v>17290.985831658712</v>
      </c>
    </row>
    <row r="491" spans="1:26">
      <c r="A491">
        <v>2046</v>
      </c>
      <c r="B491">
        <v>9</v>
      </c>
      <c r="C491" s="15">
        <v>24.394555664062501</v>
      </c>
      <c r="D491" s="15">
        <f t="shared" si="212"/>
        <v>26.510733220214846</v>
      </c>
      <c r="E491" s="15">
        <f t="shared" ref="E491:E493" si="234">0.9014*D491+2.3973</f>
        <v>26.294074924701661</v>
      </c>
      <c r="F491" s="15">
        <f t="shared" si="219"/>
        <v>0.21665829551318438</v>
      </c>
      <c r="G491" s="15">
        <f t="shared" si="214"/>
        <v>-15858.564190904652</v>
      </c>
      <c r="L491" s="17">
        <v>23.161523437500001</v>
      </c>
      <c r="M491" s="17">
        <f t="shared" si="215"/>
        <v>30.365836289062504</v>
      </c>
      <c r="N491" s="17">
        <f>0.9014*M491+2.3973</f>
        <v>29.769064830960943</v>
      </c>
      <c r="O491" s="17">
        <f t="shared" si="220"/>
        <v>0.59677145810156063</v>
      </c>
      <c r="P491" s="17">
        <f t="shared" si="216"/>
        <v>-10673.440540036612</v>
      </c>
      <c r="T491" s="15">
        <v>22.850518798828102</v>
      </c>
      <c r="U491" s="15">
        <f t="shared" si="217"/>
        <v>27.431999537353491</v>
      </c>
      <c r="V491" s="15">
        <f>0.9014*U491+2.3973</f>
        <v>27.124504382970436</v>
      </c>
      <c r="W491" s="15">
        <f t="shared" si="221"/>
        <v>0.30749515438305508</v>
      </c>
      <c r="X491" s="19">
        <f t="shared" si="218"/>
        <v>-14619.458599060745</v>
      </c>
    </row>
    <row r="492" spans="1:26">
      <c r="A492">
        <v>2046</v>
      </c>
      <c r="B492">
        <v>10</v>
      </c>
      <c r="C492" s="15">
        <v>15.679528808593799</v>
      </c>
      <c r="D492" s="15">
        <f t="shared" si="212"/>
        <v>15.070517467041078</v>
      </c>
      <c r="E492" s="15">
        <f t="shared" si="234"/>
        <v>15.981864444790828</v>
      </c>
      <c r="F492" s="15">
        <f t="shared" si="219"/>
        <v>-0.9113469777497496</v>
      </c>
      <c r="G492" s="15">
        <f t="shared" si="214"/>
        <v>-31245.684123484334</v>
      </c>
      <c r="L492" s="17">
        <v>14.2084289550781</v>
      </c>
      <c r="M492" s="17">
        <f t="shared" si="215"/>
        <v>18.069656326904262</v>
      </c>
      <c r="N492" s="17">
        <f>0.9014*M492+2.3973</f>
        <v>18.685288213071502</v>
      </c>
      <c r="O492" s="17">
        <f t="shared" si="220"/>
        <v>-0.61563188616723963</v>
      </c>
      <c r="P492" s="17">
        <f t="shared" si="216"/>
        <v>-27211.834559207316</v>
      </c>
      <c r="T492" s="15">
        <v>11.3513427734375</v>
      </c>
      <c r="U492" s="15">
        <f t="shared" si="217"/>
        <v>14.808204096679688</v>
      </c>
      <c r="V492" s="15">
        <f>0.9014*U492+2.3973</f>
        <v>15.745415172747069</v>
      </c>
      <c r="W492" s="15">
        <f t="shared" si="221"/>
        <v>-0.9372110760673813</v>
      </c>
      <c r="X492" s="19">
        <f t="shared" si="218"/>
        <v>-31598.49628863515</v>
      </c>
    </row>
    <row r="493" spans="1:26">
      <c r="A493">
        <v>2046</v>
      </c>
      <c r="B493">
        <v>11</v>
      </c>
      <c r="C493" s="15">
        <v>6.8667846679687701</v>
      </c>
      <c r="D493" s="15">
        <f t="shared" si="212"/>
        <v>3.5020282336426041</v>
      </c>
      <c r="E493" s="15">
        <f t="shared" si="234"/>
        <v>5.5540282498054427</v>
      </c>
      <c r="F493" s="15">
        <f t="shared" si="219"/>
        <v>-2.0520000161628387</v>
      </c>
      <c r="G493" s="15">
        <f t="shared" si="214"/>
        <v>-46805.332220477285</v>
      </c>
      <c r="L493" s="17">
        <v>3.3095947265625201</v>
      </c>
      <c r="M493" s="17">
        <f t="shared" si="215"/>
        <v>3.101197397460965</v>
      </c>
      <c r="N493" s="17">
        <f>0.9014*M493+2.3973</f>
        <v>5.1927193340713131</v>
      </c>
      <c r="O493" s="17">
        <f t="shared" si="220"/>
        <v>-2.0915219366103481</v>
      </c>
      <c r="P493" s="17">
        <f t="shared" si="216"/>
        <v>-47344.450737301755</v>
      </c>
      <c r="T493" s="15">
        <v>2.74102172851565</v>
      </c>
      <c r="U493" s="15">
        <f t="shared" si="217"/>
        <v>5.355793653564481</v>
      </c>
      <c r="V493" s="15">
        <f>0.9014*U493+2.3973</f>
        <v>7.2250123993230222</v>
      </c>
      <c r="W493" s="15">
        <f t="shared" si="221"/>
        <v>-1.8692187457585412</v>
      </c>
      <c r="X493" s="19">
        <f t="shared" si="218"/>
        <v>-44312.012910892256</v>
      </c>
    </row>
    <row r="494" spans="1:26">
      <c r="A494">
        <v>2046</v>
      </c>
      <c r="B494">
        <v>12</v>
      </c>
      <c r="C494" s="15">
        <v>2.5799194335937701</v>
      </c>
      <c r="D494" s="15">
        <f t="shared" si="212"/>
        <v>-2.1253397595214576</v>
      </c>
      <c r="E494" s="15">
        <f t="shared" ref="E494:E496" si="235">0.7817*D494+0.2163</f>
        <v>-1.4450780900179234</v>
      </c>
      <c r="F494" s="15">
        <f t="shared" si="219"/>
        <v>-0.68026166950353417</v>
      </c>
      <c r="G494" s="15">
        <f t="shared" si="214"/>
        <v>-28093.449433697708</v>
      </c>
      <c r="L494" s="17">
        <v>-1.4880737304687299</v>
      </c>
      <c r="M494" s="17">
        <f t="shared" si="215"/>
        <v>-3.4879204614257535</v>
      </c>
      <c r="N494" s="17">
        <f>0.7817*M494+0.2163</f>
        <v>-2.5102074246965116</v>
      </c>
      <c r="O494" s="17">
        <f t="shared" si="220"/>
        <v>-0.97771303672924192</v>
      </c>
      <c r="P494" s="17">
        <f t="shared" si="216"/>
        <v>-32150.983534023588</v>
      </c>
      <c r="T494" s="15">
        <v>-4.3828186035155996</v>
      </c>
      <c r="U494" s="15">
        <f t="shared" si="217"/>
        <v>-2.464758262939426</v>
      </c>
      <c r="V494" s="15">
        <f>0.7817*U494+0.2163</f>
        <v>-1.7104015341397492</v>
      </c>
      <c r="W494" s="15">
        <f t="shared" si="221"/>
        <v>-0.75435672879967686</v>
      </c>
      <c r="X494" s="19">
        <f t="shared" si="218"/>
        <v>-29104.180137556392</v>
      </c>
    </row>
    <row r="495" spans="1:26">
      <c r="A495">
        <v>2047</v>
      </c>
      <c r="B495">
        <v>1</v>
      </c>
      <c r="C495" s="15">
        <v>0.43633422851564801</v>
      </c>
      <c r="D495" s="15">
        <f t="shared" si="212"/>
        <v>-4.9392240582275084</v>
      </c>
      <c r="E495" s="15">
        <f t="shared" si="235"/>
        <v>-3.6446914463164433</v>
      </c>
      <c r="F495" s="15">
        <f t="shared" si="219"/>
        <v>-1.2945326119110652</v>
      </c>
      <c r="G495" s="15">
        <f t="shared" si="214"/>
        <v>-36472.719359078837</v>
      </c>
      <c r="H495" s="15">
        <f>SUM(G495:G506)</f>
        <v>-102816.88841143553</v>
      </c>
      <c r="I495" s="15">
        <f>H495*2.36386*4.4</f>
        <v>-1069396.8112971263</v>
      </c>
      <c r="L495" s="17">
        <v>-1.3197082519531</v>
      </c>
      <c r="M495" s="17">
        <f t="shared" si="215"/>
        <v>-3.2566873132323875</v>
      </c>
      <c r="N495" s="17">
        <f>0.7817*M495+0.2163</f>
        <v>-2.3294524727537573</v>
      </c>
      <c r="O495" s="17">
        <f t="shared" si="220"/>
        <v>-0.92723484047863014</v>
      </c>
      <c r="P495" s="17">
        <f t="shared" si="216"/>
        <v>-31462.410458968996</v>
      </c>
      <c r="Q495" s="17">
        <f>SUM(P495:P506)</f>
        <v>-87167.114979150938</v>
      </c>
      <c r="R495" s="17">
        <f>Q495*2.36386*4.4</f>
        <v>-906623.76822430931</v>
      </c>
      <c r="T495" s="15">
        <v>-6.9223693847655996</v>
      </c>
      <c r="U495" s="15">
        <f t="shared" si="217"/>
        <v>-5.2526771105956769</v>
      </c>
      <c r="V495" s="15">
        <f>0.7817*U495+0.2163</f>
        <v>-3.8897176973526402</v>
      </c>
      <c r="W495" s="15">
        <f t="shared" si="221"/>
        <v>-1.3629594132430367</v>
      </c>
      <c r="X495" s="19">
        <f t="shared" si="218"/>
        <v>-37406.129356048259</v>
      </c>
      <c r="Y495" s="19">
        <f>SUM(X495:X506)</f>
        <v>-114776.80809394378</v>
      </c>
      <c r="Z495" s="19">
        <f>Y495*2.36386*4.4</f>
        <v>-1193791.7445561797</v>
      </c>
    </row>
    <row r="496" spans="1:26">
      <c r="A496">
        <v>2047</v>
      </c>
      <c r="B496">
        <v>2</v>
      </c>
      <c r="C496" s="15">
        <v>5.9343505859375201</v>
      </c>
      <c r="D496" s="15">
        <f t="shared" si="212"/>
        <v>2.2780220141601832</v>
      </c>
      <c r="E496" s="15">
        <f t="shared" si="235"/>
        <v>1.997029808469015</v>
      </c>
      <c r="F496" s="15">
        <f t="shared" si="219"/>
        <v>0.28099220569116823</v>
      </c>
      <c r="G496" s="15">
        <f t="shared" si="214"/>
        <v>-14980.985322166774</v>
      </c>
      <c r="L496" s="17">
        <v>7.3059326171875201</v>
      </c>
      <c r="M496" s="17">
        <f t="shared" si="215"/>
        <v>8.5897678564453397</v>
      </c>
      <c r="N496" s="17">
        <f>0.7817*M496+0.2163</f>
        <v>6.9309215333833221</v>
      </c>
      <c r="O496" s="17">
        <f t="shared" si="220"/>
        <v>1.6588463230620176</v>
      </c>
      <c r="P496" s="17">
        <f t="shared" si="216"/>
        <v>3814.3226928889817</v>
      </c>
      <c r="T496" s="15">
        <v>-4.2984069824218496</v>
      </c>
      <c r="U496" s="15">
        <f t="shared" si="217"/>
        <v>-2.3720911853027071</v>
      </c>
      <c r="V496" s="15">
        <f>0.7817*U496+0.2163</f>
        <v>-1.6379636795511261</v>
      </c>
      <c r="W496" s="15">
        <f t="shared" si="221"/>
        <v>-0.73412750575158103</v>
      </c>
      <c r="X496" s="19">
        <f t="shared" si="218"/>
        <v>-28828.233305957317</v>
      </c>
    </row>
    <row r="497" spans="1:26">
      <c r="A497">
        <v>2047</v>
      </c>
      <c r="B497">
        <v>3</v>
      </c>
      <c r="C497" s="15">
        <v>12.9567199707031</v>
      </c>
      <c r="D497" s="15">
        <f t="shared" si="212"/>
        <v>11.496286305541958</v>
      </c>
      <c r="E497" s="15">
        <f t="shared" ref="E497:E499" si="236">0.9534*D497-0.7929</f>
        <v>10.167659363703702</v>
      </c>
      <c r="F497" s="15">
        <f t="shared" si="219"/>
        <v>1.3286269418382552</v>
      </c>
      <c r="G497" s="15">
        <f t="shared" si="214"/>
        <v>-690.19988638436189</v>
      </c>
      <c r="L497" s="17">
        <v>14.6374755859375</v>
      </c>
      <c r="M497" s="17">
        <f t="shared" si="215"/>
        <v>18.658908969726564</v>
      </c>
      <c r="N497" s="17">
        <f>0.9534*M497-0.7929</f>
        <v>16.996503811737309</v>
      </c>
      <c r="O497" s="17">
        <f t="shared" si="220"/>
        <v>1.6624051579892551</v>
      </c>
      <c r="P497" s="17">
        <f t="shared" si="216"/>
        <v>3862.8687601314305</v>
      </c>
      <c r="T497" s="15">
        <v>8.9554687500000192</v>
      </c>
      <c r="U497" s="15">
        <f t="shared" si="217"/>
        <v>12.178013593750022</v>
      </c>
      <c r="V497" s="15">
        <f>0.9534*U497-0.7929</f>
        <v>10.817618160281272</v>
      </c>
      <c r="W497" s="15">
        <f t="shared" si="221"/>
        <v>1.3603954334687494</v>
      </c>
      <c r="X497" s="19">
        <f t="shared" si="218"/>
        <v>-256.84589205278826</v>
      </c>
    </row>
    <row r="498" spans="1:26">
      <c r="A498">
        <v>2047</v>
      </c>
      <c r="B498">
        <v>4</v>
      </c>
      <c r="C498" s="15">
        <v>22.299584960937501</v>
      </c>
      <c r="D498" s="15">
        <f t="shared" si="212"/>
        <v>23.760665178222656</v>
      </c>
      <c r="E498" s="15">
        <f t="shared" si="236"/>
        <v>21.860518180917481</v>
      </c>
      <c r="F498" s="15">
        <f t="shared" si="219"/>
        <v>1.9001469973051748</v>
      </c>
      <c r="G498" s="15">
        <f t="shared" si="214"/>
        <v>7105.9051902398896</v>
      </c>
      <c r="L498" s="17">
        <v>16.080743408203102</v>
      </c>
      <c r="M498" s="17">
        <f t="shared" si="215"/>
        <v>20.641092996826142</v>
      </c>
      <c r="N498" s="17">
        <f>0.9534*M498-0.7929</f>
        <v>18.886318063174045</v>
      </c>
      <c r="O498" s="17">
        <f t="shared" si="220"/>
        <v>1.7547749336520972</v>
      </c>
      <c r="P498" s="17">
        <f t="shared" si="216"/>
        <v>5122.8848699482587</v>
      </c>
      <c r="T498" s="15">
        <v>18.241082763671901</v>
      </c>
      <c r="U498" s="15">
        <f t="shared" si="217"/>
        <v>22.371760657959015</v>
      </c>
      <c r="V498" s="15">
        <f>0.9534*U498-0.7929</f>
        <v>20.536336611298125</v>
      </c>
      <c r="W498" s="15">
        <f t="shared" si="221"/>
        <v>1.83542404666089</v>
      </c>
      <c r="X498" s="19">
        <f t="shared" si="218"/>
        <v>6223.0194205012012</v>
      </c>
    </row>
    <row r="499" spans="1:26">
      <c r="A499">
        <v>2047</v>
      </c>
      <c r="B499">
        <v>5</v>
      </c>
      <c r="C499" s="15">
        <v>29.370690917968801</v>
      </c>
      <c r="D499" s="15">
        <f t="shared" si="212"/>
        <v>33.042905968017642</v>
      </c>
      <c r="E499" s="15">
        <f t="shared" si="236"/>
        <v>30.710206549908023</v>
      </c>
      <c r="F499" s="15">
        <f t="shared" si="219"/>
        <v>2.3326994181096197</v>
      </c>
      <c r="G499" s="15">
        <f t="shared" si="214"/>
        <v>13006.352762433322</v>
      </c>
      <c r="L499" s="17">
        <v>21.365502929687501</v>
      </c>
      <c r="M499" s="17">
        <f t="shared" si="215"/>
        <v>27.899181723632815</v>
      </c>
      <c r="N499" s="17">
        <f>0.9534*M499-0.7929</f>
        <v>25.806179855311527</v>
      </c>
      <c r="O499" s="17">
        <f t="shared" si="220"/>
        <v>2.0930018683212879</v>
      </c>
      <c r="P499" s="17">
        <f t="shared" si="216"/>
        <v>9736.6384857706871</v>
      </c>
      <c r="T499" s="15">
        <v>25.350152587890602</v>
      </c>
      <c r="U499" s="15">
        <f t="shared" si="217"/>
        <v>30.176097510986303</v>
      </c>
      <c r="V499" s="15">
        <f>0.9534*U499-0.7929</f>
        <v>27.976991366974342</v>
      </c>
      <c r="W499" s="15">
        <f t="shared" si="221"/>
        <v>2.1991061440119601</v>
      </c>
      <c r="X499" s="19">
        <f t="shared" si="218"/>
        <v>11184.006910467149</v>
      </c>
    </row>
    <row r="500" spans="1:26">
      <c r="A500">
        <v>2047</v>
      </c>
      <c r="B500">
        <v>6</v>
      </c>
      <c r="C500" s="15">
        <v>32.351495361328197</v>
      </c>
      <c r="D500" s="15">
        <f t="shared" si="212"/>
        <v>36.955807960815527</v>
      </c>
      <c r="E500" s="15">
        <f t="shared" ref="E500:E502" si="237">0.814*D500+4.4613</f>
        <v>34.543327680103836</v>
      </c>
      <c r="F500" s="15">
        <f t="shared" si="219"/>
        <v>2.4124802807116907</v>
      </c>
      <c r="G500" s="15">
        <f t="shared" si="214"/>
        <v>14094.643509188172</v>
      </c>
      <c r="L500" s="17">
        <v>22.555139160156301</v>
      </c>
      <c r="M500" s="17">
        <f t="shared" si="215"/>
        <v>29.533028122558665</v>
      </c>
      <c r="N500" s="17">
        <f>0.814*M500+4.4613</f>
        <v>28.501184891762755</v>
      </c>
      <c r="O500" s="17">
        <f t="shared" si="220"/>
        <v>1.0318432307959107</v>
      </c>
      <c r="P500" s="17">
        <f t="shared" si="216"/>
        <v>-4738.6264887129819</v>
      </c>
      <c r="T500" s="15">
        <v>30.267297363281301</v>
      </c>
      <c r="U500" s="15">
        <f t="shared" si="217"/>
        <v>35.574139045410213</v>
      </c>
      <c r="V500" s="15">
        <f>0.814*U500+4.4613</f>
        <v>33.418649182963911</v>
      </c>
      <c r="W500" s="15">
        <f t="shared" si="221"/>
        <v>2.1554898624463021</v>
      </c>
      <c r="X500" s="19">
        <f t="shared" si="218"/>
        <v>10589.037213630007</v>
      </c>
    </row>
    <row r="501" spans="1:26">
      <c r="A501">
        <v>2047</v>
      </c>
      <c r="B501">
        <v>7</v>
      </c>
      <c r="C501" s="15">
        <v>34.523339843750001</v>
      </c>
      <c r="D501" s="15">
        <f t="shared" si="212"/>
        <v>39.806788212890623</v>
      </c>
      <c r="E501" s="15">
        <f t="shared" si="237"/>
        <v>36.864025605292966</v>
      </c>
      <c r="F501" s="15">
        <f t="shared" si="219"/>
        <v>2.9427626075976576</v>
      </c>
      <c r="G501" s="15">
        <f t="shared" si="214"/>
        <v>21328.22473023965</v>
      </c>
      <c r="L501" s="17">
        <v>30.387689208984401</v>
      </c>
      <c r="M501" s="17">
        <f t="shared" si="215"/>
        <v>40.290252359619174</v>
      </c>
      <c r="N501" s="17">
        <f>0.814*M501+4.4613</f>
        <v>37.25756542073001</v>
      </c>
      <c r="O501" s="17">
        <f t="shared" si="220"/>
        <v>3.0326869388891637</v>
      </c>
      <c r="P501" s="17">
        <f t="shared" si="216"/>
        <v>22554.882533387085</v>
      </c>
      <c r="T501" s="15">
        <v>36.615594482421898</v>
      </c>
      <c r="U501" s="15">
        <f t="shared" si="217"/>
        <v>42.543299622802763</v>
      </c>
      <c r="V501" s="15">
        <f>0.814*U501+4.4613</f>
        <v>39.091545892961449</v>
      </c>
      <c r="W501" s="15">
        <f t="shared" si="221"/>
        <v>3.4517537298413146</v>
      </c>
      <c r="X501" s="19">
        <f t="shared" si="218"/>
        <v>28271.37262876537</v>
      </c>
    </row>
    <row r="502" spans="1:26">
      <c r="A502">
        <v>2047</v>
      </c>
      <c r="B502">
        <v>8</v>
      </c>
      <c r="C502" s="15">
        <v>34.259362792968801</v>
      </c>
      <c r="D502" s="15">
        <f t="shared" si="212"/>
        <v>39.460265538330141</v>
      </c>
      <c r="E502" s="15">
        <f t="shared" si="237"/>
        <v>36.581956148200732</v>
      </c>
      <c r="F502" s="15">
        <f t="shared" si="219"/>
        <v>2.8783093901294095</v>
      </c>
      <c r="G502" s="15">
        <f t="shared" si="214"/>
        <v>20449.018390755271</v>
      </c>
      <c r="L502" s="17">
        <v>27.269097900390602</v>
      </c>
      <c r="M502" s="17">
        <f t="shared" si="215"/>
        <v>36.007179056396446</v>
      </c>
      <c r="N502" s="17">
        <f>0.814*M502+4.4613</f>
        <v>33.771143751906706</v>
      </c>
      <c r="O502" s="17">
        <f t="shared" si="220"/>
        <v>2.2360353044897394</v>
      </c>
      <c r="P502" s="17">
        <f t="shared" si="216"/>
        <v>11687.757588544537</v>
      </c>
      <c r="T502" s="15">
        <v>31.687554931640602</v>
      </c>
      <c r="U502" s="15">
        <f t="shared" si="217"/>
        <v>37.133297803955053</v>
      </c>
      <c r="V502" s="15">
        <f>0.814*U502+4.4613</f>
        <v>34.68780441241941</v>
      </c>
      <c r="W502" s="15">
        <f t="shared" si="221"/>
        <v>2.445493391535642</v>
      </c>
      <c r="X502" s="19">
        <f t="shared" si="218"/>
        <v>14544.975353937691</v>
      </c>
    </row>
    <row r="503" spans="1:26">
      <c r="A503">
        <v>2047</v>
      </c>
      <c r="B503">
        <v>9</v>
      </c>
      <c r="C503" s="15">
        <v>26.111413574218801</v>
      </c>
      <c r="D503" s="15">
        <f t="shared" si="212"/>
        <v>28.764452598877021</v>
      </c>
      <c r="E503" s="15">
        <f t="shared" ref="E503:E505" si="238">0.9014*D503+2.3973</f>
        <v>28.325577572627747</v>
      </c>
      <c r="F503" s="15">
        <f t="shared" si="219"/>
        <v>0.43887502624927421</v>
      </c>
      <c r="G503" s="15">
        <f t="shared" si="214"/>
        <v>-12827.30576693365</v>
      </c>
      <c r="L503" s="17">
        <v>23.182580566406301</v>
      </c>
      <c r="M503" s="17">
        <f t="shared" si="215"/>
        <v>30.394756149902413</v>
      </c>
      <c r="N503" s="17">
        <f>0.9014*M503+2.3973</f>
        <v>29.795133193522037</v>
      </c>
      <c r="O503" s="17">
        <f t="shared" si="220"/>
        <v>0.59962295638037588</v>
      </c>
      <c r="P503" s="17">
        <f t="shared" si="216"/>
        <v>-10634.543252015294</v>
      </c>
      <c r="T503" s="15">
        <v>22.146234130859401</v>
      </c>
      <c r="U503" s="15">
        <f t="shared" si="217"/>
        <v>26.658835828857452</v>
      </c>
      <c r="V503" s="15">
        <f>0.9014*U503+2.3973</f>
        <v>26.427574616132109</v>
      </c>
      <c r="W503" s="15">
        <f t="shared" si="221"/>
        <v>0.23126121272534306</v>
      </c>
      <c r="X503" s="19">
        <f t="shared" si="218"/>
        <v>-15659.365797213595</v>
      </c>
    </row>
    <row r="504" spans="1:26">
      <c r="A504">
        <v>2047</v>
      </c>
      <c r="B504">
        <v>10</v>
      </c>
      <c r="C504" s="15">
        <v>15.49990234375</v>
      </c>
      <c r="D504" s="15">
        <f t="shared" si="212"/>
        <v>14.834721806640623</v>
      </c>
      <c r="E504" s="15">
        <f t="shared" si="238"/>
        <v>15.769318236505857</v>
      </c>
      <c r="F504" s="15">
        <f t="shared" si="219"/>
        <v>-0.93459642986523406</v>
      </c>
      <c r="G504" s="15">
        <f t="shared" si="214"/>
        <v>-31562.829899791657</v>
      </c>
      <c r="L504" s="17">
        <v>12.8481689453125</v>
      </c>
      <c r="M504" s="17">
        <f t="shared" si="215"/>
        <v>16.201475229492189</v>
      </c>
      <c r="N504" s="17">
        <f>0.9014*M504+2.3973</f>
        <v>17.001309771864261</v>
      </c>
      <c r="O504" s="17">
        <f t="shared" si="220"/>
        <v>-0.79983454237207141</v>
      </c>
      <c r="P504" s="17">
        <f t="shared" si="216"/>
        <v>-29724.542992497427</v>
      </c>
      <c r="T504" s="15">
        <v>12.8891845703125</v>
      </c>
      <c r="U504" s="15">
        <f t="shared" si="217"/>
        <v>16.496446821289062</v>
      </c>
      <c r="V504" s="15">
        <f>0.9014*U504+2.3973</f>
        <v>17.267197164709962</v>
      </c>
      <c r="W504" s="15">
        <f t="shared" si="221"/>
        <v>-0.77075034342090021</v>
      </c>
      <c r="X504" s="19">
        <f t="shared" si="218"/>
        <v>-29327.805434604499</v>
      </c>
    </row>
    <row r="505" spans="1:26">
      <c r="A505">
        <v>2047</v>
      </c>
      <c r="B505">
        <v>11</v>
      </c>
      <c r="C505" s="15">
        <v>7.6135498046875201</v>
      </c>
      <c r="D505" s="15">
        <f t="shared" si="212"/>
        <v>4.4823068286133081</v>
      </c>
      <c r="E505" s="15">
        <f t="shared" si="238"/>
        <v>6.4376513753120364</v>
      </c>
      <c r="F505" s="15">
        <f t="shared" si="219"/>
        <v>-1.9553445466987283</v>
      </c>
      <c r="G505" s="15">
        <f t="shared" si="214"/>
        <v>-45486.854961517354</v>
      </c>
      <c r="L505" s="17">
        <v>5.4987731933594004</v>
      </c>
      <c r="M505" s="17">
        <f t="shared" si="215"/>
        <v>6.1078151037598012</v>
      </c>
      <c r="N505" s="17">
        <f>0.9014*M505+2.3973</f>
        <v>7.9028845345290843</v>
      </c>
      <c r="O505" s="17">
        <f t="shared" si="220"/>
        <v>-1.7950694307692832</v>
      </c>
      <c r="P505" s="17">
        <f t="shared" si="216"/>
        <v>-43300.542105123794</v>
      </c>
      <c r="T505" s="15">
        <v>2.9206176757812701</v>
      </c>
      <c r="U505" s="15">
        <f t="shared" si="217"/>
        <v>5.5529540844726784</v>
      </c>
      <c r="V505" s="15">
        <f>0.9014*U505+2.3973</f>
        <v>7.4027328117436717</v>
      </c>
      <c r="W505" s="15">
        <f t="shared" si="221"/>
        <v>-1.8497787272709934</v>
      </c>
      <c r="X505" s="19">
        <f t="shared" si="218"/>
        <v>-44046.831618703625</v>
      </c>
    </row>
    <row r="506" spans="1:26">
      <c r="A506">
        <v>2047</v>
      </c>
      <c r="B506">
        <v>12</v>
      </c>
      <c r="C506" s="15">
        <v>0.35769042968752301</v>
      </c>
      <c r="D506" s="15">
        <f t="shared" si="212"/>
        <v>-5.0424597729491882</v>
      </c>
      <c r="E506" s="15">
        <f t="shared" ref="E506:E508" si="239">0.7817*D506+0.2163</f>
        <v>-3.7253908045143804</v>
      </c>
      <c r="F506" s="15">
        <f t="shared" si="219"/>
        <v>-1.3170689684348078</v>
      </c>
      <c r="G506" s="15">
        <f t="shared" si="214"/>
        <v>-36780.137798419215</v>
      </c>
      <c r="L506" s="17">
        <v>0.48397216796877301</v>
      </c>
      <c r="M506" s="17">
        <f t="shared" si="215"/>
        <v>-0.77951262451168712</v>
      </c>
      <c r="N506" s="17">
        <f>0.7817*M506+0.2163</f>
        <v>-0.39304501858078583</v>
      </c>
      <c r="O506" s="17">
        <f t="shared" si="220"/>
        <v>-0.38646760593090129</v>
      </c>
      <c r="P506" s="17">
        <f t="shared" si="216"/>
        <v>-24085.804612503423</v>
      </c>
      <c r="T506" s="15">
        <v>-4.6764282226562299</v>
      </c>
      <c r="U506" s="15">
        <f t="shared" si="217"/>
        <v>-2.7870829028320103</v>
      </c>
      <c r="V506" s="15">
        <f>0.7817*U506+0.2163</f>
        <v>-1.9623627051437822</v>
      </c>
      <c r="W506" s="15">
        <f t="shared" si="221"/>
        <v>-0.82472019768822813</v>
      </c>
      <c r="X506" s="19">
        <f t="shared" si="218"/>
        <v>-30064.008216665119</v>
      </c>
    </row>
    <row r="507" spans="1:26">
      <c r="A507">
        <v>2048</v>
      </c>
      <c r="B507">
        <v>1</v>
      </c>
      <c r="C507" s="15">
        <v>4.3224121093750201</v>
      </c>
      <c r="D507" s="15">
        <f t="shared" si="212"/>
        <v>0.16203037597658909</v>
      </c>
      <c r="E507" s="15">
        <f t="shared" si="239"/>
        <v>0.34295914490089968</v>
      </c>
      <c r="F507" s="15">
        <f t="shared" si="219"/>
        <v>-0.18092876892431059</v>
      </c>
      <c r="G507" s="15">
        <f t="shared" si="214"/>
        <v>-21282.049336896522</v>
      </c>
      <c r="H507" s="15">
        <f>SUM(G507:G518)</f>
        <v>-69459.454580629055</v>
      </c>
      <c r="I507" s="15">
        <f>H507*2.36386*4.4</f>
        <v>-722446.67574184947</v>
      </c>
      <c r="L507" s="17">
        <v>-2.3732666015624799</v>
      </c>
      <c r="M507" s="17">
        <f t="shared" si="215"/>
        <v>-4.7036443505859094</v>
      </c>
      <c r="N507" s="17">
        <f>0.7817*M507+0.2163</f>
        <v>-3.4605387888530053</v>
      </c>
      <c r="O507" s="17">
        <f t="shared" si="220"/>
        <v>-1.2431055617329041</v>
      </c>
      <c r="P507" s="17">
        <f t="shared" si="216"/>
        <v>-35771.20296759854</v>
      </c>
      <c r="Q507" s="17">
        <f>SUM(P507:P518)</f>
        <v>-94381.735409755522</v>
      </c>
      <c r="R507" s="17">
        <f>Q507*2.36386*4.4</f>
        <v>-981662.91988910059</v>
      </c>
      <c r="T507" s="15">
        <v>-9.6233276367187308</v>
      </c>
      <c r="U507" s="15">
        <f t="shared" si="217"/>
        <v>-8.2177890795898243</v>
      </c>
      <c r="V507" s="15">
        <f>0.7817*U507+0.2163</f>
        <v>-6.2075457235153646</v>
      </c>
      <c r="W507" s="15">
        <f t="shared" si="221"/>
        <v>-2.0102433560744597</v>
      </c>
      <c r="X507" s="19">
        <f t="shared" si="218"/>
        <v>-46235.7296202117</v>
      </c>
      <c r="Y507" s="19">
        <f>SUM(X507:X518)</f>
        <v>-120017.3478987078</v>
      </c>
      <c r="Z507" s="19">
        <f>Y507*2.36386*4.4</f>
        <v>-1248298.5152168935</v>
      </c>
    </row>
    <row r="508" spans="1:26">
      <c r="A508">
        <v>2048</v>
      </c>
      <c r="B508">
        <v>2</v>
      </c>
      <c r="C508" s="15">
        <v>6.7641235351562701</v>
      </c>
      <c r="D508" s="15">
        <f t="shared" si="212"/>
        <v>3.3672649645996353</v>
      </c>
      <c r="E508" s="15">
        <f t="shared" si="239"/>
        <v>2.8484910228275346</v>
      </c>
      <c r="F508" s="15">
        <f t="shared" si="219"/>
        <v>0.51877394177210068</v>
      </c>
      <c r="G508" s="15">
        <f t="shared" si="214"/>
        <v>-11737.404660286775</v>
      </c>
      <c r="L508" s="17">
        <v>0.37664184570314801</v>
      </c>
      <c r="M508" s="17">
        <f t="shared" si="215"/>
        <v>-0.92692008911129642</v>
      </c>
      <c r="N508" s="17">
        <f>0.7817*M508+0.2163</f>
        <v>-0.50827343365830036</v>
      </c>
      <c r="O508" s="17">
        <f t="shared" si="220"/>
        <v>-0.41864665545299606</v>
      </c>
      <c r="P508" s="17">
        <f t="shared" si="216"/>
        <v>-24524.759027034321</v>
      </c>
      <c r="T508" s="15">
        <v>-0.45850219726560199</v>
      </c>
      <c r="U508" s="15">
        <f t="shared" si="217"/>
        <v>1.8433562878418219</v>
      </c>
      <c r="V508" s="15">
        <f>0.7817*U508+0.2163</f>
        <v>1.657251610205952</v>
      </c>
      <c r="W508" s="15">
        <f t="shared" si="221"/>
        <v>0.18610467763586991</v>
      </c>
      <c r="X508" s="19">
        <f t="shared" si="218"/>
        <v>-16275.346092369098</v>
      </c>
    </row>
    <row r="509" spans="1:26">
      <c r="A509">
        <v>2048</v>
      </c>
      <c r="B509">
        <v>3</v>
      </c>
      <c r="C509" s="15">
        <v>16.648980712890602</v>
      </c>
      <c r="D509" s="15">
        <f t="shared" si="212"/>
        <v>16.343116981811491</v>
      </c>
      <c r="E509" s="15">
        <f t="shared" ref="E509:E511" si="240">0.9534*D509-0.7929</f>
        <v>14.788627730459076</v>
      </c>
      <c r="F509" s="15">
        <f t="shared" si="219"/>
        <v>1.5544892513524147</v>
      </c>
      <c r="G509" s="15">
        <f t="shared" si="214"/>
        <v>2390.787877698287</v>
      </c>
      <c r="L509" s="17">
        <v>10.370324707031299</v>
      </c>
      <c r="M509" s="17">
        <f t="shared" si="215"/>
        <v>12.798403952636786</v>
      </c>
      <c r="N509" s="17">
        <f>0.9534*M509-0.7929</f>
        <v>11.409098328443912</v>
      </c>
      <c r="O509" s="17">
        <f t="shared" si="220"/>
        <v>1.3893056241928736</v>
      </c>
      <c r="P509" s="17">
        <f t="shared" si="216"/>
        <v>137.51801961498859</v>
      </c>
      <c r="T509" s="15">
        <v>7.8757873535156504</v>
      </c>
      <c r="U509" s="15">
        <f t="shared" si="217"/>
        <v>10.992739356689482</v>
      </c>
      <c r="V509" s="15">
        <f>0.9534*U509-0.7929</f>
        <v>9.6875777026677525</v>
      </c>
      <c r="W509" s="15">
        <f t="shared" si="221"/>
        <v>1.3051616540217292</v>
      </c>
      <c r="X509" s="19">
        <f t="shared" si="218"/>
        <v>-1010.2898774895912</v>
      </c>
    </row>
    <row r="510" spans="1:26">
      <c r="A510">
        <v>2048</v>
      </c>
      <c r="B510">
        <v>4</v>
      </c>
      <c r="C510" s="15">
        <v>23.856713867187501</v>
      </c>
      <c r="D510" s="15">
        <f t="shared" si="212"/>
        <v>25.804708293457033</v>
      </c>
      <c r="E510" s="15">
        <f t="shared" si="240"/>
        <v>23.809308886981935</v>
      </c>
      <c r="F510" s="15">
        <f t="shared" si="219"/>
        <v>1.9953994064750979</v>
      </c>
      <c r="G510" s="15">
        <f t="shared" si="214"/>
        <v>8405.2433037268129</v>
      </c>
      <c r="L510" s="17">
        <v>15.9796691894531</v>
      </c>
      <c r="M510" s="17">
        <f t="shared" si="215"/>
        <v>20.502277664794889</v>
      </c>
      <c r="N510" s="17">
        <f>0.9534*M510-0.7929</f>
        <v>18.753971525615448</v>
      </c>
      <c r="O510" s="17">
        <f t="shared" si="220"/>
        <v>1.7483061391794408</v>
      </c>
      <c r="P510" s="17">
        <f t="shared" si="216"/>
        <v>5034.6440445467524</v>
      </c>
      <c r="T510" s="15">
        <v>13.3789306640625</v>
      </c>
      <c r="U510" s="15">
        <f t="shared" si="217"/>
        <v>17.034090083007811</v>
      </c>
      <c r="V510" s="15">
        <f>0.9534*U510-0.7929</f>
        <v>15.447401485139647</v>
      </c>
      <c r="W510" s="15">
        <f t="shared" si="221"/>
        <v>1.5866885978681644</v>
      </c>
      <c r="X510" s="19">
        <f t="shared" si="218"/>
        <v>2830.0191635196315</v>
      </c>
    </row>
    <row r="511" spans="1:26">
      <c r="A511">
        <v>2048</v>
      </c>
      <c r="B511">
        <v>5</v>
      </c>
      <c r="C511" s="15">
        <v>31.454675292968801</v>
      </c>
      <c r="D511" s="15">
        <f t="shared" si="212"/>
        <v>35.778552257080143</v>
      </c>
      <c r="E511" s="15">
        <f t="shared" si="240"/>
        <v>33.318371721900206</v>
      </c>
      <c r="F511" s="15">
        <f t="shared" si="219"/>
        <v>2.4601805351799371</v>
      </c>
      <c r="G511" s="15">
        <f t="shared" si="214"/>
        <v>14745.322680389523</v>
      </c>
      <c r="L511" s="17">
        <v>26.074060058593801</v>
      </c>
      <c r="M511" s="17">
        <f t="shared" si="215"/>
        <v>34.36591408447272</v>
      </c>
      <c r="N511" s="17">
        <f>0.9534*M511-0.7929</f>
        <v>31.971562488136296</v>
      </c>
      <c r="O511" s="17">
        <f t="shared" si="220"/>
        <v>2.3943515963364241</v>
      </c>
      <c r="P511" s="17">
        <f t="shared" si="216"/>
        <v>13847.350125625162</v>
      </c>
      <c r="T511" s="15">
        <v>24.036462402343801</v>
      </c>
      <c r="U511" s="15">
        <f t="shared" si="217"/>
        <v>28.733928425293026</v>
      </c>
      <c r="V511" s="15">
        <f>0.9534*U511-0.7929</f>
        <v>26.602027360674374</v>
      </c>
      <c r="W511" s="15">
        <f t="shared" si="221"/>
        <v>2.1319010646186527</v>
      </c>
      <c r="X511" s="19">
        <f t="shared" si="218"/>
        <v>10267.262422463042</v>
      </c>
    </row>
    <row r="512" spans="1:26">
      <c r="A512">
        <v>2048</v>
      </c>
      <c r="B512">
        <v>6</v>
      </c>
      <c r="C512" s="15">
        <v>33.522973632812501</v>
      </c>
      <c r="D512" s="15">
        <f t="shared" si="212"/>
        <v>38.493607487792971</v>
      </c>
      <c r="E512" s="15">
        <f t="shared" ref="E512:E514" si="241">0.814*D512+4.4613</f>
        <v>35.795096495063476</v>
      </c>
      <c r="F512" s="15">
        <f t="shared" si="219"/>
        <v>2.6985109927294957</v>
      </c>
      <c r="G512" s="15">
        <f t="shared" si="214"/>
        <v>17996.388451823048</v>
      </c>
      <c r="L512" s="17">
        <v>29.853540039062501</v>
      </c>
      <c r="M512" s="17">
        <f t="shared" si="215"/>
        <v>39.556651889648435</v>
      </c>
      <c r="N512" s="17">
        <f>0.814*M512+4.4613</f>
        <v>36.660414638173826</v>
      </c>
      <c r="O512" s="17">
        <f t="shared" si="220"/>
        <v>2.8962372514746093</v>
      </c>
      <c r="P512" s="17">
        <f t="shared" si="216"/>
        <v>20693.572347365145</v>
      </c>
      <c r="T512" s="15">
        <v>34.107904052734398</v>
      </c>
      <c r="U512" s="15">
        <f t="shared" si="217"/>
        <v>39.790357069091826</v>
      </c>
      <c r="V512" s="15">
        <f>0.814*U512+4.4613</f>
        <v>36.850650654240745</v>
      </c>
      <c r="W512" s="15">
        <f t="shared" si="221"/>
        <v>2.9397064148510808</v>
      </c>
      <c r="X512" s="19">
        <f t="shared" si="218"/>
        <v>21286.535204983593</v>
      </c>
    </row>
    <row r="513" spans="1:26">
      <c r="A513">
        <v>2048</v>
      </c>
      <c r="B513">
        <v>7</v>
      </c>
      <c r="C513" s="15">
        <v>34.068963623046898</v>
      </c>
      <c r="D513" s="15">
        <f t="shared" si="212"/>
        <v>39.21032854797366</v>
      </c>
      <c r="E513" s="15">
        <f t="shared" si="241"/>
        <v>36.378507438050555</v>
      </c>
      <c r="F513" s="15">
        <f t="shared" si="219"/>
        <v>2.831821109923105</v>
      </c>
      <c r="G513" s="15">
        <f t="shared" si="214"/>
        <v>19814.871760461072</v>
      </c>
      <c r="L513" s="17">
        <v>30.538964843750001</v>
      </c>
      <c r="M513" s="17">
        <f t="shared" si="215"/>
        <v>40.498014316406248</v>
      </c>
      <c r="N513" s="17">
        <f>0.814*M513+4.4613</f>
        <v>37.426683653554683</v>
      </c>
      <c r="O513" s="17">
        <f t="shared" si="220"/>
        <v>3.0713306628515653</v>
      </c>
      <c r="P513" s="17">
        <f t="shared" si="216"/>
        <v>23082.021571958205</v>
      </c>
      <c r="T513" s="15">
        <v>36.300805664062501</v>
      </c>
      <c r="U513" s="15">
        <f t="shared" si="217"/>
        <v>42.197724458007819</v>
      </c>
      <c r="V513" s="15">
        <f>0.814*U513+4.4613</f>
        <v>38.810247708818366</v>
      </c>
      <c r="W513" s="15">
        <f t="shared" si="221"/>
        <v>3.3874767491894531</v>
      </c>
      <c r="X513" s="19">
        <f t="shared" si="218"/>
        <v>27394.57033569333</v>
      </c>
    </row>
    <row r="514" spans="1:26">
      <c r="A514">
        <v>2048</v>
      </c>
      <c r="B514">
        <v>8</v>
      </c>
      <c r="C514" s="15">
        <v>31.928369140625001</v>
      </c>
      <c r="D514" s="15">
        <f t="shared" si="212"/>
        <v>36.400370170898441</v>
      </c>
      <c r="E514" s="15">
        <f t="shared" si="241"/>
        <v>34.091201319111327</v>
      </c>
      <c r="F514" s="15">
        <f t="shared" si="219"/>
        <v>2.3091688517871134</v>
      </c>
      <c r="G514" s="15">
        <f t="shared" si="214"/>
        <v>12685.372307228015</v>
      </c>
      <c r="L514" s="17">
        <v>29.309716796875001</v>
      </c>
      <c r="M514" s="17">
        <f t="shared" si="215"/>
        <v>38.809765048828126</v>
      </c>
      <c r="N514" s="17">
        <f>0.814*M514+4.4613</f>
        <v>36.052448749746091</v>
      </c>
      <c r="O514" s="17">
        <f t="shared" si="220"/>
        <v>2.757316299082035</v>
      </c>
      <c r="P514" s="17">
        <f t="shared" si="216"/>
        <v>18798.551635778036</v>
      </c>
      <c r="T514" s="15">
        <v>31.608239746093801</v>
      </c>
      <c r="U514" s="15">
        <f t="shared" si="217"/>
        <v>37.046225593261774</v>
      </c>
      <c r="V514" s="15">
        <f>0.814*U514+4.4613</f>
        <v>34.616927632915079</v>
      </c>
      <c r="W514" s="15">
        <f t="shared" si="221"/>
        <v>2.4292979603466947</v>
      </c>
      <c r="X514" s="19">
        <f t="shared" si="218"/>
        <v>14324.053477089263</v>
      </c>
    </row>
    <row r="515" spans="1:26">
      <c r="A515">
        <v>2048</v>
      </c>
      <c r="B515">
        <v>9</v>
      </c>
      <c r="C515" s="15">
        <v>27.407556152343801</v>
      </c>
      <c r="D515" s="15">
        <f t="shared" si="212"/>
        <v>30.465898961181708</v>
      </c>
      <c r="E515" s="15">
        <f t="shared" ref="E515:E517" si="242">0.9014*D515+2.3973</f>
        <v>29.859261323609193</v>
      </c>
      <c r="F515" s="15">
        <f t="shared" si="219"/>
        <v>0.60663763757251488</v>
      </c>
      <c r="G515" s="15">
        <f t="shared" si="214"/>
        <v>-10538.855985873324</v>
      </c>
      <c r="L515" s="17">
        <v>21.790734863281301</v>
      </c>
      <c r="M515" s="17">
        <f t="shared" si="215"/>
        <v>28.483195261230538</v>
      </c>
      <c r="N515" s="17">
        <f>0.9014*M515+2.3973</f>
        <v>28.072052208473206</v>
      </c>
      <c r="O515" s="17">
        <f t="shared" si="220"/>
        <v>0.41114305275733187</v>
      </c>
      <c r="P515" s="17">
        <f t="shared" si="216"/>
        <v>-13205.597617337236</v>
      </c>
      <c r="T515" s="15">
        <v>20.431695556640602</v>
      </c>
      <c r="U515" s="15">
        <f t="shared" si="217"/>
        <v>24.776615382080053</v>
      </c>
      <c r="V515" s="15">
        <f>0.9014*U515+2.3973</f>
        <v>24.730941105406959</v>
      </c>
      <c r="W515" s="15">
        <f t="shared" si="221"/>
        <v>4.5674276673093317E-2</v>
      </c>
      <c r="X515" s="19">
        <f t="shared" si="218"/>
        <v>-18190.957191902333</v>
      </c>
    </row>
    <row r="516" spans="1:26">
      <c r="A516">
        <v>2048</v>
      </c>
      <c r="B516">
        <v>10</v>
      </c>
      <c r="C516" s="15">
        <v>17.176293945312501</v>
      </c>
      <c r="D516" s="15">
        <f t="shared" ref="D516:D579" si="243">C516*1.3127-5.512</f>
        <v>17.035321062011718</v>
      </c>
      <c r="E516" s="15">
        <f t="shared" si="242"/>
        <v>17.752938405297364</v>
      </c>
      <c r="F516" s="15">
        <f t="shared" si="219"/>
        <v>-0.71761734328564586</v>
      </c>
      <c r="G516" s="15">
        <f t="shared" ref="G516:G579" si="244">13641*F516-18814</f>
        <v>-28603.018179759496</v>
      </c>
      <c r="L516" s="17">
        <v>13.24404296875</v>
      </c>
      <c r="M516" s="17">
        <f t="shared" ref="M516:M579" si="245">L516*1.3734-1.4442</f>
        <v>16.745168613281251</v>
      </c>
      <c r="N516" s="17">
        <f>0.9014*M516+2.3973</f>
        <v>17.49139498801172</v>
      </c>
      <c r="O516" s="17">
        <f t="shared" si="220"/>
        <v>-0.74622637473046893</v>
      </c>
      <c r="P516" s="17">
        <f t="shared" ref="P516:P579" si="246">13641*O516-18814</f>
        <v>-28993.273977698329</v>
      </c>
      <c r="T516" s="15">
        <v>10.207971191406299</v>
      </c>
      <c r="U516" s="15">
        <f t="shared" ref="U516:U579" si="247">T516*1.0978+2.3467</f>
        <v>13.553010773925838</v>
      </c>
      <c r="V516" s="15">
        <f>0.9014*U516+2.3973</f>
        <v>14.613983911616749</v>
      </c>
      <c r="W516" s="15">
        <f t="shared" si="221"/>
        <v>-1.0609731376909117</v>
      </c>
      <c r="X516" s="19">
        <f t="shared" ref="X516:X579" si="248">13641*W516-18814</f>
        <v>-33286.73457124173</v>
      </c>
    </row>
    <row r="517" spans="1:26">
      <c r="A517">
        <v>2048</v>
      </c>
      <c r="B517">
        <v>11</v>
      </c>
      <c r="C517" s="15">
        <v>11.4544616699219</v>
      </c>
      <c r="D517" s="15">
        <f t="shared" si="243"/>
        <v>9.5242718341064787</v>
      </c>
      <c r="E517" s="15">
        <f t="shared" si="242"/>
        <v>10.982478631263579</v>
      </c>
      <c r="F517" s="15">
        <f t="shared" ref="F517:F580" si="249">D517-E517</f>
        <v>-1.4582067971571</v>
      </c>
      <c r="G517" s="15">
        <f t="shared" si="244"/>
        <v>-38705.398920020001</v>
      </c>
      <c r="L517" s="17">
        <v>4.4714904785156504</v>
      </c>
      <c r="M517" s="17">
        <f t="shared" si="245"/>
        <v>4.6969450231933934</v>
      </c>
      <c r="N517" s="17">
        <f>0.9014*M517+2.3973</f>
        <v>6.6311262439065253</v>
      </c>
      <c r="O517" s="17">
        <f t="shared" ref="O517:O580" si="250">M517-N517</f>
        <v>-1.9341812207131319</v>
      </c>
      <c r="P517" s="17">
        <f t="shared" si="246"/>
        <v>-45198.166031747831</v>
      </c>
      <c r="T517" s="15">
        <v>3.83709106445315</v>
      </c>
      <c r="U517" s="15">
        <f t="shared" si="247"/>
        <v>6.5590585705566689</v>
      </c>
      <c r="V517" s="15">
        <f>0.9014*U517+2.3973</f>
        <v>8.3096353954997806</v>
      </c>
      <c r="W517" s="15">
        <f t="shared" ref="W517:W580" si="251">U517-V517</f>
        <v>-1.7505768249431117</v>
      </c>
      <c r="X517" s="19">
        <f t="shared" si="248"/>
        <v>-42693.61846904899</v>
      </c>
    </row>
    <row r="518" spans="1:26">
      <c r="A518">
        <v>2048</v>
      </c>
      <c r="B518">
        <v>12</v>
      </c>
      <c r="C518" s="15">
        <v>0.90755615234377296</v>
      </c>
      <c r="D518" s="15">
        <f t="shared" si="243"/>
        <v>-4.3206510388183288</v>
      </c>
      <c r="E518" s="15">
        <f t="shared" ref="E518:E520" si="252">0.7817*D518+0.2163</f>
        <v>-3.1611529170442876</v>
      </c>
      <c r="F518" s="15">
        <f t="shared" si="249"/>
        <v>-1.1594981217740412</v>
      </c>
      <c r="G518" s="15">
        <f t="shared" si="244"/>
        <v>-34630.713879119692</v>
      </c>
      <c r="L518" s="17">
        <v>-0.54215087890622704</v>
      </c>
      <c r="M518" s="17">
        <f t="shared" si="245"/>
        <v>-2.1887900170898122</v>
      </c>
      <c r="N518" s="17">
        <f>0.7817*M518+0.2163</f>
        <v>-1.4946771563591061</v>
      </c>
      <c r="O518" s="17">
        <f t="shared" si="250"/>
        <v>-0.6941128607307061</v>
      </c>
      <c r="P518" s="17">
        <f t="shared" si="246"/>
        <v>-28282.393533227561</v>
      </c>
      <c r="T518" s="15">
        <v>-7.2346862792968496</v>
      </c>
      <c r="U518" s="15">
        <f t="shared" si="247"/>
        <v>-5.5955385974120819</v>
      </c>
      <c r="V518" s="15">
        <f>0.7817*U518+0.2163</f>
        <v>-4.1577325215970236</v>
      </c>
      <c r="W518" s="15">
        <f t="shared" si="251"/>
        <v>-1.4378060758150584</v>
      </c>
      <c r="X518" s="19">
        <f t="shared" si="248"/>
        <v>-38427.112680193211</v>
      </c>
    </row>
    <row r="519" spans="1:26">
      <c r="A519">
        <v>2049</v>
      </c>
      <c r="B519">
        <v>1</v>
      </c>
      <c r="C519" s="15">
        <v>1.3895507812500201</v>
      </c>
      <c r="D519" s="15">
        <f t="shared" si="243"/>
        <v>-3.6879366894530983</v>
      </c>
      <c r="E519" s="15">
        <f t="shared" si="252"/>
        <v>-2.666560110145487</v>
      </c>
      <c r="F519" s="15">
        <f t="shared" si="249"/>
        <v>-1.0213765793076113</v>
      </c>
      <c r="G519" s="15">
        <f t="shared" si="244"/>
        <v>-32746.597918335123</v>
      </c>
      <c r="H519" s="15">
        <f>SUM(G519:G530)</f>
        <v>-87888.031872798572</v>
      </c>
      <c r="I519" s="15">
        <f>H519*2.36386*4.4</f>
        <v>-914122.01330046798</v>
      </c>
      <c r="L519" s="17">
        <v>-1.8876098632812299</v>
      </c>
      <c r="M519" s="17">
        <f t="shared" si="245"/>
        <v>-4.0366433862304412</v>
      </c>
      <c r="N519" s="17">
        <f>0.7817*M519+0.2163</f>
        <v>-2.9391441350163356</v>
      </c>
      <c r="O519" s="17">
        <f t="shared" si="250"/>
        <v>-1.0974992512141055</v>
      </c>
      <c r="P519" s="17">
        <f t="shared" si="246"/>
        <v>-33784.987285811614</v>
      </c>
      <c r="Q519" s="17">
        <f>SUM(P519:P530)</f>
        <v>-77385.414299828044</v>
      </c>
      <c r="R519" s="17">
        <f>Q519*2.36386*4.4</f>
        <v>-804884.45596588263</v>
      </c>
      <c r="T519" s="15">
        <v>-5.6068481445312299</v>
      </c>
      <c r="U519" s="15">
        <f t="shared" si="247"/>
        <v>-3.8084978930663849</v>
      </c>
      <c r="V519" s="15">
        <f>0.7817*U519+0.2163</f>
        <v>-2.7608028030099931</v>
      </c>
      <c r="W519" s="15">
        <f t="shared" si="251"/>
        <v>-1.0476950900563917</v>
      </c>
      <c r="X519" s="19">
        <f t="shared" si="248"/>
        <v>-33105.608723459241</v>
      </c>
      <c r="Y519" s="19">
        <f>SUM(X519:X530)</f>
        <v>-90229.264734224969</v>
      </c>
      <c r="Z519" s="19">
        <f>Y519*2.36386*4.4</f>
        <v>-938473.13883243816</v>
      </c>
    </row>
    <row r="520" spans="1:26">
      <c r="A520">
        <v>2049</v>
      </c>
      <c r="B520">
        <v>2</v>
      </c>
      <c r="C520" s="15">
        <v>7.0466857910156504</v>
      </c>
      <c r="D520" s="15">
        <f t="shared" si="243"/>
        <v>3.7381844378662441</v>
      </c>
      <c r="E520" s="15">
        <f t="shared" si="252"/>
        <v>3.1384387750800427</v>
      </c>
      <c r="F520" s="15">
        <f t="shared" si="249"/>
        <v>0.59974566278620145</v>
      </c>
      <c r="G520" s="15">
        <f t="shared" si="244"/>
        <v>-10632.869413933426</v>
      </c>
      <c r="L520" s="17">
        <v>2.3410278320312701</v>
      </c>
      <c r="M520" s="17">
        <f t="shared" si="245"/>
        <v>1.7709676245117465</v>
      </c>
      <c r="N520" s="17">
        <f>0.7817*M520+0.2163</f>
        <v>1.600665392080832</v>
      </c>
      <c r="O520" s="17">
        <f t="shared" si="250"/>
        <v>0.17030223243091447</v>
      </c>
      <c r="P520" s="17">
        <f t="shared" si="246"/>
        <v>-16490.907247409894</v>
      </c>
      <c r="T520" s="15">
        <v>1.1151367187500201</v>
      </c>
      <c r="U520" s="15">
        <f t="shared" si="247"/>
        <v>3.570897089843772</v>
      </c>
      <c r="V520" s="15">
        <f>0.7817*U520+0.2163</f>
        <v>3.0076702551308765</v>
      </c>
      <c r="W520" s="15">
        <f t="shared" si="251"/>
        <v>0.56322683471289547</v>
      </c>
      <c r="X520" s="19">
        <f t="shared" si="248"/>
        <v>-11131.022747681393</v>
      </c>
    </row>
    <row r="521" spans="1:26">
      <c r="A521">
        <v>2049</v>
      </c>
      <c r="B521">
        <v>3</v>
      </c>
      <c r="C521" s="15">
        <v>10.2088562011719</v>
      </c>
      <c r="D521" s="15">
        <f t="shared" si="243"/>
        <v>7.8891655352783525</v>
      </c>
      <c r="E521" s="15">
        <f t="shared" ref="E521:E523" si="253">0.9534*D521-0.7929</f>
        <v>6.7286304213343815</v>
      </c>
      <c r="F521" s="15">
        <f t="shared" si="249"/>
        <v>1.160535113943971</v>
      </c>
      <c r="G521" s="15">
        <f t="shared" si="244"/>
        <v>-2983.1405106902912</v>
      </c>
      <c r="L521" s="17">
        <v>8.6024414062500192</v>
      </c>
      <c r="M521" s="17">
        <f t="shared" si="245"/>
        <v>10.370393027343775</v>
      </c>
      <c r="N521" s="17">
        <f>0.9534*M521-0.7929</f>
        <v>9.0942327122695552</v>
      </c>
      <c r="O521" s="17">
        <f t="shared" si="250"/>
        <v>1.27616031507422</v>
      </c>
      <c r="P521" s="17">
        <f t="shared" si="246"/>
        <v>-1405.8971420725647</v>
      </c>
      <c r="T521" s="15">
        <v>11.4231506347656</v>
      </c>
      <c r="U521" s="15">
        <f t="shared" si="247"/>
        <v>14.887034766845677</v>
      </c>
      <c r="V521" s="15">
        <f>0.9534*U521-0.7929</f>
        <v>13.400398946710668</v>
      </c>
      <c r="W521" s="15">
        <f t="shared" si="251"/>
        <v>1.4866358201350085</v>
      </c>
      <c r="X521" s="19">
        <f t="shared" si="248"/>
        <v>1465.1992224616515</v>
      </c>
    </row>
    <row r="522" spans="1:26">
      <c r="A522">
        <v>2049</v>
      </c>
      <c r="B522">
        <v>4</v>
      </c>
      <c r="C522" s="15">
        <v>21.733819580078102</v>
      </c>
      <c r="D522" s="15">
        <f t="shared" si="243"/>
        <v>23.017984962768523</v>
      </c>
      <c r="E522" s="15">
        <f t="shared" si="253"/>
        <v>21.15244686350351</v>
      </c>
      <c r="F522" s="15">
        <f t="shared" si="249"/>
        <v>1.865538099265013</v>
      </c>
      <c r="G522" s="15">
        <f t="shared" si="244"/>
        <v>6633.8052120740431</v>
      </c>
      <c r="L522" s="17">
        <v>15.120751953125</v>
      </c>
      <c r="M522" s="17">
        <f t="shared" si="245"/>
        <v>19.322640732421874</v>
      </c>
      <c r="N522" s="17">
        <f>0.9534*M522-0.7929</f>
        <v>17.629305674291015</v>
      </c>
      <c r="O522" s="17">
        <f t="shared" si="250"/>
        <v>1.6933350581308595</v>
      </c>
      <c r="P522" s="17">
        <f t="shared" si="246"/>
        <v>4284.7835279630526</v>
      </c>
      <c r="T522" s="15">
        <v>19.591699218750001</v>
      </c>
      <c r="U522" s="15">
        <f t="shared" si="247"/>
        <v>23.854467402343751</v>
      </c>
      <c r="V522" s="15">
        <f>0.9534*U522-0.7929</f>
        <v>21.949949221394533</v>
      </c>
      <c r="W522" s="15">
        <f t="shared" si="251"/>
        <v>1.9045181809492178</v>
      </c>
      <c r="X522" s="19">
        <f t="shared" si="248"/>
        <v>7165.5325063282799</v>
      </c>
    </row>
    <row r="523" spans="1:26">
      <c r="A523">
        <v>2049</v>
      </c>
      <c r="B523">
        <v>5</v>
      </c>
      <c r="C523" s="15">
        <v>29.335504150390602</v>
      </c>
      <c r="D523" s="15">
        <f t="shared" si="243"/>
        <v>32.996716298217741</v>
      </c>
      <c r="E523" s="15">
        <f t="shared" si="253"/>
        <v>30.666169318720797</v>
      </c>
      <c r="F523" s="15">
        <f t="shared" si="249"/>
        <v>2.330546979496944</v>
      </c>
      <c r="G523" s="15">
        <f t="shared" si="244"/>
        <v>12976.991347317813</v>
      </c>
      <c r="L523" s="17">
        <v>21.599633789062501</v>
      </c>
      <c r="M523" s="17">
        <f t="shared" si="245"/>
        <v>28.220737045898439</v>
      </c>
      <c r="N523" s="17">
        <f>0.9534*M523-0.7929</f>
        <v>26.112750699559573</v>
      </c>
      <c r="O523" s="17">
        <f t="shared" si="250"/>
        <v>2.1079863463388655</v>
      </c>
      <c r="P523" s="17">
        <f t="shared" si="246"/>
        <v>9941.0417504084653</v>
      </c>
      <c r="T523" s="15">
        <v>25.569573974609401</v>
      </c>
      <c r="U523" s="15">
        <f t="shared" si="247"/>
        <v>30.416978309326201</v>
      </c>
      <c r="V523" s="15">
        <f>0.9534*U523-0.7929</f>
        <v>28.206647120111601</v>
      </c>
      <c r="W523" s="15">
        <f t="shared" si="251"/>
        <v>2.2103311892145996</v>
      </c>
      <c r="X523" s="19">
        <f t="shared" si="248"/>
        <v>11337.127752076354</v>
      </c>
    </row>
    <row r="524" spans="1:26">
      <c r="A524">
        <v>2049</v>
      </c>
      <c r="B524">
        <v>6</v>
      </c>
      <c r="C524" s="15">
        <v>31.347100830078102</v>
      </c>
      <c r="D524" s="15">
        <f t="shared" si="243"/>
        <v>35.637339259643525</v>
      </c>
      <c r="E524" s="15">
        <f t="shared" ref="E524:E526" si="254">0.814*D524+4.4613</f>
        <v>33.470094157349827</v>
      </c>
      <c r="F524" s="15">
        <f t="shared" si="249"/>
        <v>2.1672451022936983</v>
      </c>
      <c r="G524" s="15">
        <f t="shared" si="244"/>
        <v>10749.390440388339</v>
      </c>
      <c r="L524" s="17">
        <v>26.514978027343801</v>
      </c>
      <c r="M524" s="17">
        <f t="shared" si="245"/>
        <v>34.971470822753972</v>
      </c>
      <c r="N524" s="17">
        <f>0.814*M524+4.4613</f>
        <v>32.928077249721731</v>
      </c>
      <c r="O524" s="17">
        <f t="shared" si="250"/>
        <v>2.0433935730322403</v>
      </c>
      <c r="P524" s="17">
        <f t="shared" si="246"/>
        <v>9059.9317297327907</v>
      </c>
      <c r="T524" s="15">
        <v>31.769158935546901</v>
      </c>
      <c r="U524" s="15">
        <f t="shared" si="247"/>
        <v>37.222882679443387</v>
      </c>
      <c r="V524" s="15">
        <f>0.814*U524+4.4613</f>
        <v>34.760726501066912</v>
      </c>
      <c r="W524" s="15">
        <f t="shared" si="251"/>
        <v>2.4621561783764747</v>
      </c>
      <c r="X524" s="19">
        <f t="shared" si="248"/>
        <v>14772.27242923349</v>
      </c>
    </row>
    <row r="525" spans="1:26">
      <c r="A525">
        <v>2049</v>
      </c>
      <c r="B525">
        <v>7</v>
      </c>
      <c r="C525" s="15">
        <v>35.037194824218801</v>
      </c>
      <c r="D525" s="15">
        <f t="shared" si="243"/>
        <v>40.481325645752023</v>
      </c>
      <c r="E525" s="15">
        <f t="shared" si="254"/>
        <v>37.413099075642144</v>
      </c>
      <c r="F525" s="15">
        <f t="shared" si="249"/>
        <v>3.0682265701098785</v>
      </c>
      <c r="G525" s="15">
        <f t="shared" si="244"/>
        <v>23039.67864286885</v>
      </c>
      <c r="L525" s="17">
        <v>30.154382324218801</v>
      </c>
      <c r="M525" s="17">
        <f t="shared" si="245"/>
        <v>39.969828684082096</v>
      </c>
      <c r="N525" s="17">
        <f>0.814*M525+4.4613</f>
        <v>36.996740548842823</v>
      </c>
      <c r="O525" s="17">
        <f t="shared" si="250"/>
        <v>2.9730881352392728</v>
      </c>
      <c r="P525" s="17">
        <f t="shared" si="246"/>
        <v>21741.895252798924</v>
      </c>
      <c r="T525" s="15">
        <v>34.995721435546898</v>
      </c>
      <c r="U525" s="15">
        <f t="shared" si="247"/>
        <v>40.765002991943383</v>
      </c>
      <c r="V525" s="15">
        <f>0.814*U525+4.4613</f>
        <v>37.644012435441915</v>
      </c>
      <c r="W525" s="15">
        <f t="shared" si="251"/>
        <v>3.1209905565014679</v>
      </c>
      <c r="X525" s="19">
        <f t="shared" si="248"/>
        <v>23759.432181236523</v>
      </c>
    </row>
    <row r="526" spans="1:26">
      <c r="A526">
        <v>2049</v>
      </c>
      <c r="B526">
        <v>8</v>
      </c>
      <c r="C526" s="15">
        <v>33.342034912109398</v>
      </c>
      <c r="D526" s="15">
        <f t="shared" si="243"/>
        <v>38.256089229126005</v>
      </c>
      <c r="E526" s="15">
        <f t="shared" si="254"/>
        <v>35.601756632508568</v>
      </c>
      <c r="F526" s="15">
        <f t="shared" si="249"/>
        <v>2.6543325966174365</v>
      </c>
      <c r="G526" s="15">
        <f t="shared" si="244"/>
        <v>17393.750950458452</v>
      </c>
      <c r="L526" s="17">
        <v>29.899591064453102</v>
      </c>
      <c r="M526" s="17">
        <f t="shared" si="245"/>
        <v>39.619898367919888</v>
      </c>
      <c r="N526" s="17">
        <f>0.814*M526+4.4613</f>
        <v>36.711897271486791</v>
      </c>
      <c r="O526" s="17">
        <f t="shared" si="250"/>
        <v>2.9080010964330967</v>
      </c>
      <c r="P526" s="17">
        <f t="shared" si="246"/>
        <v>20854.042956443875</v>
      </c>
      <c r="T526" s="15">
        <v>32.020074462890697</v>
      </c>
      <c r="U526" s="15">
        <f t="shared" si="247"/>
        <v>37.498337745361411</v>
      </c>
      <c r="V526" s="15">
        <f>0.814*U526+4.4613</f>
        <v>34.984946924724184</v>
      </c>
      <c r="W526" s="15">
        <f t="shared" si="251"/>
        <v>2.5133908206372269</v>
      </c>
      <c r="X526" s="19">
        <f t="shared" si="248"/>
        <v>15471.164184312409</v>
      </c>
    </row>
    <row r="527" spans="1:26">
      <c r="A527">
        <v>2049</v>
      </c>
      <c r="B527">
        <v>9</v>
      </c>
      <c r="C527" s="15">
        <v>25.368707275390602</v>
      </c>
      <c r="D527" s="15">
        <f t="shared" si="243"/>
        <v>27.789502040405239</v>
      </c>
      <c r="E527" s="15">
        <f t="shared" ref="E527:E529" si="255">0.9014*D527+2.3973</f>
        <v>27.446757139221283</v>
      </c>
      <c r="F527" s="15">
        <f t="shared" si="249"/>
        <v>0.34274490118395562</v>
      </c>
      <c r="G527" s="15">
        <f t="shared" si="244"/>
        <v>-14138.616802949662</v>
      </c>
      <c r="L527" s="17">
        <v>22.171350097656301</v>
      </c>
      <c r="M527" s="17">
        <f t="shared" si="245"/>
        <v>29.005932224121164</v>
      </c>
      <c r="N527" s="17">
        <f>0.9014*M527+2.3973</f>
        <v>28.543247306822817</v>
      </c>
      <c r="O527" s="17">
        <f t="shared" si="250"/>
        <v>0.46268491729834693</v>
      </c>
      <c r="P527" s="17">
        <f t="shared" si="246"/>
        <v>-12502.515043133249</v>
      </c>
      <c r="T527" s="15">
        <v>22.489129638671901</v>
      </c>
      <c r="U527" s="15">
        <f t="shared" si="247"/>
        <v>27.035266517334016</v>
      </c>
      <c r="V527" s="15">
        <f>0.9014*U527+2.3973</f>
        <v>26.766889238724882</v>
      </c>
      <c r="W527" s="15">
        <f t="shared" si="251"/>
        <v>0.26837727860913319</v>
      </c>
      <c r="X527" s="19">
        <f t="shared" si="248"/>
        <v>-15153.065542492814</v>
      </c>
    </row>
    <row r="528" spans="1:26">
      <c r="A528">
        <v>2049</v>
      </c>
      <c r="B528">
        <v>10</v>
      </c>
      <c r="C528" s="15">
        <v>15.682702636718799</v>
      </c>
      <c r="D528" s="15">
        <f t="shared" si="243"/>
        <v>15.074683751220768</v>
      </c>
      <c r="E528" s="15">
        <f t="shared" si="255"/>
        <v>15.985619933350399</v>
      </c>
      <c r="F528" s="15">
        <f t="shared" si="249"/>
        <v>-0.91093618212963179</v>
      </c>
      <c r="G528" s="15">
        <f t="shared" si="244"/>
        <v>-31240.080460430305</v>
      </c>
      <c r="L528" s="17">
        <v>15.767236328125</v>
      </c>
      <c r="M528" s="17">
        <f t="shared" si="245"/>
        <v>20.210522373046874</v>
      </c>
      <c r="N528" s="17">
        <f>0.9014*M528+2.3973</f>
        <v>20.615064867064454</v>
      </c>
      <c r="O528" s="17">
        <f t="shared" si="250"/>
        <v>-0.40454249401757991</v>
      </c>
      <c r="P528" s="17">
        <f t="shared" si="246"/>
        <v>-24332.364160893809</v>
      </c>
      <c r="T528" s="15">
        <v>13.5066162109375</v>
      </c>
      <c r="U528" s="15">
        <f t="shared" si="247"/>
        <v>17.174263276367189</v>
      </c>
      <c r="V528" s="15">
        <f>0.9014*U528+2.3973</f>
        <v>17.878180917317383</v>
      </c>
      <c r="W528" s="15">
        <f t="shared" si="251"/>
        <v>-0.70391764095019482</v>
      </c>
      <c r="X528" s="19">
        <f t="shared" si="248"/>
        <v>-28416.14054020161</v>
      </c>
    </row>
    <row r="529" spans="1:26">
      <c r="A529">
        <v>2049</v>
      </c>
      <c r="B529">
        <v>11</v>
      </c>
      <c r="C529" s="15">
        <v>8.2656188964843995</v>
      </c>
      <c r="D529" s="15">
        <f t="shared" si="243"/>
        <v>5.3382779254150714</v>
      </c>
      <c r="E529" s="15">
        <f t="shared" si="255"/>
        <v>7.2092237219691455</v>
      </c>
      <c r="F529" s="15">
        <f t="shared" si="249"/>
        <v>-1.8709457965540741</v>
      </c>
      <c r="G529" s="15">
        <f t="shared" si="244"/>
        <v>-44335.571610794126</v>
      </c>
      <c r="L529" s="17">
        <v>7.7226806640625201</v>
      </c>
      <c r="M529" s="17">
        <f t="shared" si="245"/>
        <v>9.1621296240234642</v>
      </c>
      <c r="N529" s="17">
        <f>0.9014*M529+2.3973</f>
        <v>10.656043643094749</v>
      </c>
      <c r="O529" s="17">
        <f t="shared" si="250"/>
        <v>-1.4939140190712852</v>
      </c>
      <c r="P529" s="17">
        <f t="shared" si="246"/>
        <v>-39192.4811341514</v>
      </c>
      <c r="T529" s="15">
        <v>0.58431396484377296</v>
      </c>
      <c r="U529" s="15">
        <f t="shared" si="247"/>
        <v>2.9881598706054939</v>
      </c>
      <c r="V529" s="15">
        <f>0.9014*U529+2.3973</f>
        <v>5.0908273073637922</v>
      </c>
      <c r="W529" s="15">
        <f t="shared" si="251"/>
        <v>-2.1026674367582983</v>
      </c>
      <c r="X529" s="19">
        <f t="shared" si="248"/>
        <v>-47496.486504819943</v>
      </c>
    </row>
    <row r="530" spans="1:26">
      <c r="A530">
        <v>2049</v>
      </c>
      <c r="B530">
        <v>12</v>
      </c>
      <c r="C530" s="15">
        <v>3.9840332031250201</v>
      </c>
      <c r="D530" s="15">
        <f t="shared" si="243"/>
        <v>-0.28215961425778602</v>
      </c>
      <c r="E530" s="15">
        <f t="shared" ref="E530:E532" si="256">0.7817*D530+0.2163</f>
        <v>-4.2641704653113288E-3</v>
      </c>
      <c r="F530" s="15">
        <f t="shared" si="249"/>
        <v>-0.27789544379247466</v>
      </c>
      <c r="G530" s="15">
        <f t="shared" si="244"/>
        <v>-22604.771748773146</v>
      </c>
      <c r="L530" s="17">
        <v>2.56914672851565</v>
      </c>
      <c r="M530" s="17">
        <f t="shared" si="245"/>
        <v>2.0842661169433936</v>
      </c>
      <c r="N530" s="17">
        <f>0.7817*M530+0.2163</f>
        <v>1.8455708236146506</v>
      </c>
      <c r="O530" s="17">
        <f t="shared" si="250"/>
        <v>0.23869529332874295</v>
      </c>
      <c r="P530" s="17">
        <f t="shared" si="246"/>
        <v>-15557.957503702617</v>
      </c>
      <c r="T530" s="15">
        <v>-4.3196472167968496</v>
      </c>
      <c r="U530" s="15">
        <f t="shared" si="247"/>
        <v>-2.3954087145995824</v>
      </c>
      <c r="V530" s="15">
        <f>0.7817*U530+0.2163</f>
        <v>-1.6561909922024936</v>
      </c>
      <c r="W530" s="15">
        <f t="shared" si="251"/>
        <v>-0.73921772239708883</v>
      </c>
      <c r="X530" s="19">
        <f t="shared" si="248"/>
        <v>-28897.668951218689</v>
      </c>
    </row>
    <row r="531" spans="1:26">
      <c r="A531">
        <v>2050</v>
      </c>
      <c r="B531">
        <v>1</v>
      </c>
      <c r="C531" s="15">
        <v>1.4975524902344</v>
      </c>
      <c r="D531" s="15">
        <f t="shared" si="243"/>
        <v>-3.5461628460693029</v>
      </c>
      <c r="E531" s="15">
        <f t="shared" si="256"/>
        <v>-2.5557354967723738</v>
      </c>
      <c r="F531" s="15">
        <f t="shared" si="249"/>
        <v>-0.9904273492969291</v>
      </c>
      <c r="G531" s="15">
        <f t="shared" si="244"/>
        <v>-32324.419471759407</v>
      </c>
      <c r="H531" s="15">
        <f>SUM(G531:G542)</f>
        <v>-78714.848677804752</v>
      </c>
      <c r="I531" s="15">
        <f>H531*2.36386*4.4</f>
        <v>-818711.88166026841</v>
      </c>
      <c r="L531" s="17">
        <v>-2.00226440429685</v>
      </c>
      <c r="M531" s="17">
        <f t="shared" si="245"/>
        <v>-4.1941099328612932</v>
      </c>
      <c r="N531" s="17">
        <f>0.7817*M531+0.2163</f>
        <v>-3.0622357345176727</v>
      </c>
      <c r="O531" s="17">
        <f t="shared" si="250"/>
        <v>-1.1318741983436205</v>
      </c>
      <c r="P531" s="17">
        <f t="shared" si="246"/>
        <v>-34253.895939605325</v>
      </c>
      <c r="Q531" s="17">
        <f>SUM(P531:P542)</f>
        <v>-68487.978234641938</v>
      </c>
      <c r="R531" s="17">
        <f>Q531*2.36386*4.4</f>
        <v>-712342.36581085913</v>
      </c>
      <c r="T531" s="15">
        <v>-7.0756591796874799</v>
      </c>
      <c r="U531" s="15">
        <f t="shared" si="247"/>
        <v>-5.4209586474609157</v>
      </c>
      <c r="V531" s="15">
        <f>0.7817*U531+0.2163</f>
        <v>-4.0212633747201973</v>
      </c>
      <c r="W531" s="15">
        <f t="shared" si="251"/>
        <v>-1.3996952727407184</v>
      </c>
      <c r="X531" s="19">
        <f t="shared" si="248"/>
        <v>-37907.243215456139</v>
      </c>
      <c r="Y531" s="19">
        <f>SUM(X531:X542)</f>
        <v>-113663.90862100148</v>
      </c>
      <c r="Z531" s="19">
        <f>Y531*2.36386*4.4</f>
        <v>-1182216.4949444986</v>
      </c>
    </row>
    <row r="532" spans="1:26">
      <c r="A532">
        <v>2050</v>
      </c>
      <c r="B532">
        <v>2</v>
      </c>
      <c r="C532" s="15">
        <v>5.9142089843750201</v>
      </c>
      <c r="D532" s="15">
        <f t="shared" si="243"/>
        <v>2.2515821337890891</v>
      </c>
      <c r="E532" s="15">
        <f t="shared" si="256"/>
        <v>1.9763617539829308</v>
      </c>
      <c r="F532" s="15">
        <f t="shared" si="249"/>
        <v>0.27522037980615832</v>
      </c>
      <c r="G532" s="15">
        <f t="shared" si="244"/>
        <v>-15059.718799064194</v>
      </c>
      <c r="L532" s="17">
        <v>2.8558288574219</v>
      </c>
      <c r="M532" s="17">
        <f t="shared" si="245"/>
        <v>2.4779953527832372</v>
      </c>
      <c r="N532" s="17">
        <f>0.7817*M532+0.2163</f>
        <v>2.1533489672706563</v>
      </c>
      <c r="O532" s="17">
        <f t="shared" si="250"/>
        <v>0.32464638551258096</v>
      </c>
      <c r="P532" s="17">
        <f t="shared" si="246"/>
        <v>-14385.498655222884</v>
      </c>
      <c r="T532" s="15">
        <v>-4.8223632812499799</v>
      </c>
      <c r="U532" s="15">
        <f t="shared" si="247"/>
        <v>-2.9472904101562283</v>
      </c>
      <c r="V532" s="15">
        <f>0.7817*U532+0.2163</f>
        <v>-2.0875969136191235</v>
      </c>
      <c r="W532" s="15">
        <f t="shared" si="251"/>
        <v>-0.85969349653710481</v>
      </c>
      <c r="X532" s="19">
        <f t="shared" si="248"/>
        <v>-30541.078986262648</v>
      </c>
    </row>
    <row r="533" spans="1:26">
      <c r="A533">
        <v>2050</v>
      </c>
      <c r="B533">
        <v>3</v>
      </c>
      <c r="C533" s="15">
        <v>14.779504394531299</v>
      </c>
      <c r="D533" s="15">
        <f t="shared" si="243"/>
        <v>13.889055418701236</v>
      </c>
      <c r="E533" s="15">
        <f t="shared" ref="E533:E535" si="257">0.9534*D533-0.7929</f>
        <v>12.448925436189759</v>
      </c>
      <c r="F533" s="15">
        <f t="shared" si="249"/>
        <v>1.4401299825114773</v>
      </c>
      <c r="G533" s="15">
        <f t="shared" si="244"/>
        <v>830.81309143906037</v>
      </c>
      <c r="L533" s="17">
        <v>9.3210693359375192</v>
      </c>
      <c r="M533" s="17">
        <f t="shared" si="245"/>
        <v>11.357356625976587</v>
      </c>
      <c r="N533" s="17">
        <f>0.9534*M533-0.7929</f>
        <v>10.035203807206079</v>
      </c>
      <c r="O533" s="17">
        <f t="shared" si="250"/>
        <v>1.3221528187705083</v>
      </c>
      <c r="P533" s="17">
        <f t="shared" si="246"/>
        <v>-778.51339915149583</v>
      </c>
      <c r="T533" s="15">
        <v>7.8628479003906504</v>
      </c>
      <c r="U533" s="15">
        <f t="shared" si="247"/>
        <v>10.978534425048856</v>
      </c>
      <c r="V533" s="15">
        <f>0.9534*U533-0.7929</f>
        <v>9.6740347208415809</v>
      </c>
      <c r="W533" s="15">
        <f t="shared" si="251"/>
        <v>1.3044997042072755</v>
      </c>
      <c r="X533" s="19">
        <f t="shared" si="248"/>
        <v>-1019.3195349085545</v>
      </c>
    </row>
    <row r="534" spans="1:26">
      <c r="A534">
        <v>2050</v>
      </c>
      <c r="B534">
        <v>4</v>
      </c>
      <c r="C534" s="15">
        <v>24.257226562500001</v>
      </c>
      <c r="D534" s="15">
        <f t="shared" si="243"/>
        <v>26.330461308593751</v>
      </c>
      <c r="E534" s="15">
        <f t="shared" si="257"/>
        <v>24.310561811613283</v>
      </c>
      <c r="F534" s="15">
        <f t="shared" si="249"/>
        <v>2.019899496980468</v>
      </c>
      <c r="G534" s="15">
        <f t="shared" si="244"/>
        <v>8739.4490383105658</v>
      </c>
      <c r="L534" s="17">
        <v>17.768457031250001</v>
      </c>
      <c r="M534" s="17">
        <f t="shared" si="245"/>
        <v>22.958998886718753</v>
      </c>
      <c r="N534" s="17">
        <f>0.9534*M534-0.7929</f>
        <v>21.096209538597659</v>
      </c>
      <c r="O534" s="17">
        <f t="shared" si="250"/>
        <v>1.862789348121094</v>
      </c>
      <c r="P534" s="17">
        <f t="shared" si="246"/>
        <v>6596.3094977198416</v>
      </c>
      <c r="T534" s="15">
        <v>18.448541259765602</v>
      </c>
      <c r="U534" s="15">
        <f t="shared" si="247"/>
        <v>22.599508594970679</v>
      </c>
      <c r="V534" s="15">
        <f>0.9534*U534-0.7929</f>
        <v>20.753471494445048</v>
      </c>
      <c r="W534" s="15">
        <f t="shared" si="251"/>
        <v>1.8460371005256313</v>
      </c>
      <c r="X534" s="19">
        <f t="shared" si="248"/>
        <v>6367.7920882701364</v>
      </c>
    </row>
    <row r="535" spans="1:26">
      <c r="A535">
        <v>2050</v>
      </c>
      <c r="B535">
        <v>5</v>
      </c>
      <c r="C535" s="15">
        <v>27.086480712890602</v>
      </c>
      <c r="D535" s="15">
        <f t="shared" si="243"/>
        <v>30.044423231811493</v>
      </c>
      <c r="E535" s="15">
        <f t="shared" si="257"/>
        <v>27.851453109209078</v>
      </c>
      <c r="F535" s="15">
        <f t="shared" si="249"/>
        <v>2.1929701226024143</v>
      </c>
      <c r="G535" s="15">
        <f t="shared" si="244"/>
        <v>11100.305442419532</v>
      </c>
      <c r="L535" s="17">
        <v>24.742578125000001</v>
      </c>
      <c r="M535" s="17">
        <f t="shared" si="245"/>
        <v>32.537256796874999</v>
      </c>
      <c r="N535" s="17">
        <f>0.9534*M535-0.7929</f>
        <v>30.228120630140626</v>
      </c>
      <c r="O535" s="17">
        <f t="shared" si="250"/>
        <v>2.3091361667343726</v>
      </c>
      <c r="P535" s="17">
        <f t="shared" si="246"/>
        <v>12684.926450423576</v>
      </c>
      <c r="T535" s="15">
        <v>24.153680419921901</v>
      </c>
      <c r="U535" s="15">
        <f t="shared" si="247"/>
        <v>28.862610364990264</v>
      </c>
      <c r="V535" s="15">
        <f>0.9534*U535-0.7929</f>
        <v>26.724712721981717</v>
      </c>
      <c r="W535" s="15">
        <f t="shared" si="251"/>
        <v>2.1378976430085466</v>
      </c>
      <c r="X535" s="19">
        <f t="shared" si="248"/>
        <v>10349.061748279582</v>
      </c>
    </row>
    <row r="536" spans="1:26">
      <c r="A536">
        <v>2050</v>
      </c>
      <c r="B536">
        <v>6</v>
      </c>
      <c r="C536" s="15">
        <v>32.400537109375001</v>
      </c>
      <c r="D536" s="15">
        <f t="shared" si="243"/>
        <v>37.020185063476561</v>
      </c>
      <c r="E536" s="15">
        <f t="shared" ref="E536:E538" si="258">0.814*D536+4.4613</f>
        <v>34.595730641669917</v>
      </c>
      <c r="F536" s="15">
        <f t="shared" si="249"/>
        <v>2.4244544218066437</v>
      </c>
      <c r="G536" s="15">
        <f t="shared" si="244"/>
        <v>14257.982767864429</v>
      </c>
      <c r="L536" s="17">
        <v>28.769586181640602</v>
      </c>
      <c r="M536" s="17">
        <f t="shared" si="245"/>
        <v>38.0679496618652</v>
      </c>
      <c r="N536" s="17">
        <f>0.814*M536+4.4613</f>
        <v>35.448611024758272</v>
      </c>
      <c r="O536" s="17">
        <f t="shared" si="250"/>
        <v>2.619338637106928</v>
      </c>
      <c r="P536" s="17">
        <f t="shared" si="246"/>
        <v>16916.398348775605</v>
      </c>
      <c r="T536" s="15">
        <v>30.768182373046901</v>
      </c>
      <c r="U536" s="15">
        <f t="shared" si="247"/>
        <v>36.124010609130892</v>
      </c>
      <c r="V536" s="15">
        <f>0.814*U536+4.4613</f>
        <v>33.866244635832544</v>
      </c>
      <c r="W536" s="15">
        <f t="shared" si="251"/>
        <v>2.2577659732983477</v>
      </c>
      <c r="X536" s="19">
        <f t="shared" si="248"/>
        <v>11984.18564176276</v>
      </c>
    </row>
    <row r="537" spans="1:26">
      <c r="A537">
        <v>2050</v>
      </c>
      <c r="B537">
        <v>7</v>
      </c>
      <c r="C537" s="15">
        <v>35.014337158203197</v>
      </c>
      <c r="D537" s="15">
        <f t="shared" si="243"/>
        <v>40.45132038757334</v>
      </c>
      <c r="E537" s="15">
        <f t="shared" si="258"/>
        <v>37.388674795484697</v>
      </c>
      <c r="F537" s="15">
        <f t="shared" si="249"/>
        <v>3.0626455920886428</v>
      </c>
      <c r="G537" s="15">
        <f t="shared" si="244"/>
        <v>22963.548521681179</v>
      </c>
      <c r="L537" s="17">
        <v>31.452203369140602</v>
      </c>
      <c r="M537" s="17">
        <f t="shared" si="245"/>
        <v>41.752256107177701</v>
      </c>
      <c r="N537" s="17">
        <f>0.814*M537+4.4613</f>
        <v>38.447636471242646</v>
      </c>
      <c r="O537" s="17">
        <f t="shared" si="250"/>
        <v>3.3046196359350546</v>
      </c>
      <c r="P537" s="17">
        <f t="shared" si="246"/>
        <v>26264.316453790081</v>
      </c>
      <c r="T537" s="15">
        <v>34.233605957031301</v>
      </c>
      <c r="U537" s="15">
        <f t="shared" si="247"/>
        <v>39.928352619628967</v>
      </c>
      <c r="V537" s="15">
        <f>0.814*U537+4.4613</f>
        <v>36.96297903237798</v>
      </c>
      <c r="W537" s="15">
        <f t="shared" si="251"/>
        <v>2.965373587250987</v>
      </c>
      <c r="X537" s="19">
        <f t="shared" si="248"/>
        <v>21636.661103690712</v>
      </c>
    </row>
    <row r="538" spans="1:26">
      <c r="A538">
        <v>2050</v>
      </c>
      <c r="B538">
        <v>8</v>
      </c>
      <c r="C538" s="15">
        <v>32.701867675781301</v>
      </c>
      <c r="D538" s="15">
        <f t="shared" si="243"/>
        <v>37.415741697998115</v>
      </c>
      <c r="E538" s="15">
        <f t="shared" si="258"/>
        <v>34.917713742170463</v>
      </c>
      <c r="F538" s="15">
        <f t="shared" si="249"/>
        <v>2.4980279558276521</v>
      </c>
      <c r="G538" s="15">
        <f t="shared" si="244"/>
        <v>15261.599345445</v>
      </c>
      <c r="L538" s="17">
        <v>30.121240234375001</v>
      </c>
      <c r="M538" s="17">
        <f t="shared" si="245"/>
        <v>39.924311337890622</v>
      </c>
      <c r="N538" s="17">
        <f>0.814*M538+4.4613</f>
        <v>36.959689429042967</v>
      </c>
      <c r="O538" s="17">
        <f t="shared" si="250"/>
        <v>2.9646219088476542</v>
      </c>
      <c r="P538" s="17">
        <f t="shared" si="246"/>
        <v>21626.407458590853</v>
      </c>
      <c r="T538" s="15">
        <v>29.988153076171901</v>
      </c>
      <c r="U538" s="15">
        <f t="shared" si="247"/>
        <v>35.267694447021512</v>
      </c>
      <c r="V538" s="15">
        <f>0.814*U538+4.4613</f>
        <v>33.169203279875511</v>
      </c>
      <c r="W538" s="15">
        <f t="shared" si="251"/>
        <v>2.0984911671460011</v>
      </c>
      <c r="X538" s="19">
        <f t="shared" si="248"/>
        <v>9811.5180110386027</v>
      </c>
    </row>
    <row r="539" spans="1:26">
      <c r="A539">
        <v>2050</v>
      </c>
      <c r="B539">
        <v>9</v>
      </c>
      <c r="C539" s="15">
        <v>27.188958740234401</v>
      </c>
      <c r="D539" s="15">
        <f t="shared" si="243"/>
        <v>30.178946138305697</v>
      </c>
      <c r="E539" s="15">
        <f t="shared" ref="E539:E541" si="259">0.9014*D539+2.3973</f>
        <v>29.600602049068755</v>
      </c>
      <c r="F539" s="15">
        <f t="shared" si="249"/>
        <v>0.57834408923694269</v>
      </c>
      <c r="G539" s="15">
        <f t="shared" si="244"/>
        <v>-10924.808278718865</v>
      </c>
      <c r="L539" s="17">
        <v>20.389001464843801</v>
      </c>
      <c r="M539" s="17">
        <f t="shared" si="245"/>
        <v>26.558054611816477</v>
      </c>
      <c r="N539" s="17">
        <f>0.9014*M539+2.3973</f>
        <v>26.336730427091371</v>
      </c>
      <c r="O539" s="17">
        <f t="shared" si="250"/>
        <v>0.22132418472510551</v>
      </c>
      <c r="P539" s="17">
        <f t="shared" si="246"/>
        <v>-15794.916796164836</v>
      </c>
      <c r="T539" s="15">
        <v>23.798333740234401</v>
      </c>
      <c r="U539" s="15">
        <f t="shared" si="247"/>
        <v>28.472510780029328</v>
      </c>
      <c r="V539" s="15">
        <f>0.9014*U539+2.3973</f>
        <v>28.062421217118438</v>
      </c>
      <c r="W539" s="15">
        <f t="shared" si="251"/>
        <v>0.41008956291089049</v>
      </c>
      <c r="X539" s="19">
        <f t="shared" si="248"/>
        <v>-13219.968272332542</v>
      </c>
    </row>
    <row r="540" spans="1:26">
      <c r="A540">
        <v>2050</v>
      </c>
      <c r="B540">
        <v>10</v>
      </c>
      <c r="C540" s="15">
        <v>15.467126464843799</v>
      </c>
      <c r="D540" s="15">
        <f t="shared" si="243"/>
        <v>14.791696910400454</v>
      </c>
      <c r="E540" s="15">
        <f t="shared" si="259"/>
        <v>15.730535595034969</v>
      </c>
      <c r="F540" s="15">
        <f t="shared" si="249"/>
        <v>-0.93883868463451492</v>
      </c>
      <c r="G540" s="15">
        <f t="shared" si="244"/>
        <v>-31620.698497099416</v>
      </c>
      <c r="L540" s="17">
        <v>11.7052551269531</v>
      </c>
      <c r="M540" s="17">
        <f t="shared" si="245"/>
        <v>14.631797391357386</v>
      </c>
      <c r="N540" s="17">
        <f>0.9014*M540+2.3973</f>
        <v>15.586402168569547</v>
      </c>
      <c r="O540" s="17">
        <f t="shared" si="250"/>
        <v>-0.95460477721216108</v>
      </c>
      <c r="P540" s="17">
        <f t="shared" si="246"/>
        <v>-31835.763765951087</v>
      </c>
      <c r="T540" s="15">
        <v>12.275598144531299</v>
      </c>
      <c r="U540" s="15">
        <f t="shared" si="247"/>
        <v>15.822851643066462</v>
      </c>
      <c r="V540" s="15">
        <f>0.9014*U540+2.3973</f>
        <v>16.660018471060109</v>
      </c>
      <c r="W540" s="15">
        <f t="shared" si="251"/>
        <v>-0.83716682799364683</v>
      </c>
      <c r="X540" s="19">
        <f t="shared" si="248"/>
        <v>-30233.792700661339</v>
      </c>
    </row>
    <row r="541" spans="1:26">
      <c r="A541">
        <v>2050</v>
      </c>
      <c r="B541">
        <v>11</v>
      </c>
      <c r="C541" s="15">
        <v>9.7785278320312692</v>
      </c>
      <c r="D541" s="15">
        <f t="shared" si="243"/>
        <v>7.3242734851074465</v>
      </c>
      <c r="E541" s="15">
        <f t="shared" si="259"/>
        <v>8.9994001194758528</v>
      </c>
      <c r="F541" s="15">
        <f t="shared" si="249"/>
        <v>-1.6751266343684064</v>
      </c>
      <c r="G541" s="15">
        <f t="shared" si="244"/>
        <v>-41664.402419419435</v>
      </c>
      <c r="L541" s="17">
        <v>8.2524658203125192</v>
      </c>
      <c r="M541" s="17">
        <f t="shared" si="245"/>
        <v>9.8897365576172138</v>
      </c>
      <c r="N541" s="17">
        <f>0.9014*M541+2.3973</f>
        <v>11.311908533036156</v>
      </c>
      <c r="O541" s="17">
        <f t="shared" si="250"/>
        <v>-1.4221719754189426</v>
      </c>
      <c r="P541" s="17">
        <f t="shared" si="246"/>
        <v>-38213.847916689796</v>
      </c>
      <c r="T541" s="15">
        <v>5.0287414550781504</v>
      </c>
      <c r="U541" s="15">
        <f t="shared" si="247"/>
        <v>7.8672523693847936</v>
      </c>
      <c r="V541" s="15">
        <f>0.9014*U541+2.3973</f>
        <v>9.4888412857634528</v>
      </c>
      <c r="W541" s="15">
        <f t="shared" si="251"/>
        <v>-1.6215889163786592</v>
      </c>
      <c r="X541" s="19">
        <f t="shared" si="248"/>
        <v>-40934.094408321289</v>
      </c>
    </row>
    <row r="542" spans="1:26">
      <c r="A542">
        <v>2050</v>
      </c>
      <c r="B542">
        <v>12</v>
      </c>
      <c r="C542" s="15">
        <v>4.5801635742187701</v>
      </c>
      <c r="D542" s="15">
        <f t="shared" si="243"/>
        <v>0.50038072387697952</v>
      </c>
      <c r="E542" s="15">
        <f t="shared" ref="E542:E544" si="260">0.7817*D542+0.2163</f>
        <v>0.60744761185463481</v>
      </c>
      <c r="F542" s="15">
        <f t="shared" si="249"/>
        <v>-0.10706688797765529</v>
      </c>
      <c r="G542" s="15">
        <f t="shared" si="244"/>
        <v>-20274.499418903197</v>
      </c>
      <c r="L542" s="17">
        <v>2.1397949218750201</v>
      </c>
      <c r="M542" s="17">
        <f t="shared" si="245"/>
        <v>1.4945943457031525</v>
      </c>
      <c r="N542" s="17">
        <f>0.7817*M542+0.2163</f>
        <v>1.3846244000361543</v>
      </c>
      <c r="O542" s="17">
        <f t="shared" si="250"/>
        <v>0.10996994566699825</v>
      </c>
      <c r="P542" s="17">
        <f t="shared" si="246"/>
        <v>-17313.899971156476</v>
      </c>
      <c r="T542" s="15">
        <v>-1.58490600585935</v>
      </c>
      <c r="U542" s="15">
        <f t="shared" si="247"/>
        <v>0.6067901867676051</v>
      </c>
      <c r="V542" s="15">
        <f>0.7817*U542+0.2163</f>
        <v>0.69062788899623695</v>
      </c>
      <c r="W542" s="15">
        <f t="shared" si="251"/>
        <v>-8.383770222863185E-2</v>
      </c>
      <c r="X542" s="19">
        <f t="shared" si="248"/>
        <v>-19957.630096100766</v>
      </c>
    </row>
    <row r="543" spans="1:26">
      <c r="A543">
        <v>2051</v>
      </c>
      <c r="B543">
        <v>1</v>
      </c>
      <c r="C543" s="15">
        <v>0.18288574218752299</v>
      </c>
      <c r="D543" s="15">
        <f t="shared" si="243"/>
        <v>-5.2719258862304379</v>
      </c>
      <c r="E543" s="15">
        <f t="shared" si="260"/>
        <v>-3.9047644652663327</v>
      </c>
      <c r="F543" s="15">
        <f t="shared" si="249"/>
        <v>-1.3671614209641052</v>
      </c>
      <c r="G543" s="15">
        <f t="shared" si="244"/>
        <v>-37463.448943371361</v>
      </c>
      <c r="H543" s="15">
        <f>SUM(G543:G554)</f>
        <v>-106828.29091526649</v>
      </c>
      <c r="I543" s="15">
        <f>H543*2.36386*4.4</f>
        <v>-1111119.3445570322</v>
      </c>
      <c r="L543" s="17">
        <v>-4.5161499023437299</v>
      </c>
      <c r="M543" s="17">
        <f t="shared" si="245"/>
        <v>-7.6466802758788788</v>
      </c>
      <c r="N543" s="17">
        <f>0.7817*M543+0.2163</f>
        <v>-5.7611099716545189</v>
      </c>
      <c r="O543" s="17">
        <f t="shared" si="250"/>
        <v>-1.8855703042243599</v>
      </c>
      <c r="P543" s="17">
        <f t="shared" si="246"/>
        <v>-44535.06451992449</v>
      </c>
      <c r="Q543" s="17">
        <f>SUM(P543:P554)</f>
        <v>-70162.696070643404</v>
      </c>
      <c r="R543" s="17">
        <f>Q543*2.36386*4.4</f>
        <v>-729761.07922762493</v>
      </c>
      <c r="T543" s="15">
        <v>-3.3548950195312299</v>
      </c>
      <c r="U543" s="15">
        <f t="shared" si="247"/>
        <v>-1.3363037524413848</v>
      </c>
      <c r="V543" s="15">
        <f>0.7817*U543+0.2163</f>
        <v>-0.82828864328343044</v>
      </c>
      <c r="W543" s="15">
        <f t="shared" si="251"/>
        <v>-0.50801510915795434</v>
      </c>
      <c r="X543" s="19">
        <f t="shared" si="248"/>
        <v>-25743.834104023656</v>
      </c>
      <c r="Y543" s="19">
        <f>SUM(X543:X554)</f>
        <v>-85233.728695714613</v>
      </c>
      <c r="Z543" s="19">
        <f>Y543*2.36386*4.4</f>
        <v>-886514.64842446859</v>
      </c>
    </row>
    <row r="544" spans="1:26">
      <c r="A544">
        <v>2051</v>
      </c>
      <c r="B544">
        <v>2</v>
      </c>
      <c r="C544" s="15">
        <v>3.9962402343750201</v>
      </c>
      <c r="D544" s="15">
        <f t="shared" si="243"/>
        <v>-0.26613544433591052</v>
      </c>
      <c r="E544" s="15">
        <f t="shared" si="260"/>
        <v>8.2619231626187561E-3</v>
      </c>
      <c r="F544" s="15">
        <f t="shared" si="249"/>
        <v>-0.27439736749852928</v>
      </c>
      <c r="G544" s="15">
        <f t="shared" si="244"/>
        <v>-22557.054490047438</v>
      </c>
      <c r="L544" s="17">
        <v>2.3014770507812701</v>
      </c>
      <c r="M544" s="17">
        <f t="shared" si="245"/>
        <v>1.7166485815429962</v>
      </c>
      <c r="N544" s="17">
        <f>0.7817*M544+0.2163</f>
        <v>1.55820419619216</v>
      </c>
      <c r="O544" s="17">
        <f t="shared" si="250"/>
        <v>0.15844438535083616</v>
      </c>
      <c r="P544" s="17">
        <f t="shared" si="246"/>
        <v>-16652.660139429245</v>
      </c>
      <c r="T544" s="15">
        <v>0.45830688476564801</v>
      </c>
      <c r="U544" s="15">
        <f t="shared" si="247"/>
        <v>2.8498292980957283</v>
      </c>
      <c r="V544" s="15">
        <f>0.7817*U544+0.2163</f>
        <v>2.4440115623214305</v>
      </c>
      <c r="W544" s="15">
        <f t="shared" si="251"/>
        <v>0.40581773577429781</v>
      </c>
      <c r="X544" s="19">
        <f t="shared" si="248"/>
        <v>-13278.240266302804</v>
      </c>
    </row>
    <row r="545" spans="1:26">
      <c r="A545">
        <v>2051</v>
      </c>
      <c r="B545">
        <v>3</v>
      </c>
      <c r="C545" s="15">
        <v>15.2075744628906</v>
      </c>
      <c r="D545" s="15">
        <f t="shared" si="243"/>
        <v>14.450982997436491</v>
      </c>
      <c r="E545" s="15">
        <f t="shared" ref="E545:E547" si="261">0.9534*D545-0.7929</f>
        <v>12.984667189755951</v>
      </c>
      <c r="F545" s="15">
        <f t="shared" si="249"/>
        <v>1.4663158076805392</v>
      </c>
      <c r="G545" s="15">
        <f t="shared" si="244"/>
        <v>1188.013932570233</v>
      </c>
      <c r="L545" s="17">
        <v>10.064172363281299</v>
      </c>
      <c r="M545" s="17">
        <f t="shared" si="245"/>
        <v>12.377934323730535</v>
      </c>
      <c r="N545" s="17">
        <f>0.9534*M545-0.7929</f>
        <v>11.008222584244693</v>
      </c>
      <c r="O545" s="17">
        <f t="shared" si="250"/>
        <v>1.369711739485842</v>
      </c>
      <c r="P545" s="17">
        <f t="shared" si="246"/>
        <v>-129.76216167362873</v>
      </c>
      <c r="T545" s="15">
        <v>9.7503601074218995</v>
      </c>
      <c r="U545" s="15">
        <f t="shared" si="247"/>
        <v>13.050645325927762</v>
      </c>
      <c r="V545" s="15">
        <f>0.9534*U545-0.7929</f>
        <v>11.649585253739529</v>
      </c>
      <c r="W545" s="15">
        <f t="shared" si="251"/>
        <v>1.4010600721882334</v>
      </c>
      <c r="X545" s="19">
        <f t="shared" si="248"/>
        <v>297.86044471969217</v>
      </c>
    </row>
    <row r="546" spans="1:26">
      <c r="A546">
        <v>2051</v>
      </c>
      <c r="B546">
        <v>4</v>
      </c>
      <c r="C546" s="15">
        <v>23.508874511718801</v>
      </c>
      <c r="D546" s="15">
        <f t="shared" si="243"/>
        <v>25.348099571533268</v>
      </c>
      <c r="E546" s="15">
        <f t="shared" si="261"/>
        <v>23.373978131499818</v>
      </c>
      <c r="F546" s="15">
        <f t="shared" si="249"/>
        <v>1.9741214400334499</v>
      </c>
      <c r="G546" s="15">
        <f t="shared" si="244"/>
        <v>8114.9905634962888</v>
      </c>
      <c r="L546" s="17">
        <v>19.429162597656301</v>
      </c>
      <c r="M546" s="17">
        <f t="shared" si="245"/>
        <v>25.239811911621164</v>
      </c>
      <c r="N546" s="17">
        <f>0.9534*M546-0.7929</f>
        <v>23.27073667653962</v>
      </c>
      <c r="O546" s="17">
        <f t="shared" si="250"/>
        <v>1.9690752350815437</v>
      </c>
      <c r="P546" s="17">
        <f t="shared" si="246"/>
        <v>8046.1552817473384</v>
      </c>
      <c r="T546" s="15">
        <v>17.301995849609401</v>
      </c>
      <c r="U546" s="15">
        <f t="shared" si="247"/>
        <v>21.340831043701201</v>
      </c>
      <c r="V546" s="15">
        <f>0.9534*U546-0.7929</f>
        <v>19.553448317064724</v>
      </c>
      <c r="W546" s="15">
        <f t="shared" si="251"/>
        <v>1.7873827266364763</v>
      </c>
      <c r="X546" s="19">
        <f t="shared" si="248"/>
        <v>5567.6877740481723</v>
      </c>
    </row>
    <row r="547" spans="1:26">
      <c r="A547">
        <v>2051</v>
      </c>
      <c r="B547">
        <v>5</v>
      </c>
      <c r="C547" s="15">
        <v>28.066583251953102</v>
      </c>
      <c r="D547" s="15">
        <f t="shared" si="243"/>
        <v>31.331003834838839</v>
      </c>
      <c r="E547" s="15">
        <f t="shared" si="261"/>
        <v>29.078079056135351</v>
      </c>
      <c r="F547" s="15">
        <f t="shared" si="249"/>
        <v>2.2529247787034876</v>
      </c>
      <c r="G547" s="15">
        <f t="shared" si="244"/>
        <v>11918.146906294274</v>
      </c>
      <c r="L547" s="17">
        <v>19.229760742187501</v>
      </c>
      <c r="M547" s="17">
        <f t="shared" si="245"/>
        <v>24.965953403320317</v>
      </c>
      <c r="N547" s="17">
        <f>0.9534*M547-0.7929</f>
        <v>23.009639974725591</v>
      </c>
      <c r="O547" s="17">
        <f t="shared" si="250"/>
        <v>1.9563134285947257</v>
      </c>
      <c r="P547" s="17">
        <f t="shared" si="246"/>
        <v>7872.0714794606538</v>
      </c>
      <c r="T547" s="15">
        <v>25.879754638671901</v>
      </c>
      <c r="U547" s="15">
        <f t="shared" si="247"/>
        <v>30.757494642334013</v>
      </c>
      <c r="V547" s="15">
        <f>0.9534*U547-0.7929</f>
        <v>28.531295392001248</v>
      </c>
      <c r="W547" s="15">
        <f t="shared" si="251"/>
        <v>2.2261992503327654</v>
      </c>
      <c r="X547" s="19">
        <f t="shared" si="248"/>
        <v>11553.583973789253</v>
      </c>
    </row>
    <row r="548" spans="1:26">
      <c r="A548">
        <v>2051</v>
      </c>
      <c r="B548">
        <v>6</v>
      </c>
      <c r="C548" s="15">
        <v>32.007470703125001</v>
      </c>
      <c r="D548" s="15">
        <f t="shared" si="243"/>
        <v>36.504206791992189</v>
      </c>
      <c r="E548" s="15">
        <f t="shared" ref="E548:E550" si="262">0.814*D548+4.4613</f>
        <v>34.175724328681639</v>
      </c>
      <c r="F548" s="15">
        <f t="shared" si="249"/>
        <v>2.3284824633105501</v>
      </c>
      <c r="G548" s="15">
        <f t="shared" si="244"/>
        <v>12948.829282019215</v>
      </c>
      <c r="L548" s="17">
        <v>29.471093750000001</v>
      </c>
      <c r="M548" s="17">
        <f t="shared" si="245"/>
        <v>39.031400156250001</v>
      </c>
      <c r="N548" s="17">
        <f>0.814*M548+4.4613</f>
        <v>36.232859727187495</v>
      </c>
      <c r="O548" s="17">
        <f t="shared" si="250"/>
        <v>2.7985404290625056</v>
      </c>
      <c r="P548" s="17">
        <f t="shared" si="246"/>
        <v>19360.889992841636</v>
      </c>
      <c r="T548" s="15">
        <v>32.110559082031301</v>
      </c>
      <c r="U548" s="15">
        <f t="shared" si="247"/>
        <v>37.597671760253967</v>
      </c>
      <c r="V548" s="15">
        <f>0.814*U548+4.4613</f>
        <v>35.065804812846729</v>
      </c>
      <c r="W548" s="15">
        <f t="shared" si="251"/>
        <v>2.5318669474072379</v>
      </c>
      <c r="X548" s="19">
        <f t="shared" si="248"/>
        <v>15723.19702958213</v>
      </c>
    </row>
    <row r="549" spans="1:26">
      <c r="A549">
        <v>2051</v>
      </c>
      <c r="B549">
        <v>7</v>
      </c>
      <c r="C549" s="15">
        <v>34.230889892578197</v>
      </c>
      <c r="D549" s="15">
        <f t="shared" si="243"/>
        <v>39.422889161987399</v>
      </c>
      <c r="E549" s="15">
        <f t="shared" si="262"/>
        <v>36.55153177785774</v>
      </c>
      <c r="F549" s="15">
        <f t="shared" si="249"/>
        <v>2.8713573841296594</v>
      </c>
      <c r="G549" s="15">
        <f t="shared" si="244"/>
        <v>20354.18607691268</v>
      </c>
      <c r="L549" s="17">
        <v>31.811914062500001</v>
      </c>
      <c r="M549" s="17">
        <f t="shared" si="245"/>
        <v>42.2462827734375</v>
      </c>
      <c r="N549" s="17">
        <f>0.814*M549+4.4613</f>
        <v>38.849774177578126</v>
      </c>
      <c r="O549" s="17">
        <f t="shared" si="250"/>
        <v>3.3965085958593733</v>
      </c>
      <c r="P549" s="17">
        <f t="shared" si="246"/>
        <v>27517.773756117713</v>
      </c>
      <c r="T549" s="15">
        <v>35.362390136718801</v>
      </c>
      <c r="U549" s="15">
        <f t="shared" si="247"/>
        <v>41.167531892089904</v>
      </c>
      <c r="V549" s="15">
        <f>0.814*U549+4.4613</f>
        <v>37.971670960161184</v>
      </c>
      <c r="W549" s="15">
        <f t="shared" si="251"/>
        <v>3.1958609319287206</v>
      </c>
      <c r="X549" s="19">
        <f t="shared" si="248"/>
        <v>24780.738972439678</v>
      </c>
    </row>
    <row r="550" spans="1:26">
      <c r="A550">
        <v>2051</v>
      </c>
      <c r="B550">
        <v>8</v>
      </c>
      <c r="C550" s="15">
        <v>33.224267578125001</v>
      </c>
      <c r="D550" s="15">
        <f t="shared" si="243"/>
        <v>38.101496049804688</v>
      </c>
      <c r="E550" s="15">
        <f t="shared" si="262"/>
        <v>35.475917784541011</v>
      </c>
      <c r="F550" s="15">
        <f t="shared" si="249"/>
        <v>2.6255782652636768</v>
      </c>
      <c r="G550" s="15">
        <f t="shared" si="244"/>
        <v>17001.513116461814</v>
      </c>
      <c r="L550" s="17">
        <v>29.489038085937501</v>
      </c>
      <c r="M550" s="17">
        <f t="shared" si="245"/>
        <v>39.056044907226564</v>
      </c>
      <c r="N550" s="17">
        <f>0.814*M550+4.4613</f>
        <v>36.252920554482422</v>
      </c>
      <c r="O550" s="17">
        <f t="shared" si="250"/>
        <v>2.8031243527441418</v>
      </c>
      <c r="P550" s="17">
        <f t="shared" si="246"/>
        <v>19423.419295782842</v>
      </c>
      <c r="T550" s="15">
        <v>32.453027343750001</v>
      </c>
      <c r="U550" s="15">
        <f t="shared" si="247"/>
        <v>37.973633417968756</v>
      </c>
      <c r="V550" s="15">
        <f>0.814*U550+4.4613</f>
        <v>35.371837602226563</v>
      </c>
      <c r="W550" s="15">
        <f t="shared" si="251"/>
        <v>2.601795815742193</v>
      </c>
      <c r="X550" s="19">
        <f t="shared" si="248"/>
        <v>16677.096722539252</v>
      </c>
    </row>
    <row r="551" spans="1:26">
      <c r="A551">
        <v>2051</v>
      </c>
      <c r="B551">
        <v>9</v>
      </c>
      <c r="C551" s="15">
        <v>25.337243652343801</v>
      </c>
      <c r="D551" s="15">
        <f t="shared" si="243"/>
        <v>27.748199742431709</v>
      </c>
      <c r="E551" s="15">
        <f t="shared" ref="E551:E553" si="263">0.9014*D551+2.3973</f>
        <v>27.409527247827942</v>
      </c>
      <c r="F551" s="15">
        <f t="shared" si="249"/>
        <v>0.33867249460376669</v>
      </c>
      <c r="G551" s="15">
        <f t="shared" si="244"/>
        <v>-14194.16850111002</v>
      </c>
      <c r="L551" s="17">
        <v>24.057672119140602</v>
      </c>
      <c r="M551" s="17">
        <f t="shared" si="245"/>
        <v>31.596606888427704</v>
      </c>
      <c r="N551" s="17">
        <f>0.9014*M551+2.3973</f>
        <v>30.878481449228733</v>
      </c>
      <c r="O551" s="17">
        <f t="shared" si="250"/>
        <v>0.71812543919897109</v>
      </c>
      <c r="P551" s="17">
        <f t="shared" si="246"/>
        <v>-9018.0508838868354</v>
      </c>
      <c r="T551" s="15">
        <v>23.615808105468801</v>
      </c>
      <c r="U551" s="15">
        <f t="shared" si="247"/>
        <v>28.272134138183652</v>
      </c>
      <c r="V551" s="15">
        <f>0.9014*U551+2.3973</f>
        <v>27.881801712158744</v>
      </c>
      <c r="W551" s="15">
        <f t="shared" si="251"/>
        <v>0.39033242602490859</v>
      </c>
      <c r="X551" s="19">
        <f t="shared" si="248"/>
        <v>-13489.475376594222</v>
      </c>
    </row>
    <row r="552" spans="1:26">
      <c r="A552">
        <v>2051</v>
      </c>
      <c r="B552">
        <v>10</v>
      </c>
      <c r="C552" s="15">
        <v>15.628259277343799</v>
      </c>
      <c r="D552" s="15">
        <f t="shared" si="243"/>
        <v>15.003215953369203</v>
      </c>
      <c r="E552" s="15">
        <f t="shared" si="263"/>
        <v>15.921198860366999</v>
      </c>
      <c r="F552" s="15">
        <f t="shared" si="249"/>
        <v>-0.91798290699779628</v>
      </c>
      <c r="G552" s="15">
        <f t="shared" si="244"/>
        <v>-31336.20483435694</v>
      </c>
      <c r="L552" s="17">
        <v>14.8344055175781</v>
      </c>
      <c r="M552" s="17">
        <f t="shared" si="245"/>
        <v>18.929372537841761</v>
      </c>
      <c r="N552" s="17">
        <f>0.9014*M552+2.3973</f>
        <v>19.460236405610566</v>
      </c>
      <c r="O552" s="17">
        <f t="shared" si="250"/>
        <v>-0.53086386776880445</v>
      </c>
      <c r="P552" s="17">
        <f t="shared" si="246"/>
        <v>-26055.514020234263</v>
      </c>
      <c r="T552" s="15">
        <v>15.5635009765625</v>
      </c>
      <c r="U552" s="15">
        <f t="shared" si="247"/>
        <v>19.432311372070313</v>
      </c>
      <c r="V552" s="15">
        <f>0.9014*U552+2.3973</f>
        <v>19.913585470784181</v>
      </c>
      <c r="W552" s="15">
        <f t="shared" si="251"/>
        <v>-0.48127409871386817</v>
      </c>
      <c r="X552" s="19">
        <f t="shared" si="248"/>
        <v>-25379.059980555874</v>
      </c>
    </row>
    <row r="553" spans="1:26">
      <c r="A553">
        <v>2051</v>
      </c>
      <c r="B553">
        <v>11</v>
      </c>
      <c r="C553" s="15">
        <v>9.0797363281250192</v>
      </c>
      <c r="D553" s="15">
        <f t="shared" si="243"/>
        <v>6.4069698779297122</v>
      </c>
      <c r="E553" s="15">
        <f t="shared" si="263"/>
        <v>8.1725426479658427</v>
      </c>
      <c r="F553" s="15">
        <f t="shared" si="249"/>
        <v>-1.7655727700361306</v>
      </c>
      <c r="G553" s="15">
        <f t="shared" si="244"/>
        <v>-42898.178156062859</v>
      </c>
      <c r="L553" s="17">
        <v>7.1195007324219004</v>
      </c>
      <c r="M553" s="17">
        <f t="shared" si="245"/>
        <v>8.3337223059082373</v>
      </c>
      <c r="N553" s="17">
        <f>0.9014*M553+2.3973</f>
        <v>9.9093172865456847</v>
      </c>
      <c r="O553" s="17">
        <f t="shared" si="250"/>
        <v>-1.5755949806374474</v>
      </c>
      <c r="P553" s="17">
        <f t="shared" si="246"/>
        <v>-40306.691130875421</v>
      </c>
      <c r="T553" s="15">
        <v>3.73858032226565</v>
      </c>
      <c r="U553" s="15">
        <f t="shared" si="247"/>
        <v>6.4509134777832315</v>
      </c>
      <c r="V553" s="15">
        <f>0.9014*U553+2.3973</f>
        <v>8.2121534088738048</v>
      </c>
      <c r="W553" s="15">
        <f t="shared" si="251"/>
        <v>-1.7612399310905733</v>
      </c>
      <c r="X553" s="19">
        <f t="shared" si="248"/>
        <v>-42839.073900006508</v>
      </c>
    </row>
    <row r="554" spans="1:26">
      <c r="A554">
        <v>2051</v>
      </c>
      <c r="B554">
        <v>12</v>
      </c>
      <c r="C554" s="15">
        <v>2.11651000976565</v>
      </c>
      <c r="D554" s="15">
        <f t="shared" si="243"/>
        <v>-2.733657310180631</v>
      </c>
      <c r="E554" s="15">
        <f t="shared" ref="E554:E556" si="264">0.7817*D554+0.2163</f>
        <v>-1.9205999193681991</v>
      </c>
      <c r="F554" s="15">
        <f t="shared" si="249"/>
        <v>-0.81305739081243189</v>
      </c>
      <c r="G554" s="15">
        <f t="shared" si="244"/>
        <v>-29904.915868072385</v>
      </c>
      <c r="L554" s="17">
        <v>2.53801879882815</v>
      </c>
      <c r="M554" s="17">
        <f t="shared" si="245"/>
        <v>2.041515018310581</v>
      </c>
      <c r="N554" s="17">
        <f>0.7817*M554+0.2163</f>
        <v>1.8121522898133811</v>
      </c>
      <c r="O554" s="17">
        <f t="shared" si="250"/>
        <v>0.22936272849719996</v>
      </c>
      <c r="P554" s="17">
        <f t="shared" si="246"/>
        <v>-15685.263020569695</v>
      </c>
      <c r="T554" s="15">
        <v>-7.4418090820312299</v>
      </c>
      <c r="U554" s="15">
        <f t="shared" si="247"/>
        <v>-5.8229180102538844</v>
      </c>
      <c r="V554" s="15">
        <f>0.7817*U554+0.2163</f>
        <v>-4.335475008615461</v>
      </c>
      <c r="W554" s="15">
        <f t="shared" si="251"/>
        <v>-1.4874430016384235</v>
      </c>
      <c r="X554" s="19">
        <f t="shared" si="248"/>
        <v>-39104.209985349735</v>
      </c>
    </row>
    <row r="555" spans="1:26">
      <c r="A555">
        <v>2052</v>
      </c>
      <c r="B555">
        <v>1</v>
      </c>
      <c r="C555" s="15">
        <v>0.99874267578127296</v>
      </c>
      <c r="D555" s="15">
        <f t="shared" si="243"/>
        <v>-4.2009504895019223</v>
      </c>
      <c r="E555" s="15">
        <f t="shared" si="264"/>
        <v>-3.0675829976436524</v>
      </c>
      <c r="F555" s="15">
        <f t="shared" si="249"/>
        <v>-1.1333674918582699</v>
      </c>
      <c r="G555" s="15">
        <f t="shared" si="244"/>
        <v>-34274.265956438656</v>
      </c>
      <c r="H555" s="15">
        <f>SUM(G555:G566)</f>
        <v>-77018.493900413639</v>
      </c>
      <c r="I555" s="15">
        <f>H555*2.36386*4.4</f>
        <v>-801068.12276229984</v>
      </c>
      <c r="L555" s="17">
        <v>-0.46207275390622699</v>
      </c>
      <c r="M555" s="17">
        <f t="shared" si="245"/>
        <v>-2.0788107202148121</v>
      </c>
      <c r="N555" s="17">
        <f>0.7817*M555+0.2163</f>
        <v>-1.4087063399919186</v>
      </c>
      <c r="O555" s="17">
        <f t="shared" si="250"/>
        <v>-0.67010438022289343</v>
      </c>
      <c r="P555" s="17">
        <f t="shared" si="246"/>
        <v>-27954.893850620487</v>
      </c>
      <c r="Q555" s="17">
        <f>SUM(P555:P566)</f>
        <v>-39523.929601851713</v>
      </c>
      <c r="R555" s="17">
        <f>Q555*2.36386*4.4</f>
        <v>-411087.759405986</v>
      </c>
      <c r="T555" s="15">
        <v>-9.2694458007812308</v>
      </c>
      <c r="U555" s="15">
        <f t="shared" si="247"/>
        <v>-7.829297600097636</v>
      </c>
      <c r="V555" s="15">
        <f>0.7817*U555+0.2163</f>
        <v>-5.9038619339963212</v>
      </c>
      <c r="W555" s="15">
        <f t="shared" si="251"/>
        <v>-1.9254356661013148</v>
      </c>
      <c r="X555" s="19">
        <f t="shared" si="248"/>
        <v>-45078.867921288038</v>
      </c>
      <c r="Y555" s="19">
        <f>SUM(X555:X566)</f>
        <v>-96781.121758164925</v>
      </c>
      <c r="Z555" s="19">
        <f>Y555*2.36386*4.4</f>
        <v>-1006618.8989087252</v>
      </c>
    </row>
    <row r="556" spans="1:26">
      <c r="A556">
        <v>2052</v>
      </c>
      <c r="B556">
        <v>2</v>
      </c>
      <c r="C556" s="15">
        <v>7.1061645507812701</v>
      </c>
      <c r="D556" s="15">
        <f t="shared" si="243"/>
        <v>3.8162622058105731</v>
      </c>
      <c r="E556" s="15">
        <f t="shared" si="264"/>
        <v>3.1994721662821246</v>
      </c>
      <c r="F556" s="15">
        <f t="shared" si="249"/>
        <v>0.61679003952844846</v>
      </c>
      <c r="G556" s="15">
        <f t="shared" si="244"/>
        <v>-10400.367070792434</v>
      </c>
      <c r="L556" s="17">
        <v>1.8106323242187701</v>
      </c>
      <c r="M556" s="17">
        <f t="shared" si="245"/>
        <v>1.0425224340820587</v>
      </c>
      <c r="N556" s="17">
        <f>0.7817*M556+0.2163</f>
        <v>1.0312397867219452</v>
      </c>
      <c r="O556" s="17">
        <f t="shared" si="250"/>
        <v>1.1282647360113529E-2</v>
      </c>
      <c r="P556" s="17">
        <f t="shared" si="246"/>
        <v>-18660.093407360691</v>
      </c>
      <c r="T556" s="15">
        <v>0.36385498046877301</v>
      </c>
      <c r="U556" s="15">
        <f t="shared" si="247"/>
        <v>2.7461399975586187</v>
      </c>
      <c r="V556" s="15">
        <f>0.7817*U556+0.2163</f>
        <v>2.3629576360915721</v>
      </c>
      <c r="W556" s="15">
        <f t="shared" si="251"/>
        <v>0.38318236146704665</v>
      </c>
      <c r="X556" s="19">
        <f t="shared" si="248"/>
        <v>-13587.009407228015</v>
      </c>
    </row>
    <row r="557" spans="1:26">
      <c r="A557">
        <v>2052</v>
      </c>
      <c r="B557">
        <v>3</v>
      </c>
      <c r="C557" s="15">
        <v>13.0164123535156</v>
      </c>
      <c r="D557" s="15">
        <f t="shared" si="243"/>
        <v>11.574644496459928</v>
      </c>
      <c r="E557" s="15">
        <f t="shared" ref="E557:E559" si="265">0.9534*D557-0.7929</f>
        <v>10.242366062924896</v>
      </c>
      <c r="F557" s="15">
        <f t="shared" si="249"/>
        <v>1.3322784335350324</v>
      </c>
      <c r="G557" s="15">
        <f t="shared" si="244"/>
        <v>-640.38988814862387</v>
      </c>
      <c r="L557" s="17">
        <v>12.8803039550781</v>
      </c>
      <c r="M557" s="17">
        <f t="shared" si="245"/>
        <v>16.245609451904262</v>
      </c>
      <c r="N557" s="17">
        <f>0.9534*M557-0.7929</f>
        <v>14.695664051445524</v>
      </c>
      <c r="O557" s="17">
        <f t="shared" si="250"/>
        <v>1.5499454004587374</v>
      </c>
      <c r="P557" s="17">
        <f t="shared" si="246"/>
        <v>2328.8052076576387</v>
      </c>
      <c r="T557" s="15">
        <v>6.1967712402344004</v>
      </c>
      <c r="U557" s="15">
        <f t="shared" si="247"/>
        <v>9.1495154675293247</v>
      </c>
      <c r="V557" s="15">
        <f>0.9534*U557-0.7929</f>
        <v>7.9302480467424585</v>
      </c>
      <c r="W557" s="15">
        <f t="shared" si="251"/>
        <v>1.2192674207868661</v>
      </c>
      <c r="X557" s="19">
        <f t="shared" si="248"/>
        <v>-2181.9731130463588</v>
      </c>
    </row>
    <row r="558" spans="1:26">
      <c r="A558">
        <v>2052</v>
      </c>
      <c r="B558">
        <v>4</v>
      </c>
      <c r="C558" s="15">
        <v>21.628717041015602</v>
      </c>
      <c r="D558" s="15">
        <f t="shared" si="243"/>
        <v>22.880016859741179</v>
      </c>
      <c r="E558" s="15">
        <f t="shared" si="265"/>
        <v>21.020908074077241</v>
      </c>
      <c r="F558" s="15">
        <f t="shared" si="249"/>
        <v>1.8591087856639383</v>
      </c>
      <c r="G558" s="15">
        <f t="shared" si="244"/>
        <v>6546.1029452417824</v>
      </c>
      <c r="L558" s="17">
        <v>18.927972412109401</v>
      </c>
      <c r="M558" s="17">
        <f t="shared" si="245"/>
        <v>24.551477310791054</v>
      </c>
      <c r="N558" s="17">
        <f>0.9534*M558-0.7929</f>
        <v>22.614478468108192</v>
      </c>
      <c r="O558" s="17">
        <f t="shared" si="250"/>
        <v>1.9369988426828613</v>
      </c>
      <c r="P558" s="17">
        <f t="shared" si="246"/>
        <v>7608.601213036909</v>
      </c>
      <c r="T558" s="15">
        <v>16.758142089843801</v>
      </c>
      <c r="U558" s="15">
        <f t="shared" si="247"/>
        <v>20.743788386230523</v>
      </c>
      <c r="V558" s="15">
        <f>0.9534*U558-0.7929</f>
        <v>18.984227847432184</v>
      </c>
      <c r="W558" s="15">
        <f t="shared" si="251"/>
        <v>1.7595605387983397</v>
      </c>
      <c r="X558" s="19">
        <f t="shared" si="248"/>
        <v>5188.165309748154</v>
      </c>
    </row>
    <row r="559" spans="1:26">
      <c r="A559">
        <v>2052</v>
      </c>
      <c r="B559">
        <v>5</v>
      </c>
      <c r="C559" s="15">
        <v>28.119531250000001</v>
      </c>
      <c r="D559" s="15">
        <f t="shared" si="243"/>
        <v>31.400508671875002</v>
      </c>
      <c r="E559" s="15">
        <f t="shared" si="265"/>
        <v>29.14434496776563</v>
      </c>
      <c r="F559" s="15">
        <f t="shared" si="249"/>
        <v>2.2561637041093725</v>
      </c>
      <c r="G559" s="15">
        <f t="shared" si="244"/>
        <v>11962.329087755952</v>
      </c>
      <c r="L559" s="17">
        <v>25.134210205078102</v>
      </c>
      <c r="M559" s="17">
        <f t="shared" si="245"/>
        <v>33.075124295654263</v>
      </c>
      <c r="N559" s="17">
        <f>0.9534*M559-0.7929</f>
        <v>30.740923503476775</v>
      </c>
      <c r="O559" s="17">
        <f t="shared" si="250"/>
        <v>2.3342007921774872</v>
      </c>
      <c r="P559" s="17">
        <f t="shared" si="246"/>
        <v>13026.833006093104</v>
      </c>
      <c r="T559" s="15">
        <v>24.791192626953102</v>
      </c>
      <c r="U559" s="15">
        <f t="shared" si="247"/>
        <v>29.562471265869117</v>
      </c>
      <c r="V559" s="15">
        <f>0.9534*U559-0.7929</f>
        <v>27.391960104879619</v>
      </c>
      <c r="W559" s="15">
        <f t="shared" si="251"/>
        <v>2.1705111609894985</v>
      </c>
      <c r="X559" s="19">
        <f t="shared" si="248"/>
        <v>10793.94274705775</v>
      </c>
    </row>
    <row r="560" spans="1:26">
      <c r="A560">
        <v>2052</v>
      </c>
      <c r="B560">
        <v>6</v>
      </c>
      <c r="C560" s="15">
        <v>33.613519287109398</v>
      </c>
      <c r="D560" s="15">
        <f t="shared" si="243"/>
        <v>38.612466768188504</v>
      </c>
      <c r="E560" s="15">
        <f t="shared" ref="E560:E562" si="266">0.814*D560+4.4613</f>
        <v>35.891847949305443</v>
      </c>
      <c r="F560" s="15">
        <f t="shared" si="249"/>
        <v>2.7206188188830609</v>
      </c>
      <c r="G560" s="15">
        <f t="shared" si="244"/>
        <v>18297.961308383834</v>
      </c>
      <c r="L560" s="17">
        <v>27.621057128906301</v>
      </c>
      <c r="M560" s="17">
        <f t="shared" si="245"/>
        <v>36.490559860839909</v>
      </c>
      <c r="N560" s="17">
        <f>0.814*M560+4.4613</f>
        <v>34.164615726723682</v>
      </c>
      <c r="O560" s="17">
        <f t="shared" si="250"/>
        <v>2.3259441341162272</v>
      </c>
      <c r="P560" s="17">
        <f t="shared" si="246"/>
        <v>12914.203933479457</v>
      </c>
      <c r="T560" s="15">
        <v>31.721551513671901</v>
      </c>
      <c r="U560" s="15">
        <f t="shared" si="247"/>
        <v>37.170619251709013</v>
      </c>
      <c r="V560" s="15">
        <f>0.814*U560+4.4613</f>
        <v>34.718184070891134</v>
      </c>
      <c r="W560" s="15">
        <f t="shared" si="251"/>
        <v>2.4524351808178793</v>
      </c>
      <c r="X560" s="19">
        <f t="shared" si="248"/>
        <v>14639.668301536694</v>
      </c>
    </row>
    <row r="561" spans="1:26">
      <c r="A561">
        <v>2052</v>
      </c>
      <c r="B561">
        <v>7</v>
      </c>
      <c r="C561" s="15">
        <v>32.883111572265697</v>
      </c>
      <c r="D561" s="15">
        <f t="shared" si="243"/>
        <v>37.653660560913181</v>
      </c>
      <c r="E561" s="15">
        <f t="shared" si="266"/>
        <v>35.111379696583327</v>
      </c>
      <c r="F561" s="15">
        <f t="shared" si="249"/>
        <v>2.5422808643298538</v>
      </c>
      <c r="G561" s="15">
        <f t="shared" si="244"/>
        <v>15865.253270323534</v>
      </c>
      <c r="L561" s="17">
        <v>30.202813720703102</v>
      </c>
      <c r="M561" s="17">
        <f t="shared" si="245"/>
        <v>40.036344364013637</v>
      </c>
      <c r="N561" s="17">
        <f>0.814*M561+4.4613</f>
        <v>37.050884312307097</v>
      </c>
      <c r="O561" s="17">
        <f t="shared" si="250"/>
        <v>2.9854600517065393</v>
      </c>
      <c r="P561" s="17">
        <f t="shared" si="246"/>
        <v>21910.660565328901</v>
      </c>
      <c r="T561" s="15">
        <v>36.355981445312501</v>
      </c>
      <c r="U561" s="15">
        <f t="shared" si="247"/>
        <v>42.258296430664068</v>
      </c>
      <c r="V561" s="15">
        <f>0.814*U561+4.4613</f>
        <v>38.859553294560548</v>
      </c>
      <c r="W561" s="15">
        <f t="shared" si="251"/>
        <v>3.3987431361035192</v>
      </c>
      <c r="X561" s="19">
        <f t="shared" si="248"/>
        <v>27548.255119588102</v>
      </c>
    </row>
    <row r="562" spans="1:26">
      <c r="A562">
        <v>2052</v>
      </c>
      <c r="B562">
        <v>8</v>
      </c>
      <c r="C562" s="15">
        <v>33.091699218750001</v>
      </c>
      <c r="D562" s="15">
        <f t="shared" si="243"/>
        <v>37.927473564453123</v>
      </c>
      <c r="E562" s="15">
        <f t="shared" si="266"/>
        <v>35.334263481464838</v>
      </c>
      <c r="F562" s="15">
        <f t="shared" si="249"/>
        <v>2.5932100829882856</v>
      </c>
      <c r="G562" s="15">
        <f t="shared" si="244"/>
        <v>16559.978742043204</v>
      </c>
      <c r="L562" s="17">
        <v>30.552026367187501</v>
      </c>
      <c r="M562" s="17">
        <f t="shared" si="245"/>
        <v>40.515953012695313</v>
      </c>
      <c r="N562" s="17">
        <f>0.814*M562+4.4613</f>
        <v>37.441285752333982</v>
      </c>
      <c r="O562" s="17">
        <f t="shared" si="250"/>
        <v>3.0746672603613305</v>
      </c>
      <c r="P562" s="17">
        <f t="shared" si="246"/>
        <v>23127.536098588913</v>
      </c>
      <c r="T562" s="15">
        <v>31.945092773437501</v>
      </c>
      <c r="U562" s="15">
        <f t="shared" si="247"/>
        <v>37.416022846679688</v>
      </c>
      <c r="V562" s="15">
        <f>0.814*U562+4.4613</f>
        <v>34.917942597197261</v>
      </c>
      <c r="W562" s="15">
        <f t="shared" si="251"/>
        <v>2.4980802494824275</v>
      </c>
      <c r="X562" s="19">
        <f t="shared" si="248"/>
        <v>15262.31268318979</v>
      </c>
    </row>
    <row r="563" spans="1:26">
      <c r="A563">
        <v>2052</v>
      </c>
      <c r="B563">
        <v>9</v>
      </c>
      <c r="C563" s="15">
        <v>26.011346435546901</v>
      </c>
      <c r="D563" s="15">
        <f t="shared" si="243"/>
        <v>28.633094465942413</v>
      </c>
      <c r="E563" s="15">
        <f t="shared" ref="E563:E565" si="267">0.9014*D563+2.3973</f>
        <v>28.207171351600493</v>
      </c>
      <c r="F563" s="15">
        <f t="shared" si="249"/>
        <v>0.42592311434191998</v>
      </c>
      <c r="G563" s="15">
        <f t="shared" si="244"/>
        <v>-13003.98279726187</v>
      </c>
      <c r="L563" s="17">
        <v>24.674462890625001</v>
      </c>
      <c r="M563" s="17">
        <f t="shared" si="245"/>
        <v>32.443707333984371</v>
      </c>
      <c r="N563" s="17">
        <f>0.9014*M563+2.3973</f>
        <v>31.642057790853514</v>
      </c>
      <c r="O563" s="17">
        <f t="shared" si="250"/>
        <v>0.80164954313085701</v>
      </c>
      <c r="P563" s="17">
        <f t="shared" si="246"/>
        <v>-7878.6985821519793</v>
      </c>
      <c r="T563" s="15">
        <v>21.116510009765602</v>
      </c>
      <c r="U563" s="15">
        <f t="shared" si="247"/>
        <v>25.528404688720677</v>
      </c>
      <c r="V563" s="15">
        <f>0.9014*U563+2.3973</f>
        <v>25.408603986412817</v>
      </c>
      <c r="W563" s="15">
        <f t="shared" si="251"/>
        <v>0.11980070230785955</v>
      </c>
      <c r="X563" s="19">
        <f t="shared" si="248"/>
        <v>-17179.798619818488</v>
      </c>
    </row>
    <row r="564" spans="1:26">
      <c r="A564">
        <v>2052</v>
      </c>
      <c r="B564">
        <v>10</v>
      </c>
      <c r="C564" s="15">
        <v>17.072900390625001</v>
      </c>
      <c r="D564" s="15">
        <f t="shared" si="243"/>
        <v>16.899596342773439</v>
      </c>
      <c r="E564" s="15">
        <f t="shared" si="267"/>
        <v>17.630596143375978</v>
      </c>
      <c r="F564" s="15">
        <f t="shared" si="249"/>
        <v>-0.73099980060253955</v>
      </c>
      <c r="G564" s="15">
        <f t="shared" si="244"/>
        <v>-28785.568280019244</v>
      </c>
      <c r="L564" s="17">
        <v>15.519372558593799</v>
      </c>
      <c r="M564" s="17">
        <f t="shared" si="245"/>
        <v>19.870106271972723</v>
      </c>
      <c r="N564" s="17">
        <f>0.9014*M564+2.3973</f>
        <v>20.308213793556213</v>
      </c>
      <c r="O564" s="17">
        <f t="shared" si="250"/>
        <v>-0.43810752158348976</v>
      </c>
      <c r="P564" s="17">
        <f t="shared" si="246"/>
        <v>-24790.224701920386</v>
      </c>
      <c r="T564" s="15">
        <v>14.664208984375</v>
      </c>
      <c r="U564" s="15">
        <f t="shared" si="247"/>
        <v>18.445068623046875</v>
      </c>
      <c r="V564" s="15">
        <f>0.9014*U564+2.3973</f>
        <v>19.023684856814455</v>
      </c>
      <c r="W564" s="15">
        <f t="shared" si="251"/>
        <v>-0.57861623376757976</v>
      </c>
      <c r="X564" s="19">
        <f t="shared" si="248"/>
        <v>-26706.904044823554</v>
      </c>
    </row>
    <row r="565" spans="1:26">
      <c r="A565">
        <v>2052</v>
      </c>
      <c r="B565">
        <v>11</v>
      </c>
      <c r="C565" s="15">
        <v>7.7124267578125201</v>
      </c>
      <c r="D565" s="15">
        <f t="shared" si="243"/>
        <v>4.6121026049804952</v>
      </c>
      <c r="E565" s="15">
        <f t="shared" si="267"/>
        <v>6.5546492881294185</v>
      </c>
      <c r="F565" s="15">
        <f t="shared" si="249"/>
        <v>-1.9425466831489233</v>
      </c>
      <c r="G565" s="15">
        <f t="shared" si="244"/>
        <v>-45312.279304834461</v>
      </c>
      <c r="L565" s="17">
        <v>8.2149902343750192</v>
      </c>
      <c r="M565" s="17">
        <f t="shared" si="245"/>
        <v>9.83826758789065</v>
      </c>
      <c r="N565" s="17">
        <f>0.9014*M565+2.3973</f>
        <v>11.265514403724632</v>
      </c>
      <c r="O565" s="17">
        <f t="shared" si="250"/>
        <v>-1.4272468158339819</v>
      </c>
      <c r="P565" s="17">
        <f t="shared" si="246"/>
        <v>-38283.073814791351</v>
      </c>
      <c r="T565" s="15">
        <v>4.7401367187500201</v>
      </c>
      <c r="U565" s="15">
        <f t="shared" si="247"/>
        <v>7.5504220898437726</v>
      </c>
      <c r="V565" s="15">
        <f>0.9014*U565+2.3973</f>
        <v>9.2032504717851769</v>
      </c>
      <c r="W565" s="15">
        <f t="shared" si="251"/>
        <v>-1.6528283819414042</v>
      </c>
      <c r="X565" s="19">
        <f t="shared" si="248"/>
        <v>-41360.231958062694</v>
      </c>
    </row>
    <row r="566" spans="1:26">
      <c r="A566">
        <v>2052</v>
      </c>
      <c r="B566">
        <v>12</v>
      </c>
      <c r="C566" s="15">
        <v>6.2279602050781504</v>
      </c>
      <c r="D566" s="15">
        <f t="shared" si="243"/>
        <v>2.663443361206089</v>
      </c>
      <c r="E566" s="15">
        <f t="shared" ref="E566:E568" si="268">0.7817*D566+0.2163</f>
        <v>2.2983136754547995</v>
      </c>
      <c r="F566" s="15">
        <f t="shared" si="249"/>
        <v>0.36512968575128957</v>
      </c>
      <c r="G566" s="15">
        <f t="shared" si="244"/>
        <v>-13833.265956666659</v>
      </c>
      <c r="L566" s="17">
        <v>5.6706481933594004</v>
      </c>
      <c r="M566" s="17">
        <f t="shared" si="245"/>
        <v>6.3438682287598009</v>
      </c>
      <c r="N566" s="17">
        <f>0.7817*M566+0.2163</f>
        <v>5.1753017944215367</v>
      </c>
      <c r="O566" s="17">
        <f t="shared" si="250"/>
        <v>1.1685664343382642</v>
      </c>
      <c r="P566" s="17">
        <f t="shared" si="246"/>
        <v>-2873.5852691917371</v>
      </c>
      <c r="T566" s="15">
        <v>-2.8577636718749799</v>
      </c>
      <c r="U566" s="15">
        <f t="shared" si="247"/>
        <v>-0.79055295898435363</v>
      </c>
      <c r="V566" s="15">
        <f>0.7817*U566+0.2163</f>
        <v>-0.40167524803806914</v>
      </c>
      <c r="W566" s="15">
        <f t="shared" si="251"/>
        <v>-0.38887771094628448</v>
      </c>
      <c r="X566" s="19">
        <f t="shared" si="248"/>
        <v>-24118.680855018269</v>
      </c>
    </row>
    <row r="567" spans="1:26">
      <c r="A567">
        <v>2053</v>
      </c>
      <c r="B567">
        <v>1</v>
      </c>
      <c r="C567" s="15">
        <v>3.81817016601565</v>
      </c>
      <c r="D567" s="15">
        <f t="shared" si="243"/>
        <v>-0.49988802307125635</v>
      </c>
      <c r="E567" s="15">
        <f t="shared" si="268"/>
        <v>-0.17446246763480106</v>
      </c>
      <c r="F567" s="15">
        <f t="shared" si="249"/>
        <v>-0.32542555543645529</v>
      </c>
      <c r="G567" s="15">
        <f t="shared" si="244"/>
        <v>-23253.130001708687</v>
      </c>
      <c r="H567" s="15">
        <f>SUM(G567:G578)</f>
        <v>-59659.720881714595</v>
      </c>
      <c r="I567" s="15">
        <f>H567*2.36386*4.4</f>
        <v>-620519.80233517941</v>
      </c>
      <c r="L567" s="17">
        <v>3.0181518554687701</v>
      </c>
      <c r="M567" s="17">
        <f t="shared" si="245"/>
        <v>2.7009297583008087</v>
      </c>
      <c r="N567" s="17">
        <f>0.7817*M567+0.2163</f>
        <v>2.3276167920637421</v>
      </c>
      <c r="O567" s="17">
        <f t="shared" si="250"/>
        <v>0.37331296623706667</v>
      </c>
      <c r="P567" s="17">
        <f t="shared" si="246"/>
        <v>-13721.637827560175</v>
      </c>
      <c r="Q567" s="17">
        <f>SUM(P567:P578)</f>
        <v>-62096.355387514195</v>
      </c>
      <c r="R567" s="17">
        <f>Q567*2.36386*4.4</f>
        <v>-645863.19884384901</v>
      </c>
      <c r="T567" s="15">
        <v>-6.5679687499999799</v>
      </c>
      <c r="U567" s="15">
        <f t="shared" si="247"/>
        <v>-4.8636160937499788</v>
      </c>
      <c r="V567" s="15">
        <f>0.7817*U567+0.2163</f>
        <v>-3.5855887004843581</v>
      </c>
      <c r="W567" s="15">
        <f t="shared" si="251"/>
        <v>-1.2780273932656208</v>
      </c>
      <c r="X567" s="19">
        <f t="shared" si="248"/>
        <v>-36247.571671536338</v>
      </c>
      <c r="Y567" s="19">
        <f>SUM(X567:X578)</f>
        <v>-104815.26666733451</v>
      </c>
      <c r="Z567" s="19">
        <f>Y567*2.36386*4.4</f>
        <v>-1090181.9115626796</v>
      </c>
    </row>
    <row r="568" spans="1:26">
      <c r="A568">
        <v>2053</v>
      </c>
      <c r="B568">
        <v>2</v>
      </c>
      <c r="C568" s="15">
        <v>6.3926635742187701</v>
      </c>
      <c r="D568" s="15">
        <f t="shared" si="243"/>
        <v>2.87964947387698</v>
      </c>
      <c r="E568" s="15">
        <f t="shared" si="268"/>
        <v>2.4673219937296351</v>
      </c>
      <c r="F568" s="15">
        <f t="shared" si="249"/>
        <v>0.41232748014734488</v>
      </c>
      <c r="G568" s="15">
        <f t="shared" si="244"/>
        <v>-13189.440843310069</v>
      </c>
      <c r="L568" s="17">
        <v>5.4734130859375201</v>
      </c>
      <c r="M568" s="17">
        <f t="shared" si="245"/>
        <v>6.0729855322265891</v>
      </c>
      <c r="N568" s="17">
        <f>0.7817*M568+0.2163</f>
        <v>4.9635527905415247</v>
      </c>
      <c r="O568" s="17">
        <f t="shared" si="250"/>
        <v>1.1094327416850644</v>
      </c>
      <c r="P568" s="17">
        <f t="shared" si="246"/>
        <v>-3680.2279706740355</v>
      </c>
      <c r="T568" s="15">
        <v>-1.21112670898435</v>
      </c>
      <c r="U568" s="15">
        <f t="shared" si="247"/>
        <v>1.0171250988769802</v>
      </c>
      <c r="V568" s="15">
        <f>0.7817*U568+0.2163</f>
        <v>1.0113866897921353</v>
      </c>
      <c r="W568" s="15">
        <f t="shared" si="251"/>
        <v>5.7384090848449087E-3</v>
      </c>
      <c r="X568" s="19">
        <f t="shared" si="248"/>
        <v>-18735.72236167363</v>
      </c>
    </row>
    <row r="569" spans="1:26">
      <c r="A569">
        <v>2053</v>
      </c>
      <c r="B569">
        <v>3</v>
      </c>
      <c r="C569" s="15">
        <v>16.611474609375001</v>
      </c>
      <c r="D569" s="15">
        <f t="shared" si="243"/>
        <v>16.293882719726565</v>
      </c>
      <c r="E569" s="15">
        <f t="shared" ref="E569:E571" si="269">0.9534*D569-0.7929</f>
        <v>14.741687784987308</v>
      </c>
      <c r="F569" s="15">
        <f t="shared" si="249"/>
        <v>1.5521949347392567</v>
      </c>
      <c r="G569" s="15">
        <f t="shared" si="244"/>
        <v>2359.4911047782007</v>
      </c>
      <c r="L569" s="17">
        <v>14.508386230468799</v>
      </c>
      <c r="M569" s="17">
        <f t="shared" si="245"/>
        <v>18.481617648925848</v>
      </c>
      <c r="N569" s="17">
        <f>0.9534*M569-0.7929</f>
        <v>16.827474266485904</v>
      </c>
      <c r="O569" s="17">
        <f t="shared" si="250"/>
        <v>1.6541433824399441</v>
      </c>
      <c r="P569" s="17">
        <f t="shared" si="246"/>
        <v>3750.1698798632788</v>
      </c>
      <c r="T569" s="15">
        <v>9.9762207031250192</v>
      </c>
      <c r="U569" s="15">
        <f t="shared" si="247"/>
        <v>13.298595087890648</v>
      </c>
      <c r="V569" s="15">
        <f>0.9534*U569-0.7929</f>
        <v>11.885980556794944</v>
      </c>
      <c r="W569" s="15">
        <f t="shared" si="251"/>
        <v>1.4126145310957039</v>
      </c>
      <c r="X569" s="19">
        <f t="shared" si="248"/>
        <v>455.47481867649549</v>
      </c>
    </row>
    <row r="570" spans="1:26">
      <c r="A570">
        <v>2053</v>
      </c>
      <c r="B570">
        <v>4</v>
      </c>
      <c r="C570" s="15">
        <v>22.638208007812501</v>
      </c>
      <c r="D570" s="15">
        <f t="shared" si="243"/>
        <v>24.20517565185547</v>
      </c>
      <c r="E570" s="15">
        <f t="shared" si="269"/>
        <v>22.284314466479007</v>
      </c>
      <c r="F570" s="15">
        <f t="shared" si="249"/>
        <v>1.920861185376463</v>
      </c>
      <c r="G570" s="15">
        <f t="shared" si="244"/>
        <v>7388.467429720331</v>
      </c>
      <c r="L570" s="17">
        <v>14.5208679199219</v>
      </c>
      <c r="M570" s="17">
        <f t="shared" si="245"/>
        <v>18.498760001220738</v>
      </c>
      <c r="N570" s="17">
        <f>0.9534*M570-0.7929</f>
        <v>16.843817785163854</v>
      </c>
      <c r="O570" s="17">
        <f t="shared" si="250"/>
        <v>1.6549422160568845</v>
      </c>
      <c r="P570" s="17">
        <f t="shared" si="246"/>
        <v>3761.0667692319621</v>
      </c>
      <c r="T570" s="15">
        <v>17.666741943359401</v>
      </c>
      <c r="U570" s="15">
        <f t="shared" si="247"/>
        <v>21.741249305419952</v>
      </c>
      <c r="V570" s="15">
        <f>0.9534*U570-0.7929</f>
        <v>19.935207087787383</v>
      </c>
      <c r="W570" s="15">
        <f t="shared" si="251"/>
        <v>1.8060422176325694</v>
      </c>
      <c r="X570" s="19">
        <f t="shared" si="248"/>
        <v>5822.2218907258793</v>
      </c>
    </row>
    <row r="571" spans="1:26">
      <c r="A571">
        <v>2053</v>
      </c>
      <c r="B571">
        <v>5</v>
      </c>
      <c r="C571" s="15">
        <v>26.597894287109401</v>
      </c>
      <c r="D571" s="15">
        <f t="shared" si="243"/>
        <v>29.403055830688508</v>
      </c>
      <c r="E571" s="15">
        <f t="shared" si="269"/>
        <v>27.239973428978423</v>
      </c>
      <c r="F571" s="15">
        <f t="shared" si="249"/>
        <v>2.1630824017100849</v>
      </c>
      <c r="G571" s="15">
        <f t="shared" si="244"/>
        <v>10692.607041727268</v>
      </c>
      <c r="L571" s="17">
        <v>17.768426513671901</v>
      </c>
      <c r="M571" s="17">
        <f t="shared" si="245"/>
        <v>22.95895697387699</v>
      </c>
      <c r="N571" s="17">
        <f>0.9534*M571-0.7929</f>
        <v>21.096169578894322</v>
      </c>
      <c r="O571" s="17">
        <f t="shared" si="250"/>
        <v>1.8627873949826679</v>
      </c>
      <c r="P571" s="17">
        <f t="shared" si="246"/>
        <v>6596.282854958572</v>
      </c>
      <c r="T571" s="15">
        <v>24.638726806640602</v>
      </c>
      <c r="U571" s="15">
        <f t="shared" si="247"/>
        <v>29.395094288330053</v>
      </c>
      <c r="V571" s="15">
        <f>0.9534*U571-0.7929</f>
        <v>27.232382894493874</v>
      </c>
      <c r="W571" s="15">
        <f t="shared" si="251"/>
        <v>2.1627113938361795</v>
      </c>
      <c r="X571" s="19">
        <f t="shared" si="248"/>
        <v>10687.546123319324</v>
      </c>
    </row>
    <row r="572" spans="1:26">
      <c r="A572">
        <v>2053</v>
      </c>
      <c r="B572">
        <v>6</v>
      </c>
      <c r="C572" s="15">
        <v>34.815026855468801</v>
      </c>
      <c r="D572" s="15">
        <f t="shared" si="243"/>
        <v>40.189685753173897</v>
      </c>
      <c r="E572" s="15">
        <f t="shared" ref="E572:E574" si="270">0.814*D572+4.4613</f>
        <v>37.175704203083555</v>
      </c>
      <c r="F572" s="15">
        <f t="shared" si="249"/>
        <v>3.0139815500903424</v>
      </c>
      <c r="G572" s="15">
        <f t="shared" si="244"/>
        <v>22299.722324782364</v>
      </c>
      <c r="L572" s="17">
        <v>27.769494628906301</v>
      </c>
      <c r="M572" s="17">
        <f t="shared" si="245"/>
        <v>36.694423923339912</v>
      </c>
      <c r="N572" s="17">
        <f>0.814*M572+4.4613</f>
        <v>34.330561073598687</v>
      </c>
      <c r="O572" s="17">
        <f t="shared" si="250"/>
        <v>2.3638628497412242</v>
      </c>
      <c r="P572" s="17">
        <f t="shared" si="246"/>
        <v>13431.453133320039</v>
      </c>
      <c r="T572" s="15">
        <v>30.424035644531301</v>
      </c>
      <c r="U572" s="15">
        <f t="shared" si="247"/>
        <v>35.746206330566466</v>
      </c>
      <c r="V572" s="15">
        <f>0.814*U572+4.4613</f>
        <v>33.558711953081101</v>
      </c>
      <c r="W572" s="15">
        <f t="shared" si="251"/>
        <v>2.1874943774853648</v>
      </c>
      <c r="X572" s="19">
        <f t="shared" si="248"/>
        <v>11025.610803277861</v>
      </c>
    </row>
    <row r="573" spans="1:26">
      <c r="A573">
        <v>2053</v>
      </c>
      <c r="B573">
        <v>7</v>
      </c>
      <c r="C573" s="15">
        <v>37.054132080078197</v>
      </c>
      <c r="D573" s="15">
        <f t="shared" si="243"/>
        <v>43.128959181518645</v>
      </c>
      <c r="E573" s="15">
        <f t="shared" si="270"/>
        <v>39.568272773756178</v>
      </c>
      <c r="F573" s="15">
        <f t="shared" si="249"/>
        <v>3.5606864077624678</v>
      </c>
      <c r="G573" s="15">
        <f t="shared" si="244"/>
        <v>29757.323288287822</v>
      </c>
      <c r="L573" s="17">
        <v>32.510949707031301</v>
      </c>
      <c r="M573" s="17">
        <f t="shared" si="245"/>
        <v>43.206338327636786</v>
      </c>
      <c r="N573" s="17">
        <f>0.814*M573+4.4613</f>
        <v>39.631259398696344</v>
      </c>
      <c r="O573" s="17">
        <f t="shared" si="250"/>
        <v>3.5750789289404423</v>
      </c>
      <c r="P573" s="17">
        <f t="shared" si="246"/>
        <v>29953.651669676576</v>
      </c>
      <c r="T573" s="15">
        <v>35.286798095703197</v>
      </c>
      <c r="U573" s="15">
        <f t="shared" si="247"/>
        <v>41.084546949462975</v>
      </c>
      <c r="V573" s="15">
        <f>0.814*U573+4.4613</f>
        <v>37.904121216862862</v>
      </c>
      <c r="W573" s="15">
        <f t="shared" si="251"/>
        <v>3.1804257326001135</v>
      </c>
      <c r="X573" s="19">
        <f t="shared" si="248"/>
        <v>24570.187418398149</v>
      </c>
    </row>
    <row r="574" spans="1:26">
      <c r="A574">
        <v>2053</v>
      </c>
      <c r="B574">
        <v>8</v>
      </c>
      <c r="C574" s="15">
        <v>33.216790771484398</v>
      </c>
      <c r="D574" s="15">
        <f t="shared" si="243"/>
        <v>38.091681245727571</v>
      </c>
      <c r="E574" s="15">
        <f t="shared" si="270"/>
        <v>35.467928534022242</v>
      </c>
      <c r="F574" s="15">
        <f t="shared" si="249"/>
        <v>2.623752711705329</v>
      </c>
      <c r="G574" s="15">
        <f t="shared" si="244"/>
        <v>16976.610740372395</v>
      </c>
      <c r="L574" s="17">
        <v>28.483728027343801</v>
      </c>
      <c r="M574" s="17">
        <f t="shared" si="245"/>
        <v>37.675352072753974</v>
      </c>
      <c r="N574" s="17">
        <f>0.814*M574+4.4613</f>
        <v>35.129036587221734</v>
      </c>
      <c r="O574" s="17">
        <f t="shared" si="250"/>
        <v>2.5463154855322401</v>
      </c>
      <c r="P574" s="17">
        <f t="shared" si="246"/>
        <v>15920.289538145284</v>
      </c>
      <c r="T574" s="15">
        <v>33.340173339843801</v>
      </c>
      <c r="U574" s="15">
        <f t="shared" si="247"/>
        <v>38.947542292480527</v>
      </c>
      <c r="V574" s="15">
        <f>0.814*U574+4.4613</f>
        <v>36.16459942607915</v>
      </c>
      <c r="W574" s="15">
        <f t="shared" si="251"/>
        <v>2.7829428664013776</v>
      </c>
      <c r="X574" s="19">
        <f t="shared" si="248"/>
        <v>19148.123640581194</v>
      </c>
    </row>
    <row r="575" spans="1:26">
      <c r="A575">
        <v>2053</v>
      </c>
      <c r="B575">
        <v>9</v>
      </c>
      <c r="C575" s="15">
        <v>27.103662109375001</v>
      </c>
      <c r="D575" s="15">
        <f t="shared" si="243"/>
        <v>30.066977250976564</v>
      </c>
      <c r="E575" s="15">
        <f t="shared" ref="E575:E577" si="271">0.9014*D575+2.3973</f>
        <v>29.499673294030273</v>
      </c>
      <c r="F575" s="15">
        <f t="shared" si="249"/>
        <v>0.5673039569462901</v>
      </c>
      <c r="G575" s="15">
        <f t="shared" si="244"/>
        <v>-11075.406723295657</v>
      </c>
      <c r="L575" s="17">
        <v>21.647546386718801</v>
      </c>
      <c r="M575" s="17">
        <f t="shared" si="245"/>
        <v>28.2865402075196</v>
      </c>
      <c r="N575" s="17">
        <f>0.9014*M575+2.3973</f>
        <v>27.894787343058169</v>
      </c>
      <c r="O575" s="17">
        <f t="shared" si="250"/>
        <v>0.39175286446143076</v>
      </c>
      <c r="P575" s="17">
        <f t="shared" si="246"/>
        <v>-13470.099175881624</v>
      </c>
      <c r="T575" s="15">
        <v>23.049768066406301</v>
      </c>
      <c r="U575" s="15">
        <f t="shared" si="247"/>
        <v>27.650735383300837</v>
      </c>
      <c r="V575" s="15">
        <f>0.9014*U575+2.3973</f>
        <v>27.321672874507374</v>
      </c>
      <c r="W575" s="15">
        <f t="shared" si="251"/>
        <v>0.32906250879346288</v>
      </c>
      <c r="X575" s="19">
        <f t="shared" si="248"/>
        <v>-14325.258317548374</v>
      </c>
    </row>
    <row r="576" spans="1:26">
      <c r="A576">
        <v>2053</v>
      </c>
      <c r="B576">
        <v>10</v>
      </c>
      <c r="C576" s="15">
        <v>15.283044433593799</v>
      </c>
      <c r="D576" s="15">
        <f t="shared" si="243"/>
        <v>14.550052427978578</v>
      </c>
      <c r="E576" s="15">
        <f t="shared" si="271"/>
        <v>15.512717258579888</v>
      </c>
      <c r="F576" s="15">
        <f t="shared" si="249"/>
        <v>-0.96266483060131058</v>
      </c>
      <c r="G576" s="15">
        <f t="shared" si="244"/>
        <v>-31945.710954232476</v>
      </c>
      <c r="L576" s="17">
        <v>15.212976074218799</v>
      </c>
      <c r="M576" s="17">
        <f t="shared" si="245"/>
        <v>19.449301340332099</v>
      </c>
      <c r="N576" s="17">
        <f>0.9014*M576+2.3973</f>
        <v>19.928900228175355</v>
      </c>
      <c r="O576" s="17">
        <f t="shared" si="250"/>
        <v>-0.47959888784325599</v>
      </c>
      <c r="P576" s="17">
        <f t="shared" si="246"/>
        <v>-25356.208429069855</v>
      </c>
      <c r="T576" s="15">
        <v>15.274743652343799</v>
      </c>
      <c r="U576" s="15">
        <f t="shared" si="247"/>
        <v>19.115313581543024</v>
      </c>
      <c r="V576" s="15">
        <f>0.9014*U576+2.3973</f>
        <v>19.627843662402881</v>
      </c>
      <c r="W576" s="15">
        <f t="shared" si="251"/>
        <v>-0.51253008085985741</v>
      </c>
      <c r="X576" s="19">
        <f t="shared" si="248"/>
        <v>-25805.422833009314</v>
      </c>
    </row>
    <row r="577" spans="1:26">
      <c r="A577">
        <v>2053</v>
      </c>
      <c r="B577">
        <v>11</v>
      </c>
      <c r="C577" s="15">
        <v>8.1039978027343995</v>
      </c>
      <c r="D577" s="15">
        <f t="shared" si="243"/>
        <v>5.1261179156494459</v>
      </c>
      <c r="E577" s="15">
        <f t="shared" si="271"/>
        <v>7.017982689166411</v>
      </c>
      <c r="F577" s="15">
        <f t="shared" si="249"/>
        <v>-1.8918647735169651</v>
      </c>
      <c r="G577" s="15">
        <f t="shared" si="244"/>
        <v>-44620.927375544925</v>
      </c>
      <c r="L577" s="17">
        <v>2.6457153320312701</v>
      </c>
      <c r="M577" s="17">
        <f t="shared" si="245"/>
        <v>2.1894254370117463</v>
      </c>
      <c r="N577" s="17">
        <f>0.9014*M577+2.3973</f>
        <v>4.3708480889223882</v>
      </c>
      <c r="O577" s="17">
        <f t="shared" si="250"/>
        <v>-2.1814226519106419</v>
      </c>
      <c r="P577" s="17">
        <f t="shared" si="246"/>
        <v>-48570.786394713068</v>
      </c>
      <c r="T577" s="15">
        <v>4.2476135253906504</v>
      </c>
      <c r="U577" s="15">
        <f t="shared" si="247"/>
        <v>7.0097301281738567</v>
      </c>
      <c r="V577" s="15">
        <f>0.9014*U577+2.3973</f>
        <v>8.7158707375359139</v>
      </c>
      <c r="W577" s="15">
        <f t="shared" si="251"/>
        <v>-1.7061406093620572</v>
      </c>
      <c r="X577" s="19">
        <f t="shared" si="248"/>
        <v>-42087.464052307827</v>
      </c>
    </row>
    <row r="578" spans="1:26">
      <c r="A578">
        <v>2053</v>
      </c>
      <c r="B578">
        <v>12</v>
      </c>
      <c r="C578" s="15">
        <v>3.3586669921875201</v>
      </c>
      <c r="D578" s="15">
        <f t="shared" si="243"/>
        <v>-1.1030778393554419</v>
      </c>
      <c r="E578" s="15">
        <f t="shared" ref="E578:E580" si="272">0.7817*D578+0.2163</f>
        <v>-0.64597594702414884</v>
      </c>
      <c r="F578" s="15">
        <f t="shared" si="249"/>
        <v>-0.45710189233129306</v>
      </c>
      <c r="G578" s="15">
        <f t="shared" si="244"/>
        <v>-25049.326913291166</v>
      </c>
      <c r="L578" s="17">
        <v>-1.13580932617185</v>
      </c>
      <c r="M578" s="17">
        <f t="shared" si="245"/>
        <v>-3.0041205285644188</v>
      </c>
      <c r="N578" s="17">
        <f>0.7817*M578+0.2163</f>
        <v>-2.1320210171788059</v>
      </c>
      <c r="O578" s="17">
        <f t="shared" si="250"/>
        <v>-0.87209951138561292</v>
      </c>
      <c r="P578" s="17">
        <f t="shared" si="246"/>
        <v>-30710.309434811148</v>
      </c>
      <c r="T578" s="15">
        <v>-7.5087341308593496</v>
      </c>
      <c r="U578" s="15">
        <f t="shared" si="247"/>
        <v>-5.8963883288573946</v>
      </c>
      <c r="V578" s="15">
        <f>0.7817*U578+0.2163</f>
        <v>-4.3929067566678244</v>
      </c>
      <c r="W578" s="15">
        <f t="shared" si="251"/>
        <v>-1.5034815721895702</v>
      </c>
      <c r="X578" s="19">
        <f t="shared" si="248"/>
        <v>-39322.992126237928</v>
      </c>
    </row>
    <row r="579" spans="1:26">
      <c r="A579">
        <v>2054</v>
      </c>
      <c r="B579">
        <v>1</v>
      </c>
      <c r="C579" s="15">
        <v>0.68874511718752296</v>
      </c>
      <c r="D579" s="15">
        <f t="shared" si="243"/>
        <v>-4.6078842846679384</v>
      </c>
      <c r="E579" s="15">
        <f t="shared" si="272"/>
        <v>-3.3856831453249274</v>
      </c>
      <c r="F579" s="15">
        <f t="shared" si="249"/>
        <v>-1.222201139343011</v>
      </c>
      <c r="G579" s="15">
        <f t="shared" si="244"/>
        <v>-35486.045741778013</v>
      </c>
      <c r="H579" s="15">
        <f>SUM(G579:G590)</f>
        <v>-80107.085332076414</v>
      </c>
      <c r="I579" s="15">
        <f>H579*2.36386*4.4</f>
        <v>-833192.51282556145</v>
      </c>
      <c r="L579" s="17">
        <v>-0.89731445312497704</v>
      </c>
      <c r="M579" s="17">
        <f t="shared" si="245"/>
        <v>-2.6765716699218434</v>
      </c>
      <c r="N579" s="17">
        <f>0.7817*M579+0.2163</f>
        <v>-1.8759760743779048</v>
      </c>
      <c r="O579" s="17">
        <f t="shared" si="250"/>
        <v>-0.80059559554393855</v>
      </c>
      <c r="P579" s="17">
        <f t="shared" si="246"/>
        <v>-29734.924518814863</v>
      </c>
      <c r="Q579" s="17">
        <f>SUM(P579:P590)</f>
        <v>-82417.170142530114</v>
      </c>
      <c r="R579" s="17">
        <f>Q579*2.36386*4.4</f>
        <v>-857219.66797773342</v>
      </c>
      <c r="T579" s="15">
        <v>-13.424353027343701</v>
      </c>
      <c r="U579" s="15">
        <f t="shared" si="247"/>
        <v>-12.390554753417916</v>
      </c>
      <c r="V579" s="15">
        <f>0.7817*U579+0.2163</f>
        <v>-9.4693966507467842</v>
      </c>
      <c r="W579" s="15">
        <f t="shared" si="251"/>
        <v>-2.9211581026711322</v>
      </c>
      <c r="X579" s="19">
        <f t="shared" si="248"/>
        <v>-58661.517678536911</v>
      </c>
      <c r="Y579" s="19">
        <f>SUM(X579:X590)</f>
        <v>-142318.76036513381</v>
      </c>
      <c r="Z579" s="19">
        <f>Y579*2.36386*4.4</f>
        <v>-1480255.1494575909</v>
      </c>
    </row>
    <row r="580" spans="1:26">
      <c r="A580">
        <v>2054</v>
      </c>
      <c r="B580">
        <v>2</v>
      </c>
      <c r="C580" s="15">
        <v>4.4539123535156504</v>
      </c>
      <c r="D580" s="15">
        <f t="shared" ref="D580:D643" si="273">C580*1.3127-5.512</f>
        <v>0.33465074645999504</v>
      </c>
      <c r="E580" s="15">
        <f t="shared" si="272"/>
        <v>0.47789648850777811</v>
      </c>
      <c r="F580" s="15">
        <f t="shared" si="249"/>
        <v>-0.14324574204778306</v>
      </c>
      <c r="G580" s="15">
        <f t="shared" ref="G580:G643" si="274">13641*F580-18814</f>
        <v>-20768.01516727381</v>
      </c>
      <c r="L580" s="17">
        <v>-0.53726806640622704</v>
      </c>
      <c r="M580" s="17">
        <f t="shared" ref="M580:M643" si="275">L580*1.3734-1.4442</f>
        <v>-2.1820839624023121</v>
      </c>
      <c r="N580" s="17">
        <f>0.7817*M580+0.2163</f>
        <v>-1.4894350334098874</v>
      </c>
      <c r="O580" s="17">
        <f t="shared" si="250"/>
        <v>-0.6926489289924247</v>
      </c>
      <c r="P580" s="17">
        <f t="shared" ref="P580:P643" si="276">13641*O580-18814</f>
        <v>-28262.424040385667</v>
      </c>
      <c r="T580" s="15">
        <v>-3.9252075195312299</v>
      </c>
      <c r="U580" s="15">
        <f t="shared" ref="U580:U643" si="277">T580*1.0978+2.3467</f>
        <v>-1.9623928149413845</v>
      </c>
      <c r="V580" s="15">
        <f>0.7817*U580+0.2163</f>
        <v>-1.3177024634396803</v>
      </c>
      <c r="W580" s="15">
        <f t="shared" si="251"/>
        <v>-0.64469035150170417</v>
      </c>
      <c r="X580" s="19">
        <f t="shared" ref="X580:X643" si="278">13641*W580-18814</f>
        <v>-27608.221084834746</v>
      </c>
    </row>
    <row r="581" spans="1:26">
      <c r="A581">
        <v>2054</v>
      </c>
      <c r="B581">
        <v>3</v>
      </c>
      <c r="C581" s="15">
        <v>14.5906311035156</v>
      </c>
      <c r="D581" s="15">
        <f t="shared" si="273"/>
        <v>13.641121449584926</v>
      </c>
      <c r="E581" s="15">
        <f t="shared" ref="E581:E583" si="279">0.9534*D581-0.7929</f>
        <v>12.21254519003427</v>
      </c>
      <c r="F581" s="15">
        <f t="shared" ref="F581:F644" si="280">D581-E581</f>
        <v>1.4285762595506561</v>
      </c>
      <c r="G581" s="15">
        <f t="shared" si="274"/>
        <v>673.20875653050098</v>
      </c>
      <c r="L581" s="17">
        <v>8.4735351562500192</v>
      </c>
      <c r="M581" s="17">
        <f t="shared" si="275"/>
        <v>10.193353183593775</v>
      </c>
      <c r="N581" s="17">
        <f>0.9534*M581-0.7929</f>
        <v>8.9254429252383058</v>
      </c>
      <c r="O581" s="17">
        <f t="shared" ref="O581:O644" si="281">M581-N581</f>
        <v>1.2679102583554691</v>
      </c>
      <c r="P581" s="17">
        <f t="shared" si="276"/>
        <v>-1518.4361657730442</v>
      </c>
      <c r="T581" s="15">
        <v>8.6182800292968995</v>
      </c>
      <c r="U581" s="15">
        <f t="shared" si="277"/>
        <v>11.807847816162138</v>
      </c>
      <c r="V581" s="15">
        <f>0.9534*U581-0.7929</f>
        <v>10.464702107928982</v>
      </c>
      <c r="W581" s="15">
        <f t="shared" ref="W581:W644" si="282">U581-V581</f>
        <v>1.3431457082331555</v>
      </c>
      <c r="X581" s="19">
        <f t="shared" si="278"/>
        <v>-492.14939399152718</v>
      </c>
    </row>
    <row r="582" spans="1:26">
      <c r="A582">
        <v>2054</v>
      </c>
      <c r="B582">
        <v>4</v>
      </c>
      <c r="C582" s="15">
        <v>21.957177734375001</v>
      </c>
      <c r="D582" s="15">
        <f t="shared" si="273"/>
        <v>23.311187211914064</v>
      </c>
      <c r="E582" s="15">
        <f t="shared" si="279"/>
        <v>21.43198588783887</v>
      </c>
      <c r="F582" s="15">
        <f t="shared" si="280"/>
        <v>1.8792013240751935</v>
      </c>
      <c r="G582" s="15">
        <f t="shared" si="274"/>
        <v>6820.1852617097138</v>
      </c>
      <c r="L582" s="17">
        <v>18.484521484375001</v>
      </c>
      <c r="M582" s="17">
        <f t="shared" si="275"/>
        <v>23.942441806640627</v>
      </c>
      <c r="N582" s="17">
        <f>0.9534*M582-0.7929</f>
        <v>22.033824018451174</v>
      </c>
      <c r="O582" s="17">
        <f t="shared" si="281"/>
        <v>1.9086177881894528</v>
      </c>
      <c r="P582" s="17">
        <f t="shared" si="276"/>
        <v>7221.4552486923276</v>
      </c>
      <c r="T582" s="15">
        <v>17.735528564453102</v>
      </c>
      <c r="U582" s="15">
        <f t="shared" si="277"/>
        <v>21.816763258056614</v>
      </c>
      <c r="V582" s="15">
        <f>0.9534*U582-0.7929</f>
        <v>20.007202090231178</v>
      </c>
      <c r="W582" s="15">
        <f t="shared" si="282"/>
        <v>1.8095611678254357</v>
      </c>
      <c r="X582" s="19">
        <f t="shared" si="278"/>
        <v>5870.22389030677</v>
      </c>
    </row>
    <row r="583" spans="1:26">
      <c r="A583">
        <v>2054</v>
      </c>
      <c r="B583">
        <v>5</v>
      </c>
      <c r="C583" s="15">
        <v>28.814324951171901</v>
      </c>
      <c r="D583" s="15">
        <f t="shared" si="273"/>
        <v>32.312564363403354</v>
      </c>
      <c r="E583" s="15">
        <f t="shared" si="279"/>
        <v>30.013898864068757</v>
      </c>
      <c r="F583" s="15">
        <f t="shared" si="280"/>
        <v>2.2986654993345965</v>
      </c>
      <c r="G583" s="15">
        <f t="shared" si="274"/>
        <v>12542.09607642323</v>
      </c>
      <c r="L583" s="17">
        <v>25.455560302734401</v>
      </c>
      <c r="M583" s="17">
        <f t="shared" si="275"/>
        <v>33.51646651977542</v>
      </c>
      <c r="N583" s="17">
        <f>0.9534*M583-0.7929</f>
        <v>31.161699179953889</v>
      </c>
      <c r="O583" s="17">
        <f t="shared" si="281"/>
        <v>2.3547673398215316</v>
      </c>
      <c r="P583" s="17">
        <f t="shared" si="276"/>
        <v>13307.381282505514</v>
      </c>
      <c r="T583" s="15">
        <v>24.760522460937501</v>
      </c>
      <c r="U583" s="15">
        <f t="shared" si="277"/>
        <v>29.528801557617189</v>
      </c>
      <c r="V583" s="15">
        <f>0.9534*U583-0.7929</f>
        <v>27.359859405032228</v>
      </c>
      <c r="W583" s="15">
        <f t="shared" si="282"/>
        <v>2.168942152584961</v>
      </c>
      <c r="X583" s="19">
        <f t="shared" si="278"/>
        <v>10772.539903411453</v>
      </c>
    </row>
    <row r="584" spans="1:26">
      <c r="A584">
        <v>2054</v>
      </c>
      <c r="B584">
        <v>6</v>
      </c>
      <c r="C584" s="15">
        <v>34.934411621093801</v>
      </c>
      <c r="D584" s="15">
        <f t="shared" si="273"/>
        <v>40.346402135009832</v>
      </c>
      <c r="E584" s="15">
        <f t="shared" ref="E584:E586" si="283">0.814*D584+4.4613</f>
        <v>37.303271337898003</v>
      </c>
      <c r="F584" s="15">
        <f t="shared" si="280"/>
        <v>3.0431307971118287</v>
      </c>
      <c r="G584" s="15">
        <f t="shared" si="274"/>
        <v>22697.347203402453</v>
      </c>
      <c r="L584" s="17">
        <v>29.512292480468801</v>
      </c>
      <c r="M584" s="17">
        <f t="shared" si="275"/>
        <v>39.087982492675849</v>
      </c>
      <c r="N584" s="17">
        <f>0.814*M584+4.4613</f>
        <v>36.278917749038136</v>
      </c>
      <c r="O584" s="17">
        <f t="shared" si="281"/>
        <v>2.8090647436377125</v>
      </c>
      <c r="P584" s="17">
        <f t="shared" si="276"/>
        <v>19504.452167962037</v>
      </c>
      <c r="T584" s="15">
        <v>29.881707763671901</v>
      </c>
      <c r="U584" s="15">
        <f t="shared" si="277"/>
        <v>35.150838782959013</v>
      </c>
      <c r="V584" s="15">
        <f>0.814*U584+4.4613</f>
        <v>33.074082769328633</v>
      </c>
      <c r="W584" s="15">
        <f t="shared" si="282"/>
        <v>2.07675601363038</v>
      </c>
      <c r="X584" s="19">
        <f t="shared" si="278"/>
        <v>9515.0287819320147</v>
      </c>
    </row>
    <row r="585" spans="1:26">
      <c r="A585">
        <v>2054</v>
      </c>
      <c r="B585">
        <v>7</v>
      </c>
      <c r="C585" s="15">
        <v>35.334619140625001</v>
      </c>
      <c r="D585" s="15">
        <f t="shared" si="273"/>
        <v>40.87175454589844</v>
      </c>
      <c r="E585" s="15">
        <f t="shared" si="283"/>
        <v>37.730908200361327</v>
      </c>
      <c r="F585" s="15">
        <f t="shared" si="280"/>
        <v>3.1408463455371134</v>
      </c>
      <c r="G585" s="15">
        <f t="shared" si="274"/>
        <v>24030.284999471762</v>
      </c>
      <c r="L585" s="17">
        <v>31.705895996093801</v>
      </c>
      <c r="M585" s="17">
        <f t="shared" si="275"/>
        <v>42.100677561035226</v>
      </c>
      <c r="N585" s="17">
        <f>0.814*M585+4.4613</f>
        <v>38.73125153468267</v>
      </c>
      <c r="O585" s="17">
        <f t="shared" si="281"/>
        <v>3.3694260263525564</v>
      </c>
      <c r="P585" s="17">
        <f t="shared" si="276"/>
        <v>27148.340425475224</v>
      </c>
      <c r="T585" s="15">
        <v>34.567346191406301</v>
      </c>
      <c r="U585" s="15">
        <f t="shared" si="277"/>
        <v>40.294732648925837</v>
      </c>
      <c r="V585" s="15">
        <f>0.814*U585+4.4613</f>
        <v>37.261212376225629</v>
      </c>
      <c r="W585" s="15">
        <f t="shared" si="282"/>
        <v>3.0335202727002084</v>
      </c>
      <c r="X585" s="19">
        <f t="shared" si="278"/>
        <v>22566.250039903542</v>
      </c>
    </row>
    <row r="586" spans="1:26">
      <c r="A586">
        <v>2054</v>
      </c>
      <c r="B586">
        <v>8</v>
      </c>
      <c r="C586" s="15">
        <v>34.853417968750001</v>
      </c>
      <c r="D586" s="15">
        <f t="shared" si="273"/>
        <v>40.240081767578125</v>
      </c>
      <c r="E586" s="15">
        <f t="shared" si="283"/>
        <v>37.216726558808595</v>
      </c>
      <c r="F586" s="15">
        <f t="shared" si="280"/>
        <v>3.0233552087695301</v>
      </c>
      <c r="G586" s="15">
        <f t="shared" si="274"/>
        <v>22427.58840282516</v>
      </c>
      <c r="L586" s="17">
        <v>30.900903320312501</v>
      </c>
      <c r="M586" s="17">
        <f t="shared" si="275"/>
        <v>40.995100620117185</v>
      </c>
      <c r="N586" s="17">
        <f>0.814*M586+4.4613</f>
        <v>37.83131190477539</v>
      </c>
      <c r="O586" s="17">
        <f t="shared" si="281"/>
        <v>3.163788715341795</v>
      </c>
      <c r="P586" s="17">
        <f t="shared" si="276"/>
        <v>24343.241865977427</v>
      </c>
      <c r="T586" s="15">
        <v>31.737329101562501</v>
      </c>
      <c r="U586" s="15">
        <f t="shared" si="277"/>
        <v>37.187939887695315</v>
      </c>
      <c r="V586" s="15">
        <f>0.814*U586+4.4613</f>
        <v>34.732283068583982</v>
      </c>
      <c r="W586" s="15">
        <f t="shared" si="282"/>
        <v>2.4556568191113328</v>
      </c>
      <c r="X586" s="19">
        <f t="shared" si="278"/>
        <v>14683.614669497692</v>
      </c>
    </row>
    <row r="587" spans="1:26">
      <c r="A587">
        <v>2054</v>
      </c>
      <c r="B587">
        <v>9</v>
      </c>
      <c r="C587" s="15">
        <v>28.571679687500001</v>
      </c>
      <c r="D587" s="15">
        <f t="shared" si="273"/>
        <v>31.994043925781249</v>
      </c>
      <c r="E587" s="15">
        <f t="shared" ref="E587:E589" si="284">0.9014*D587+2.3973</f>
        <v>31.236731194699217</v>
      </c>
      <c r="F587" s="15">
        <f t="shared" si="280"/>
        <v>0.75731273108203112</v>
      </c>
      <c r="G587" s="15">
        <f t="shared" si="274"/>
        <v>-8483.4970353100143</v>
      </c>
      <c r="L587" s="17">
        <v>25.344873046875001</v>
      </c>
      <c r="M587" s="17">
        <f t="shared" si="275"/>
        <v>33.364448642578125</v>
      </c>
      <c r="N587" s="17">
        <f>0.9014*M587+2.3973</f>
        <v>32.472014006419919</v>
      </c>
      <c r="O587" s="17">
        <f t="shared" si="281"/>
        <v>0.89243463615820673</v>
      </c>
      <c r="P587" s="17">
        <f t="shared" si="276"/>
        <v>-6640.2991281659015</v>
      </c>
      <c r="T587" s="15">
        <v>21.347680664062501</v>
      </c>
      <c r="U587" s="15">
        <f t="shared" si="277"/>
        <v>25.782183833007814</v>
      </c>
      <c r="V587" s="15">
        <f>0.9014*U587+2.3973</f>
        <v>25.637360507073243</v>
      </c>
      <c r="W587" s="15">
        <f t="shared" si="282"/>
        <v>0.14482332593457059</v>
      </c>
      <c r="X587" s="19">
        <f t="shared" si="278"/>
        <v>-16838.465010926524</v>
      </c>
    </row>
    <row r="588" spans="1:26">
      <c r="A588">
        <v>2054</v>
      </c>
      <c r="B588">
        <v>10</v>
      </c>
      <c r="C588" s="15">
        <v>15.4927917480469</v>
      </c>
      <c r="D588" s="15">
        <f t="shared" si="273"/>
        <v>14.825387727661163</v>
      </c>
      <c r="E588" s="15">
        <f t="shared" si="284"/>
        <v>15.760904497713771</v>
      </c>
      <c r="F588" s="15">
        <f t="shared" si="280"/>
        <v>-0.93551677005260814</v>
      </c>
      <c r="G588" s="15">
        <f t="shared" si="274"/>
        <v>-31575.384260287628</v>
      </c>
      <c r="L588" s="17">
        <v>13.8789306640625</v>
      </c>
      <c r="M588" s="17">
        <f t="shared" si="275"/>
        <v>17.617123374023439</v>
      </c>
      <c r="N588" s="17">
        <f>0.9014*M588+2.3973</f>
        <v>18.277375009344727</v>
      </c>
      <c r="O588" s="17">
        <f t="shared" si="281"/>
        <v>-0.66025163532128772</v>
      </c>
      <c r="P588" s="17">
        <f t="shared" si="276"/>
        <v>-27820.492557417685</v>
      </c>
      <c r="T588" s="15">
        <v>12.556298828125</v>
      </c>
      <c r="U588" s="15">
        <f t="shared" si="277"/>
        <v>16.131004853515627</v>
      </c>
      <c r="V588" s="15">
        <f>0.9014*U588+2.3973</f>
        <v>16.937787774958988</v>
      </c>
      <c r="W588" s="15">
        <f t="shared" si="282"/>
        <v>-0.80678292144336083</v>
      </c>
      <c r="X588" s="19">
        <f t="shared" si="278"/>
        <v>-29819.325831408885</v>
      </c>
    </row>
    <row r="589" spans="1:26">
      <c r="A589">
        <v>2054</v>
      </c>
      <c r="B589">
        <v>11</v>
      </c>
      <c r="C589" s="15">
        <v>8.7659851074218995</v>
      </c>
      <c r="D589" s="15">
        <f t="shared" si="273"/>
        <v>5.9951086505127273</v>
      </c>
      <c r="E589" s="15">
        <f t="shared" si="284"/>
        <v>7.8012909375721726</v>
      </c>
      <c r="F589" s="15">
        <f t="shared" si="280"/>
        <v>-1.8061822870594453</v>
      </c>
      <c r="G589" s="15">
        <f t="shared" si="274"/>
        <v>-43452.132577777898</v>
      </c>
      <c r="L589" s="17">
        <v>7.4128662109375201</v>
      </c>
      <c r="M589" s="17">
        <f t="shared" si="275"/>
        <v>8.73663045410159</v>
      </c>
      <c r="N589" s="17">
        <f>0.9014*M589+2.3973</f>
        <v>10.272498691327174</v>
      </c>
      <c r="O589" s="17">
        <f t="shared" si="281"/>
        <v>-1.5358682372255839</v>
      </c>
      <c r="P589" s="17">
        <f t="shared" si="276"/>
        <v>-39764.778623994192</v>
      </c>
      <c r="T589" s="15">
        <v>2.7401977539062701</v>
      </c>
      <c r="U589" s="15">
        <f t="shared" si="277"/>
        <v>5.3548890942383034</v>
      </c>
      <c r="V589" s="15">
        <f>0.9014*U589+2.3973</f>
        <v>7.2241970295464064</v>
      </c>
      <c r="W589" s="15">
        <f t="shared" si="282"/>
        <v>-1.869307935308103</v>
      </c>
      <c r="X589" s="19">
        <f t="shared" si="278"/>
        <v>-44313.229545537833</v>
      </c>
    </row>
    <row r="590" spans="1:26">
      <c r="A590">
        <v>2054</v>
      </c>
      <c r="B590">
        <v>12</v>
      </c>
      <c r="C590" s="15">
        <v>2.21172485351565</v>
      </c>
      <c r="D590" s="15">
        <f t="shared" si="273"/>
        <v>-2.6086687847900061</v>
      </c>
      <c r="E590" s="15">
        <f t="shared" ref="E590:E592" si="285">0.7817*D590+0.2163</f>
        <v>-1.8228963890703476</v>
      </c>
      <c r="F590" s="15">
        <f t="shared" si="280"/>
        <v>-0.78577239571965851</v>
      </c>
      <c r="G590" s="15">
        <f t="shared" si="274"/>
        <v>-29532.721250011862</v>
      </c>
      <c r="L590" s="17">
        <v>-3.4563354492187299</v>
      </c>
      <c r="M590" s="17">
        <f t="shared" si="275"/>
        <v>-6.1911311059570036</v>
      </c>
      <c r="N590" s="17">
        <f>0.7817*M590+0.2163</f>
        <v>-4.6233071855265893</v>
      </c>
      <c r="O590" s="17">
        <f t="shared" si="281"/>
        <v>-1.5678239204304143</v>
      </c>
      <c r="P590" s="17">
        <f t="shared" si="276"/>
        <v>-40200.686098591279</v>
      </c>
      <c r="T590" s="15">
        <v>-4.0430664062499799</v>
      </c>
      <c r="U590" s="15">
        <f t="shared" si="277"/>
        <v>-2.0917783007812285</v>
      </c>
      <c r="V590" s="15">
        <f>0.7817*U590+0.2163</f>
        <v>-1.4188430977206863</v>
      </c>
      <c r="W590" s="15">
        <f t="shared" si="282"/>
        <v>-0.67293520306054222</v>
      </c>
      <c r="X590" s="19">
        <f t="shared" si="278"/>
        <v>-27993.509104948855</v>
      </c>
    </row>
    <row r="591" spans="1:26">
      <c r="A591">
        <v>2055</v>
      </c>
      <c r="B591">
        <v>1</v>
      </c>
      <c r="C591" s="15">
        <v>1.3952270507812701</v>
      </c>
      <c r="D591" s="15">
        <f t="shared" si="273"/>
        <v>-3.6804854504394262</v>
      </c>
      <c r="E591" s="15">
        <f t="shared" si="285"/>
        <v>-2.6607354766084992</v>
      </c>
      <c r="F591" s="15">
        <f t="shared" si="280"/>
        <v>-1.019749973830927</v>
      </c>
      <c r="G591" s="15">
        <f t="shared" si="274"/>
        <v>-32724.409393027676</v>
      </c>
      <c r="H591" s="15">
        <f>SUM(G591:G602)</f>
        <v>-64411.450370335857</v>
      </c>
      <c r="I591" s="15">
        <f>H591*2.36386*4.4</f>
        <v>-669942.46471865731</v>
      </c>
      <c r="L591" s="17">
        <v>0.29329833984377301</v>
      </c>
      <c r="M591" s="17">
        <f t="shared" si="275"/>
        <v>-1.041384060058562</v>
      </c>
      <c r="N591" s="17">
        <f>0.7817*M591+0.2163</f>
        <v>-0.5977499197477778</v>
      </c>
      <c r="O591" s="17">
        <f t="shared" si="281"/>
        <v>-0.44363414031078419</v>
      </c>
      <c r="P591" s="17">
        <f t="shared" si="276"/>
        <v>-24865.613307979409</v>
      </c>
      <c r="Q591" s="17">
        <f>SUM(P591:P602)</f>
        <v>-69621.237176783863</v>
      </c>
      <c r="R591" s="17">
        <f>Q591*2.36386*4.4</f>
        <v>-724129.37393593416</v>
      </c>
      <c r="T591" s="15">
        <v>-7.5901855468749799</v>
      </c>
      <c r="U591" s="15">
        <f t="shared" si="277"/>
        <v>-5.9858056933593531</v>
      </c>
      <c r="V591" s="15">
        <f>0.7817*U591+0.2163</f>
        <v>-4.4628043104990054</v>
      </c>
      <c r="W591" s="15">
        <f t="shared" si="282"/>
        <v>-1.5230013828603477</v>
      </c>
      <c r="X591" s="19">
        <f t="shared" si="278"/>
        <v>-39589.261863598003</v>
      </c>
      <c r="Y591" s="19">
        <f>SUM(X591:X602)</f>
        <v>-106230.79201201798</v>
      </c>
      <c r="Z591" s="19">
        <f>Y591*2.36386*4.4</f>
        <v>-1104904.7680243268</v>
      </c>
    </row>
    <row r="592" spans="1:26">
      <c r="A592">
        <v>2055</v>
      </c>
      <c r="B592">
        <v>2</v>
      </c>
      <c r="C592" s="15">
        <v>6.6876464843750201</v>
      </c>
      <c r="D592" s="15">
        <f t="shared" si="273"/>
        <v>3.2668735400390885</v>
      </c>
      <c r="E592" s="15">
        <f t="shared" si="285"/>
        <v>2.7700150462485551</v>
      </c>
      <c r="F592" s="15">
        <f t="shared" si="280"/>
        <v>0.49685849379053337</v>
      </c>
      <c r="G592" s="15">
        <f t="shared" si="274"/>
        <v>-12036.353286203335</v>
      </c>
      <c r="L592" s="17">
        <v>2.4767700195312701</v>
      </c>
      <c r="M592" s="17">
        <f t="shared" si="275"/>
        <v>1.9573959448242464</v>
      </c>
      <c r="N592" s="17">
        <f>0.7817*M592+0.2163</f>
        <v>1.7463964100691132</v>
      </c>
      <c r="O592" s="17">
        <f t="shared" si="281"/>
        <v>0.21099953475513322</v>
      </c>
      <c r="P592" s="17">
        <f t="shared" si="276"/>
        <v>-15935.755346405227</v>
      </c>
      <c r="T592" s="15">
        <v>-1.2011474609374799</v>
      </c>
      <c r="U592" s="15">
        <f t="shared" si="277"/>
        <v>1.0280803173828341</v>
      </c>
      <c r="V592" s="15">
        <f>0.7817*U592+0.2163</f>
        <v>1.0199503840981614</v>
      </c>
      <c r="W592" s="15">
        <f t="shared" si="282"/>
        <v>8.1299332846727079E-3</v>
      </c>
      <c r="X592" s="19">
        <f t="shared" si="278"/>
        <v>-18703.099580063779</v>
      </c>
    </row>
    <row r="593" spans="1:26">
      <c r="A593">
        <v>2055</v>
      </c>
      <c r="B593">
        <v>3</v>
      </c>
      <c r="C593" s="15">
        <v>14.8834167480469</v>
      </c>
      <c r="D593" s="15">
        <f t="shared" si="273"/>
        <v>14.025461165161165</v>
      </c>
      <c r="E593" s="15">
        <f t="shared" ref="E593:E595" si="286">0.9534*D593-0.7929</f>
        <v>12.578974674864655</v>
      </c>
      <c r="F593" s="15">
        <f t="shared" si="280"/>
        <v>1.4464864902965093</v>
      </c>
      <c r="G593" s="15">
        <f t="shared" si="274"/>
        <v>917.52221413468214</v>
      </c>
      <c r="L593" s="17">
        <v>10.391809082031299</v>
      </c>
      <c r="M593" s="17">
        <f t="shared" si="275"/>
        <v>12.827910593261786</v>
      </c>
      <c r="N593" s="17">
        <f>0.9534*M593-0.7929</f>
        <v>11.437229959615788</v>
      </c>
      <c r="O593" s="17">
        <f t="shared" si="281"/>
        <v>1.3906806336459976</v>
      </c>
      <c r="P593" s="17">
        <f t="shared" si="276"/>
        <v>156.27452356505455</v>
      </c>
      <c r="T593" s="15">
        <v>2.4751220703125201</v>
      </c>
      <c r="U593" s="15">
        <f t="shared" si="277"/>
        <v>5.0638890087890847</v>
      </c>
      <c r="V593" s="15">
        <f>0.9534*U593-0.7929</f>
        <v>4.035011780979513</v>
      </c>
      <c r="W593" s="15">
        <f t="shared" si="282"/>
        <v>1.0288772278095717</v>
      </c>
      <c r="X593" s="19">
        <f t="shared" si="278"/>
        <v>-4779.0857354496329</v>
      </c>
    </row>
    <row r="594" spans="1:26">
      <c r="A594">
        <v>2055</v>
      </c>
      <c r="B594">
        <v>4</v>
      </c>
      <c r="C594" s="15">
        <v>22.114892578125001</v>
      </c>
      <c r="D594" s="15">
        <f t="shared" si="273"/>
        <v>23.518219487304687</v>
      </c>
      <c r="E594" s="15">
        <f t="shared" si="286"/>
        <v>21.629370459196291</v>
      </c>
      <c r="F594" s="15">
        <f t="shared" si="280"/>
        <v>1.8888490281083961</v>
      </c>
      <c r="G594" s="15">
        <f t="shared" si="274"/>
        <v>6951.7895924266304</v>
      </c>
      <c r="L594" s="17">
        <v>15.4701171875</v>
      </c>
      <c r="M594" s="17">
        <f t="shared" si="275"/>
        <v>19.802458945312502</v>
      </c>
      <c r="N594" s="17">
        <f>0.9534*M594-0.7929</f>
        <v>18.08676435846094</v>
      </c>
      <c r="O594" s="17">
        <f t="shared" si="281"/>
        <v>1.7156945868515621</v>
      </c>
      <c r="P594" s="17">
        <f t="shared" si="276"/>
        <v>4589.7898592421589</v>
      </c>
      <c r="T594" s="15">
        <v>18.306726074218801</v>
      </c>
      <c r="U594" s="15">
        <f t="shared" si="277"/>
        <v>22.4438238842774</v>
      </c>
      <c r="V594" s="15">
        <f>0.9534*U594-0.7929</f>
        <v>20.605041691270074</v>
      </c>
      <c r="W594" s="15">
        <f t="shared" si="282"/>
        <v>1.8387821930073258</v>
      </c>
      <c r="X594" s="19">
        <f t="shared" si="278"/>
        <v>6268.82789481293</v>
      </c>
    </row>
    <row r="595" spans="1:26">
      <c r="A595">
        <v>2055</v>
      </c>
      <c r="B595">
        <v>5</v>
      </c>
      <c r="C595" s="15">
        <v>27.470147705078102</v>
      </c>
      <c r="D595" s="15">
        <f t="shared" si="273"/>
        <v>30.548062892456024</v>
      </c>
      <c r="E595" s="15">
        <f t="shared" si="286"/>
        <v>28.331623161667576</v>
      </c>
      <c r="F595" s="15">
        <f t="shared" si="280"/>
        <v>2.2164397307884478</v>
      </c>
      <c r="G595" s="15">
        <f t="shared" si="274"/>
        <v>11420.454367685215</v>
      </c>
      <c r="L595" s="17">
        <v>20.255059814453102</v>
      </c>
      <c r="M595" s="17">
        <f t="shared" si="275"/>
        <v>26.37409914916989</v>
      </c>
      <c r="N595" s="17">
        <f>0.9534*M595-0.7929</f>
        <v>24.352166128818574</v>
      </c>
      <c r="O595" s="17">
        <f t="shared" si="281"/>
        <v>2.0219330203513159</v>
      </c>
      <c r="P595" s="17">
        <f t="shared" si="276"/>
        <v>8767.1883306123018</v>
      </c>
      <c r="T595" s="15">
        <v>27.160058593750001</v>
      </c>
      <c r="U595" s="15">
        <f t="shared" si="277"/>
        <v>32.163012324218755</v>
      </c>
      <c r="V595" s="15">
        <f>0.9534*U595-0.7929</f>
        <v>29.871315949910162</v>
      </c>
      <c r="W595" s="15">
        <f t="shared" si="282"/>
        <v>2.291696374308593</v>
      </c>
      <c r="X595" s="19">
        <f t="shared" si="278"/>
        <v>12447.030241943517</v>
      </c>
    </row>
    <row r="596" spans="1:26">
      <c r="A596">
        <v>2055</v>
      </c>
      <c r="B596">
        <v>6</v>
      </c>
      <c r="C596" s="15">
        <v>33.846856689453197</v>
      </c>
      <c r="D596" s="15">
        <f t="shared" si="273"/>
        <v>38.918768776245209</v>
      </c>
      <c r="E596" s="15">
        <f t="shared" ref="E596:E598" si="287">0.814*D596+4.4613</f>
        <v>36.141177783863597</v>
      </c>
      <c r="F596" s="15">
        <f t="shared" si="280"/>
        <v>2.7775909923816116</v>
      </c>
      <c r="G596" s="15">
        <f t="shared" si="274"/>
        <v>19075.118727077563</v>
      </c>
      <c r="L596" s="17">
        <v>27.938134765625001</v>
      </c>
      <c r="M596" s="17">
        <f t="shared" si="275"/>
        <v>36.926034287109374</v>
      </c>
      <c r="N596" s="17">
        <f>0.814*M596+4.4613</f>
        <v>34.519091909707029</v>
      </c>
      <c r="O596" s="17">
        <f t="shared" si="281"/>
        <v>2.4069423774023448</v>
      </c>
      <c r="P596" s="17">
        <f t="shared" si="276"/>
        <v>14019.100970145388</v>
      </c>
      <c r="T596" s="15">
        <v>32.157159423828197</v>
      </c>
      <c r="U596" s="15">
        <f t="shared" si="277"/>
        <v>37.648829615478597</v>
      </c>
      <c r="V596" s="15">
        <f>0.814*U596+4.4613</f>
        <v>35.107447306999575</v>
      </c>
      <c r="W596" s="15">
        <f t="shared" si="282"/>
        <v>2.5413823084790224</v>
      </c>
      <c r="X596" s="19">
        <f t="shared" si="278"/>
        <v>15852.996069962341</v>
      </c>
    </row>
    <row r="597" spans="1:26">
      <c r="A597">
        <v>2055</v>
      </c>
      <c r="B597">
        <v>7</v>
      </c>
      <c r="C597" s="15">
        <v>36.634729003906301</v>
      </c>
      <c r="D597" s="15">
        <f t="shared" si="273"/>
        <v>42.578408763427802</v>
      </c>
      <c r="E597" s="15">
        <f t="shared" si="287"/>
        <v>39.120124733430231</v>
      </c>
      <c r="F597" s="15">
        <f t="shared" si="280"/>
        <v>3.4582840299975715</v>
      </c>
      <c r="G597" s="15">
        <f t="shared" si="274"/>
        <v>28360.452453196871</v>
      </c>
      <c r="L597" s="17">
        <v>29.983453369140602</v>
      </c>
      <c r="M597" s="17">
        <f t="shared" si="275"/>
        <v>39.7350748571777</v>
      </c>
      <c r="N597" s="17">
        <f>0.814*M597+4.4613</f>
        <v>36.805650933742648</v>
      </c>
      <c r="O597" s="17">
        <f t="shared" si="281"/>
        <v>2.9294239234350528</v>
      </c>
      <c r="P597" s="17">
        <f t="shared" si="276"/>
        <v>21146.271739577554</v>
      </c>
      <c r="T597" s="15">
        <v>35.432397460937501</v>
      </c>
      <c r="U597" s="15">
        <f t="shared" si="277"/>
        <v>41.244385932617192</v>
      </c>
      <c r="V597" s="15">
        <f>0.814*U597+4.4613</f>
        <v>38.034230149150396</v>
      </c>
      <c r="W597" s="15">
        <f t="shared" si="282"/>
        <v>3.2101557834667958</v>
      </c>
      <c r="X597" s="19">
        <f t="shared" si="278"/>
        <v>24975.735042270564</v>
      </c>
    </row>
    <row r="598" spans="1:26">
      <c r="A598">
        <v>2055</v>
      </c>
      <c r="B598">
        <v>8</v>
      </c>
      <c r="C598" s="15">
        <v>32.150689697265697</v>
      </c>
      <c r="D598" s="15">
        <f t="shared" si="273"/>
        <v>36.69221036560068</v>
      </c>
      <c r="E598" s="15">
        <f t="shared" si="287"/>
        <v>34.328759237598952</v>
      </c>
      <c r="F598" s="15">
        <f t="shared" si="280"/>
        <v>2.3634511280017279</v>
      </c>
      <c r="G598" s="15">
        <f t="shared" si="274"/>
        <v>13425.836837071569</v>
      </c>
      <c r="L598" s="17">
        <v>29.550225830078102</v>
      </c>
      <c r="M598" s="17">
        <f t="shared" si="275"/>
        <v>39.14008015502926</v>
      </c>
      <c r="N598" s="17">
        <f>0.814*M598+4.4613</f>
        <v>36.321325246193815</v>
      </c>
      <c r="O598" s="17">
        <f t="shared" si="281"/>
        <v>2.8187549088354444</v>
      </c>
      <c r="P598" s="17">
        <f t="shared" si="276"/>
        <v>19636.6357114243</v>
      </c>
      <c r="T598" s="15">
        <v>31.629571533203102</v>
      </c>
      <c r="U598" s="15">
        <f t="shared" si="277"/>
        <v>37.06964362915037</v>
      </c>
      <c r="V598" s="15">
        <f>0.814*U598+4.4613</f>
        <v>34.635989914128402</v>
      </c>
      <c r="W598" s="15">
        <f t="shared" si="282"/>
        <v>2.4336537150219684</v>
      </c>
      <c r="X598" s="19">
        <f t="shared" si="278"/>
        <v>14383.470326614668</v>
      </c>
    </row>
    <row r="599" spans="1:26">
      <c r="A599">
        <v>2055</v>
      </c>
      <c r="B599">
        <v>9</v>
      </c>
      <c r="C599" s="15">
        <v>25.676019287109401</v>
      </c>
      <c r="D599" s="15">
        <f t="shared" si="273"/>
        <v>28.192910518188512</v>
      </c>
      <c r="E599" s="15">
        <f t="shared" ref="E599:E601" si="288">0.9014*D599+2.3973</f>
        <v>27.810389541095127</v>
      </c>
      <c r="F599" s="15">
        <f t="shared" si="280"/>
        <v>0.38252097709338528</v>
      </c>
      <c r="G599" s="15">
        <f t="shared" si="274"/>
        <v>-13596.031351469132</v>
      </c>
      <c r="L599" s="17">
        <v>22.748742675781301</v>
      </c>
      <c r="M599" s="17">
        <f t="shared" si="275"/>
        <v>29.798923190918039</v>
      </c>
      <c r="N599" s="17">
        <f>0.9014*M599+2.3973</f>
        <v>29.25804936429352</v>
      </c>
      <c r="O599" s="17">
        <f t="shared" si="281"/>
        <v>0.54087382662451944</v>
      </c>
      <c r="P599" s="17">
        <f t="shared" si="276"/>
        <v>-11435.94013101493</v>
      </c>
      <c r="T599" s="15">
        <v>23.560601806640602</v>
      </c>
      <c r="U599" s="15">
        <f t="shared" si="277"/>
        <v>28.211528663330053</v>
      </c>
      <c r="V599" s="15">
        <f>0.9014*U599+2.3973</f>
        <v>27.827171937125712</v>
      </c>
      <c r="W599" s="15">
        <f t="shared" si="282"/>
        <v>0.38435672620434147</v>
      </c>
      <c r="X599" s="19">
        <f t="shared" si="278"/>
        <v>-13570.989897846579</v>
      </c>
    </row>
    <row r="600" spans="1:26">
      <c r="A600">
        <v>2055</v>
      </c>
      <c r="B600">
        <v>10</v>
      </c>
      <c r="C600" s="15">
        <v>16.549310302734401</v>
      </c>
      <c r="D600" s="15">
        <f t="shared" si="273"/>
        <v>16.212279634399447</v>
      </c>
      <c r="E600" s="15">
        <f t="shared" si="288"/>
        <v>17.011048862447662</v>
      </c>
      <c r="F600" s="15">
        <f t="shared" si="280"/>
        <v>-0.79876922804821504</v>
      </c>
      <c r="G600" s="15">
        <f t="shared" si="274"/>
        <v>-29710.0110398057</v>
      </c>
      <c r="L600" s="17">
        <v>16.140313720703102</v>
      </c>
      <c r="M600" s="17">
        <f t="shared" si="275"/>
        <v>20.722906864013641</v>
      </c>
      <c r="N600" s="17">
        <f>0.9014*M600+2.3973</f>
        <v>21.076928247221897</v>
      </c>
      <c r="O600" s="17">
        <f t="shared" si="281"/>
        <v>-0.35402138320825571</v>
      </c>
      <c r="P600" s="17">
        <f t="shared" si="276"/>
        <v>-23643.205688343816</v>
      </c>
      <c r="T600" s="15">
        <v>12.1593566894531</v>
      </c>
      <c r="U600" s="15">
        <f t="shared" si="277"/>
        <v>15.695241773681614</v>
      </c>
      <c r="V600" s="15">
        <f>0.9014*U600+2.3973</f>
        <v>16.544990934796608</v>
      </c>
      <c r="W600" s="15">
        <f t="shared" si="282"/>
        <v>-0.84974916111499432</v>
      </c>
      <c r="X600" s="19">
        <f t="shared" si="278"/>
        <v>-30405.428306769638</v>
      </c>
    </row>
    <row r="601" spans="1:26">
      <c r="A601">
        <v>2055</v>
      </c>
      <c r="B601">
        <v>11</v>
      </c>
      <c r="C601" s="15">
        <v>13.79921875</v>
      </c>
      <c r="D601" s="15">
        <f t="shared" si="273"/>
        <v>12.602234453125</v>
      </c>
      <c r="E601" s="15">
        <f t="shared" si="288"/>
        <v>13.756954136046874</v>
      </c>
      <c r="F601" s="15">
        <f t="shared" si="280"/>
        <v>-1.1547196829218738</v>
      </c>
      <c r="G601" s="15">
        <f t="shared" si="274"/>
        <v>-34565.531194737283</v>
      </c>
      <c r="L601" s="17">
        <v>6.1065307617187701</v>
      </c>
      <c r="M601" s="17">
        <f t="shared" si="275"/>
        <v>6.9425093481445579</v>
      </c>
      <c r="N601" s="17">
        <f>0.9014*M601+2.3973</f>
        <v>8.6552779264175044</v>
      </c>
      <c r="O601" s="17">
        <f t="shared" si="281"/>
        <v>-1.7127685782729465</v>
      </c>
      <c r="P601" s="17">
        <f t="shared" si="276"/>
        <v>-42177.876176221267</v>
      </c>
      <c r="T601" s="15">
        <v>1.3099304199219</v>
      </c>
      <c r="U601" s="15">
        <f t="shared" si="277"/>
        <v>3.7847416149902617</v>
      </c>
      <c r="V601" s="15">
        <f>0.9014*U601+2.3973</f>
        <v>5.8088660917522219</v>
      </c>
      <c r="W601" s="15">
        <f t="shared" si="282"/>
        <v>-2.0241244767619602</v>
      </c>
      <c r="X601" s="19">
        <f t="shared" si="278"/>
        <v>-46425.081987509897</v>
      </c>
    </row>
    <row r="602" spans="1:26">
      <c r="A602">
        <v>2055</v>
      </c>
      <c r="B602">
        <v>12</v>
      </c>
      <c r="C602" s="15">
        <v>4.1565795898437701</v>
      </c>
      <c r="D602" s="15">
        <f t="shared" si="273"/>
        <v>-5.5657972412082479E-2</v>
      </c>
      <c r="E602" s="15">
        <f t="shared" ref="E602:E604" si="289">0.7817*D602+0.2163</f>
        <v>0.17279216296547512</v>
      </c>
      <c r="F602" s="15">
        <f t="shared" si="280"/>
        <v>-0.22845013537755759</v>
      </c>
      <c r="G602" s="15">
        <f t="shared" si="274"/>
        <v>-21930.288296685263</v>
      </c>
      <c r="L602" s="17">
        <v>1.5128112792969</v>
      </c>
      <c r="M602" s="17">
        <f t="shared" si="275"/>
        <v>0.63349501098636241</v>
      </c>
      <c r="N602" s="17">
        <f>0.7817*M602+0.2163</f>
        <v>0.71150305008803949</v>
      </c>
      <c r="O602" s="17">
        <f t="shared" si="281"/>
        <v>-7.8008039101677085E-2</v>
      </c>
      <c r="P602" s="17">
        <f t="shared" si="276"/>
        <v>-19878.107661385977</v>
      </c>
      <c r="T602" s="15">
        <v>-3.6430725097656</v>
      </c>
      <c r="U602" s="15">
        <f t="shared" si="277"/>
        <v>-1.6526650012206763</v>
      </c>
      <c r="V602" s="15">
        <f>0.7817*U602+0.2163</f>
        <v>-1.0755882314542027</v>
      </c>
      <c r="W602" s="15">
        <f t="shared" si="282"/>
        <v>-0.5770767697664736</v>
      </c>
      <c r="X602" s="19">
        <f t="shared" si="278"/>
        <v>-26685.904216384464</v>
      </c>
    </row>
    <row r="603" spans="1:26">
      <c r="A603">
        <v>2056</v>
      </c>
      <c r="B603">
        <v>1</v>
      </c>
      <c r="C603" s="15">
        <v>3.8103881835937701</v>
      </c>
      <c r="D603" s="15">
        <f t="shared" si="273"/>
        <v>-0.51010343139645808</v>
      </c>
      <c r="E603" s="15">
        <f t="shared" si="289"/>
        <v>-0.18244785232261129</v>
      </c>
      <c r="F603" s="15">
        <f t="shared" si="280"/>
        <v>-0.32765557907384679</v>
      </c>
      <c r="G603" s="15">
        <f t="shared" si="274"/>
        <v>-23283.549754146345</v>
      </c>
      <c r="H603" s="15">
        <f>SUM(G603:G614)</f>
        <v>-51416.384376876929</v>
      </c>
      <c r="I603" s="15">
        <f>H603*2.36386*4.4</f>
        <v>-534780.99124174693</v>
      </c>
      <c r="L603" s="17">
        <v>1.4355712890625201</v>
      </c>
      <c r="M603" s="17">
        <f t="shared" si="275"/>
        <v>0.52741360839846507</v>
      </c>
      <c r="N603" s="17">
        <f>0.7817*M603+0.2163</f>
        <v>0.62857921768508018</v>
      </c>
      <c r="O603" s="17">
        <f t="shared" si="281"/>
        <v>-0.10116560928661511</v>
      </c>
      <c r="P603" s="17">
        <f t="shared" si="276"/>
        <v>-20194.000076278717</v>
      </c>
      <c r="Q603" s="17">
        <f>SUM(P603:P614)</f>
        <v>-30824.876566370262</v>
      </c>
      <c r="R603" s="17">
        <f>Q603*2.36386*4.4</f>
        <v>-320609.04796879203</v>
      </c>
      <c r="T603" s="15">
        <v>-7.6985229492187299</v>
      </c>
      <c r="U603" s="15">
        <f t="shared" si="277"/>
        <v>-6.1047384936523219</v>
      </c>
      <c r="V603" s="15">
        <f>0.7817*U603+0.2163</f>
        <v>-4.5557740804880194</v>
      </c>
      <c r="W603" s="15">
        <f t="shared" si="282"/>
        <v>-1.5489644131643026</v>
      </c>
      <c r="X603" s="19">
        <f t="shared" si="278"/>
        <v>-39943.423559974253</v>
      </c>
      <c r="Y603" s="19">
        <f>SUM(X603:X614)</f>
        <v>-95339.262639463952</v>
      </c>
      <c r="Z603" s="19">
        <f>Y603*2.36386*4.4</f>
        <v>-991622.14528486237</v>
      </c>
    </row>
    <row r="604" spans="1:26">
      <c r="A604">
        <v>2056</v>
      </c>
      <c r="B604">
        <v>2</v>
      </c>
      <c r="C604" s="15">
        <v>11.0352111816406</v>
      </c>
      <c r="D604" s="15">
        <f t="shared" si="273"/>
        <v>8.9739217181396143</v>
      </c>
      <c r="E604" s="15">
        <f t="shared" si="289"/>
        <v>7.2312146070697363</v>
      </c>
      <c r="F604" s="15">
        <f t="shared" si="280"/>
        <v>1.742707111069878</v>
      </c>
      <c r="G604" s="15">
        <f t="shared" si="274"/>
        <v>4958.2677021042036</v>
      </c>
      <c r="L604" s="17">
        <v>6.0136657714844004</v>
      </c>
      <c r="M604" s="17">
        <f t="shared" si="275"/>
        <v>6.8149685705566743</v>
      </c>
      <c r="N604" s="17">
        <f>0.7817*M604+0.2163</f>
        <v>5.5435609316041523</v>
      </c>
      <c r="O604" s="17">
        <f t="shared" si="281"/>
        <v>1.271407638952522</v>
      </c>
      <c r="P604" s="17">
        <f t="shared" si="276"/>
        <v>-1470.7283970486496</v>
      </c>
      <c r="T604" s="15">
        <v>-8.0114746093727304E-2</v>
      </c>
      <c r="U604" s="15">
        <f t="shared" si="277"/>
        <v>2.2587500317383058</v>
      </c>
      <c r="V604" s="15">
        <f>0.7817*U604+0.2163</f>
        <v>1.9819648998098334</v>
      </c>
      <c r="W604" s="15">
        <f t="shared" si="282"/>
        <v>0.27678513192847243</v>
      </c>
      <c r="X604" s="19">
        <f t="shared" si="278"/>
        <v>-15038.374015363708</v>
      </c>
    </row>
    <row r="605" spans="1:26">
      <c r="A605">
        <v>2056</v>
      </c>
      <c r="B605">
        <v>3</v>
      </c>
      <c r="C605" s="15">
        <v>15.8022705078125</v>
      </c>
      <c r="D605" s="15">
        <f t="shared" si="273"/>
        <v>15.231640495605468</v>
      </c>
      <c r="E605" s="15">
        <f t="shared" ref="E605:E607" si="290">0.9534*D605-0.7929</f>
        <v>13.728946048510254</v>
      </c>
      <c r="F605" s="15">
        <f t="shared" si="280"/>
        <v>1.5026944470952142</v>
      </c>
      <c r="G605" s="15">
        <f t="shared" si="274"/>
        <v>1684.2549528258169</v>
      </c>
      <c r="L605" s="17">
        <v>9.1382080078125192</v>
      </c>
      <c r="M605" s="17">
        <f t="shared" si="275"/>
        <v>11.106214877929713</v>
      </c>
      <c r="N605" s="17">
        <f>0.9534*M605-0.7929</f>
        <v>9.7957652646181881</v>
      </c>
      <c r="O605" s="17">
        <f t="shared" si="281"/>
        <v>1.3104496133115244</v>
      </c>
      <c r="P605" s="17">
        <f t="shared" si="276"/>
        <v>-938.15682481749536</v>
      </c>
      <c r="T605" s="15">
        <v>9.5605407714843995</v>
      </c>
      <c r="U605" s="15">
        <f t="shared" si="277"/>
        <v>12.842261658935575</v>
      </c>
      <c r="V605" s="15">
        <f>0.9534*U605-0.7929</f>
        <v>11.450912265629178</v>
      </c>
      <c r="W605" s="15">
        <f t="shared" si="282"/>
        <v>1.3913493933063972</v>
      </c>
      <c r="X605" s="19">
        <f t="shared" si="278"/>
        <v>165.39707409256516</v>
      </c>
    </row>
    <row r="606" spans="1:26">
      <c r="A606">
        <v>2056</v>
      </c>
      <c r="B606">
        <v>4</v>
      </c>
      <c r="C606" s="15">
        <v>24.432397460937501</v>
      </c>
      <c r="D606" s="15">
        <f t="shared" si="273"/>
        <v>26.560408146972655</v>
      </c>
      <c r="E606" s="15">
        <f t="shared" si="290"/>
        <v>24.529793127323732</v>
      </c>
      <c r="F606" s="15">
        <f t="shared" si="280"/>
        <v>2.0306150196489234</v>
      </c>
      <c r="G606" s="15">
        <f t="shared" si="274"/>
        <v>8885.6194830309651</v>
      </c>
      <c r="L606" s="17">
        <v>16.836938476562501</v>
      </c>
      <c r="M606" s="17">
        <f t="shared" si="275"/>
        <v>21.679651303710941</v>
      </c>
      <c r="N606" s="17">
        <f>0.9534*M606-0.7929</f>
        <v>19.876479552958013</v>
      </c>
      <c r="O606" s="17">
        <f t="shared" si="281"/>
        <v>1.8031717507529272</v>
      </c>
      <c r="P606" s="17">
        <f t="shared" si="276"/>
        <v>5783.0658520206816</v>
      </c>
      <c r="T606" s="15">
        <v>17.942681884765602</v>
      </c>
      <c r="U606" s="15">
        <f t="shared" si="277"/>
        <v>22.044176173095678</v>
      </c>
      <c r="V606" s="15">
        <f>0.9534*U606-0.7929</f>
        <v>20.22401756342942</v>
      </c>
      <c r="W606" s="15">
        <f t="shared" si="282"/>
        <v>1.8201586096662581</v>
      </c>
      <c r="X606" s="19">
        <f t="shared" si="278"/>
        <v>6014.7835944574254</v>
      </c>
    </row>
    <row r="607" spans="1:26">
      <c r="A607">
        <v>2056</v>
      </c>
      <c r="B607">
        <v>5</v>
      </c>
      <c r="C607" s="15">
        <v>30.615319824218801</v>
      </c>
      <c r="D607" s="15">
        <f t="shared" si="273"/>
        <v>34.676730333252017</v>
      </c>
      <c r="E607" s="15">
        <f t="shared" si="290"/>
        <v>32.267894699722468</v>
      </c>
      <c r="F607" s="15">
        <f t="shared" si="280"/>
        <v>2.4088356335295487</v>
      </c>
      <c r="G607" s="15">
        <f t="shared" si="274"/>
        <v>14044.926876976577</v>
      </c>
      <c r="L607" s="17">
        <v>25.060113525390602</v>
      </c>
      <c r="M607" s="17">
        <f t="shared" si="275"/>
        <v>32.973359915771447</v>
      </c>
      <c r="N607" s="17">
        <f>0.9534*M607-0.7929</f>
        <v>30.643901343696498</v>
      </c>
      <c r="O607" s="17">
        <f t="shared" si="281"/>
        <v>2.3294585720749481</v>
      </c>
      <c r="P607" s="17">
        <f t="shared" si="276"/>
        <v>12962.144381674367</v>
      </c>
      <c r="T607" s="15">
        <v>29.507836914062501</v>
      </c>
      <c r="U607" s="15">
        <f t="shared" si="277"/>
        <v>34.740403364257816</v>
      </c>
      <c r="V607" s="15">
        <f>0.9534*U607-0.7929</f>
        <v>32.328600567483399</v>
      </c>
      <c r="W607" s="15">
        <f t="shared" si="282"/>
        <v>2.4118027967744169</v>
      </c>
      <c r="X607" s="19">
        <f t="shared" si="278"/>
        <v>14085.401950799824</v>
      </c>
    </row>
    <row r="608" spans="1:26">
      <c r="A608">
        <v>2056</v>
      </c>
      <c r="B608">
        <v>6</v>
      </c>
      <c r="C608" s="15">
        <v>31.559014892578102</v>
      </c>
      <c r="D608" s="15">
        <f t="shared" si="273"/>
        <v>35.91551884948727</v>
      </c>
      <c r="E608" s="15">
        <f t="shared" ref="E608:E610" si="291">0.814*D608+4.4613</f>
        <v>33.696532343482637</v>
      </c>
      <c r="F608" s="15">
        <f t="shared" si="280"/>
        <v>2.218986506004633</v>
      </c>
      <c r="G608" s="15">
        <f t="shared" si="274"/>
        <v>11455.194928409197</v>
      </c>
      <c r="L608" s="17">
        <v>29.631005859375001</v>
      </c>
      <c r="M608" s="17">
        <f t="shared" si="275"/>
        <v>39.251023447265624</v>
      </c>
      <c r="N608" s="17">
        <f>0.814*M608+4.4613</f>
        <v>36.411633086074218</v>
      </c>
      <c r="O608" s="17">
        <f t="shared" si="281"/>
        <v>2.8393903611914055</v>
      </c>
      <c r="P608" s="17">
        <f t="shared" si="276"/>
        <v>19918.123917011966</v>
      </c>
      <c r="T608" s="15">
        <v>30.868157958984401</v>
      </c>
      <c r="U608" s="15">
        <f t="shared" si="277"/>
        <v>36.23376380737308</v>
      </c>
      <c r="V608" s="15">
        <f>0.814*U608+4.4613</f>
        <v>33.955583739201685</v>
      </c>
      <c r="W608" s="15">
        <f t="shared" si="282"/>
        <v>2.2781800681713946</v>
      </c>
      <c r="X608" s="19">
        <f t="shared" si="278"/>
        <v>12262.654309925994</v>
      </c>
    </row>
    <row r="609" spans="1:26">
      <c r="A609">
        <v>2056</v>
      </c>
      <c r="B609">
        <v>7</v>
      </c>
      <c r="C609" s="15">
        <v>35.573144531250001</v>
      </c>
      <c r="D609" s="15">
        <f t="shared" si="273"/>
        <v>41.184866826171877</v>
      </c>
      <c r="E609" s="15">
        <f t="shared" si="291"/>
        <v>37.985781596503905</v>
      </c>
      <c r="F609" s="15">
        <f t="shared" si="280"/>
        <v>3.1990852296679719</v>
      </c>
      <c r="G609" s="15">
        <f t="shared" si="274"/>
        <v>24824.721617900803</v>
      </c>
      <c r="L609" s="17">
        <v>32.114587402343801</v>
      </c>
      <c r="M609" s="17">
        <f t="shared" si="275"/>
        <v>42.661974338378975</v>
      </c>
      <c r="N609" s="17">
        <f>0.814*M609+4.4613</f>
        <v>39.188147111440486</v>
      </c>
      <c r="O609" s="17">
        <f t="shared" si="281"/>
        <v>3.4738272269384893</v>
      </c>
      <c r="P609" s="17">
        <f t="shared" si="276"/>
        <v>28572.477202667935</v>
      </c>
      <c r="T609" s="15">
        <v>37.480218505859398</v>
      </c>
      <c r="U609" s="15">
        <f t="shared" si="277"/>
        <v>43.492483875732447</v>
      </c>
      <c r="V609" s="15">
        <f>0.814*U609+4.4613</f>
        <v>39.86418187484621</v>
      </c>
      <c r="W609" s="15">
        <f t="shared" si="282"/>
        <v>3.6283020008862366</v>
      </c>
      <c r="X609" s="19">
        <f t="shared" si="278"/>
        <v>30679.667594089151</v>
      </c>
    </row>
    <row r="610" spans="1:26">
      <c r="A610">
        <v>2056</v>
      </c>
      <c r="B610">
        <v>8</v>
      </c>
      <c r="C610" s="15">
        <v>34.375054931640697</v>
      </c>
      <c r="D610" s="15">
        <f t="shared" si="273"/>
        <v>39.612134608764741</v>
      </c>
      <c r="E610" s="15">
        <f t="shared" si="291"/>
        <v>36.705577571534498</v>
      </c>
      <c r="F610" s="15">
        <f t="shared" si="280"/>
        <v>2.9065570372302432</v>
      </c>
      <c r="G610" s="15">
        <f t="shared" si="274"/>
        <v>20834.344544857748</v>
      </c>
      <c r="L610" s="17">
        <v>30.887689208984401</v>
      </c>
      <c r="M610" s="17">
        <f t="shared" si="275"/>
        <v>40.976952359619176</v>
      </c>
      <c r="N610" s="17">
        <f>0.814*M610+4.4613</f>
        <v>37.816539220730007</v>
      </c>
      <c r="O610" s="17">
        <f t="shared" si="281"/>
        <v>3.1604131388891687</v>
      </c>
      <c r="P610" s="17">
        <f t="shared" si="276"/>
        <v>24297.195627587149</v>
      </c>
      <c r="T610" s="15">
        <v>31.478906250000001</v>
      </c>
      <c r="U610" s="15">
        <f t="shared" si="277"/>
        <v>36.904243281250004</v>
      </c>
      <c r="V610" s="15">
        <f>0.814*U610+4.4613</f>
        <v>34.501354030937499</v>
      </c>
      <c r="W610" s="15">
        <f t="shared" si="282"/>
        <v>2.402889250312505</v>
      </c>
      <c r="X610" s="19">
        <f t="shared" si="278"/>
        <v>13963.812263512882</v>
      </c>
    </row>
    <row r="611" spans="1:26">
      <c r="A611">
        <v>2056</v>
      </c>
      <c r="B611">
        <v>9</v>
      </c>
      <c r="C611" s="15">
        <v>26.609216308593801</v>
      </c>
      <c r="D611" s="15">
        <f t="shared" si="273"/>
        <v>29.41791824829108</v>
      </c>
      <c r="E611" s="15">
        <f t="shared" ref="E611:E613" si="292">0.9014*D611+2.3973</f>
        <v>28.914611509009582</v>
      </c>
      <c r="F611" s="15">
        <f t="shared" si="280"/>
        <v>0.50330673928149849</v>
      </c>
      <c r="G611" s="15">
        <f t="shared" si="274"/>
        <v>-11948.392769461079</v>
      </c>
      <c r="L611" s="17">
        <v>22.139306640625001</v>
      </c>
      <c r="M611" s="17">
        <f t="shared" si="275"/>
        <v>28.961923740234376</v>
      </c>
      <c r="N611" s="17">
        <f>0.9014*M611+2.3973</f>
        <v>28.503578059447268</v>
      </c>
      <c r="O611" s="17">
        <f t="shared" si="281"/>
        <v>0.45834568078710802</v>
      </c>
      <c r="P611" s="17">
        <f t="shared" si="276"/>
        <v>-12561.706568383059</v>
      </c>
      <c r="T611" s="15">
        <v>24.363885498046901</v>
      </c>
      <c r="U611" s="15">
        <f t="shared" si="277"/>
        <v>29.093373499755888</v>
      </c>
      <c r="V611" s="15">
        <f>0.9014*U611+2.3973</f>
        <v>28.622066872679959</v>
      </c>
      <c r="W611" s="15">
        <f t="shared" si="282"/>
        <v>0.47130662707592919</v>
      </c>
      <c r="X611" s="19">
        <f t="shared" si="278"/>
        <v>-12384.90630005725</v>
      </c>
    </row>
    <row r="612" spans="1:26">
      <c r="A612">
        <v>2056</v>
      </c>
      <c r="B612">
        <v>10</v>
      </c>
      <c r="C612" s="15">
        <v>16.327111816406301</v>
      </c>
      <c r="D612" s="15">
        <f t="shared" si="273"/>
        <v>15.920599681396549</v>
      </c>
      <c r="E612" s="15">
        <f t="shared" si="292"/>
        <v>16.748128552810851</v>
      </c>
      <c r="F612" s="15">
        <f t="shared" si="280"/>
        <v>-0.82752887141430165</v>
      </c>
      <c r="G612" s="15">
        <f t="shared" si="274"/>
        <v>-30102.321334962489</v>
      </c>
      <c r="L612" s="17">
        <v>14.0002380371094</v>
      </c>
      <c r="M612" s="17">
        <f t="shared" si="275"/>
        <v>17.78372692016605</v>
      </c>
      <c r="N612" s="17">
        <f>0.9014*M612+2.3973</f>
        <v>18.427551445837679</v>
      </c>
      <c r="O612" s="17">
        <f t="shared" si="281"/>
        <v>-0.64382452567162929</v>
      </c>
      <c r="P612" s="17">
        <f t="shared" si="276"/>
        <v>-27596.410354686697</v>
      </c>
      <c r="T612" s="15">
        <v>12.9814392089844</v>
      </c>
      <c r="U612" s="15">
        <f t="shared" si="277"/>
        <v>16.597723963623075</v>
      </c>
      <c r="V612" s="15">
        <f>0.9014*U612+2.3973</f>
        <v>17.358488380809838</v>
      </c>
      <c r="W612" s="15">
        <f t="shared" si="282"/>
        <v>-0.76076441718676335</v>
      </c>
      <c r="X612" s="19">
        <f t="shared" si="278"/>
        <v>-29191.587414844638</v>
      </c>
    </row>
    <row r="613" spans="1:26">
      <c r="A613">
        <v>2056</v>
      </c>
      <c r="B613">
        <v>11</v>
      </c>
      <c r="C613" s="15">
        <v>6.7931762695312701</v>
      </c>
      <c r="D613" s="15">
        <f t="shared" si="273"/>
        <v>3.4054024890136985</v>
      </c>
      <c r="E613" s="15">
        <f t="shared" si="292"/>
        <v>5.4669298035969476</v>
      </c>
      <c r="F613" s="15">
        <f t="shared" si="280"/>
        <v>-2.0615273145832491</v>
      </c>
      <c r="G613" s="15">
        <f t="shared" si="274"/>
        <v>-46935.294098230101</v>
      </c>
      <c r="L613" s="17">
        <v>7.6903320312500201</v>
      </c>
      <c r="M613" s="17">
        <f t="shared" si="275"/>
        <v>9.1177020117187766</v>
      </c>
      <c r="N613" s="17">
        <f>0.9014*M613+2.3973</f>
        <v>10.615996593363304</v>
      </c>
      <c r="O613" s="17">
        <f t="shared" si="281"/>
        <v>-1.4982945816445277</v>
      </c>
      <c r="P613" s="17">
        <f t="shared" si="276"/>
        <v>-39252.236388213001</v>
      </c>
      <c r="T613" s="15">
        <v>3.9120727539062701</v>
      </c>
      <c r="U613" s="15">
        <f t="shared" si="277"/>
        <v>6.6413734692383031</v>
      </c>
      <c r="V613" s="15">
        <f>0.9014*U613+2.3973</f>
        <v>8.3838340451714064</v>
      </c>
      <c r="W613" s="15">
        <f t="shared" si="282"/>
        <v>-1.7424605759331033</v>
      </c>
      <c r="X613" s="19">
        <f t="shared" si="278"/>
        <v>-42582.904716303463</v>
      </c>
    </row>
    <row r="614" spans="1:26">
      <c r="A614">
        <v>2056</v>
      </c>
      <c r="B614">
        <v>12</v>
      </c>
      <c r="C614" s="15">
        <v>3.15789184570315</v>
      </c>
      <c r="D614" s="15">
        <f t="shared" si="273"/>
        <v>-1.3666353741454751</v>
      </c>
      <c r="E614" s="15">
        <f t="shared" ref="E614:E616" si="293">0.7817*D614+0.2163</f>
        <v>-0.85199887196951796</v>
      </c>
      <c r="F614" s="15">
        <f t="shared" si="280"/>
        <v>-0.51463650217595713</v>
      </c>
      <c r="G614" s="15">
        <f t="shared" si="274"/>
        <v>-25834.156526182232</v>
      </c>
      <c r="L614" s="17">
        <v>1.39873657226565</v>
      </c>
      <c r="M614" s="17">
        <f t="shared" si="275"/>
        <v>0.47682480834964358</v>
      </c>
      <c r="N614" s="17">
        <f>0.7817*M614+0.2163</f>
        <v>0.58903395268691638</v>
      </c>
      <c r="O614" s="17">
        <f t="shared" si="281"/>
        <v>-0.1122091443372728</v>
      </c>
      <c r="P614" s="17">
        <f t="shared" si="276"/>
        <v>-20344.644937904737</v>
      </c>
      <c r="T614" s="15">
        <v>-5.6876586914062299</v>
      </c>
      <c r="U614" s="15">
        <f t="shared" si="277"/>
        <v>-3.8972117114257601</v>
      </c>
      <c r="V614" s="15">
        <f>0.7817*U614+0.2163</f>
        <v>-2.8301503948215165</v>
      </c>
      <c r="W614" s="15">
        <f t="shared" si="282"/>
        <v>-1.0670613166042435</v>
      </c>
      <c r="X614" s="19">
        <f t="shared" si="278"/>
        <v>-33369.783419798485</v>
      </c>
    </row>
    <row r="615" spans="1:26">
      <c r="A615">
        <v>2057</v>
      </c>
      <c r="B615">
        <v>1</v>
      </c>
      <c r="C615" s="15">
        <v>2.6720214843750201</v>
      </c>
      <c r="D615" s="15">
        <f t="shared" si="273"/>
        <v>-2.0044373974609107</v>
      </c>
      <c r="E615" s="15">
        <f t="shared" si="293"/>
        <v>-1.3505687135951938</v>
      </c>
      <c r="F615" s="15">
        <f t="shared" si="280"/>
        <v>-0.65386868386571684</v>
      </c>
      <c r="G615" s="15">
        <f t="shared" si="274"/>
        <v>-27733.422716612244</v>
      </c>
      <c r="H615" s="15">
        <f>SUM(G615:G626)</f>
        <v>-81204.052758904814</v>
      </c>
      <c r="I615" s="15">
        <f>H615*2.36386*4.4</f>
        <v>-844602.05348052492</v>
      </c>
      <c r="L615" s="17">
        <v>-0.36881103515622699</v>
      </c>
      <c r="M615" s="17">
        <f t="shared" si="275"/>
        <v>-1.9507250756835619</v>
      </c>
      <c r="N615" s="17">
        <f>0.7817*M615+0.2163</f>
        <v>-1.3085817916618403</v>
      </c>
      <c r="O615" s="17">
        <f t="shared" si="281"/>
        <v>-0.64214328402172161</v>
      </c>
      <c r="P615" s="17">
        <f t="shared" si="276"/>
        <v>-27573.476537340306</v>
      </c>
      <c r="Q615" s="17">
        <f>SUM(P615:P626)</f>
        <v>-38649.087034444019</v>
      </c>
      <c r="R615" s="17">
        <f>Q615*2.36386*4.4</f>
        <v>-401988.53585985966</v>
      </c>
      <c r="T615" s="15">
        <v>-9.0888122558593505</v>
      </c>
      <c r="U615" s="15">
        <f t="shared" si="277"/>
        <v>-7.6309980944823952</v>
      </c>
      <c r="V615" s="15">
        <f>0.7817*U615+0.2163</f>
        <v>-5.7488512104568876</v>
      </c>
      <c r="W615" s="15">
        <f t="shared" si="282"/>
        <v>-1.8821468840255076</v>
      </c>
      <c r="X615" s="19">
        <f t="shared" si="278"/>
        <v>-44488.365644991951</v>
      </c>
      <c r="Y615" s="19">
        <f>SUM(X615:X626)</f>
        <v>-84583.75002234042</v>
      </c>
      <c r="Z615" s="19">
        <f>Y615*2.36386*4.4</f>
        <v>-879754.23064236238</v>
      </c>
    </row>
    <row r="616" spans="1:26">
      <c r="A616">
        <v>2057</v>
      </c>
      <c r="B616">
        <v>2</v>
      </c>
      <c r="C616" s="15">
        <v>6.4431701660156504</v>
      </c>
      <c r="D616" s="15">
        <f t="shared" si="273"/>
        <v>2.9459494769287451</v>
      </c>
      <c r="E616" s="15">
        <f t="shared" si="293"/>
        <v>2.5191487061152</v>
      </c>
      <c r="F616" s="15">
        <f t="shared" si="280"/>
        <v>0.42680077081354506</v>
      </c>
      <c r="G616" s="15">
        <f t="shared" si="274"/>
        <v>-12992.010685332432</v>
      </c>
      <c r="L616" s="17">
        <v>5.2416320800781504</v>
      </c>
      <c r="M616" s="17">
        <f t="shared" si="275"/>
        <v>5.7546574987793324</v>
      </c>
      <c r="N616" s="17">
        <f>0.7817*M616+0.2163</f>
        <v>4.7147157667958046</v>
      </c>
      <c r="O616" s="17">
        <f t="shared" si="281"/>
        <v>1.0399417319835278</v>
      </c>
      <c r="P616" s="17">
        <f t="shared" si="276"/>
        <v>-4628.1548340126974</v>
      </c>
      <c r="T616" s="15">
        <v>-1.9663452148437299</v>
      </c>
      <c r="U616" s="15">
        <f t="shared" si="277"/>
        <v>0.18804622314455299</v>
      </c>
      <c r="V616" s="15">
        <f>0.7817*U616+0.2163</f>
        <v>0.36329573263209702</v>
      </c>
      <c r="W616" s="15">
        <f t="shared" si="282"/>
        <v>-0.17524950948754403</v>
      </c>
      <c r="X616" s="19">
        <f t="shared" si="278"/>
        <v>-21204.578558919588</v>
      </c>
    </row>
    <row r="617" spans="1:26">
      <c r="A617">
        <v>2057</v>
      </c>
      <c r="B617">
        <v>3</v>
      </c>
      <c r="C617" s="15">
        <v>12.351403808593799</v>
      </c>
      <c r="D617" s="15">
        <f t="shared" si="273"/>
        <v>10.701687779541079</v>
      </c>
      <c r="E617" s="15">
        <f t="shared" ref="E617:E619" si="294">0.9534*D617-0.7929</f>
        <v>9.4100891290144659</v>
      </c>
      <c r="F617" s="15">
        <f t="shared" si="280"/>
        <v>1.2915986505266126</v>
      </c>
      <c r="G617" s="15">
        <f t="shared" si="274"/>
        <v>-1195.3028081664779</v>
      </c>
      <c r="L617" s="17">
        <v>9.2486206054687692</v>
      </c>
      <c r="M617" s="17">
        <f t="shared" si="275"/>
        <v>11.257855539550807</v>
      </c>
      <c r="N617" s="17">
        <f>0.9534*M617-0.7929</f>
        <v>9.9403394714077393</v>
      </c>
      <c r="O617" s="17">
        <f t="shared" si="281"/>
        <v>1.3175160681430675</v>
      </c>
      <c r="P617" s="17">
        <f t="shared" si="276"/>
        <v>-841.76331446041513</v>
      </c>
      <c r="T617" s="15">
        <v>10.8022399902344</v>
      </c>
      <c r="U617" s="15">
        <f t="shared" si="277"/>
        <v>14.205399061279325</v>
      </c>
      <c r="V617" s="15">
        <f>0.9534*U617-0.7929</f>
        <v>12.750527465023708</v>
      </c>
      <c r="W617" s="15">
        <f t="shared" si="282"/>
        <v>1.4548715962556162</v>
      </c>
      <c r="X617" s="19">
        <f t="shared" si="278"/>
        <v>1031.9034445228608</v>
      </c>
    </row>
    <row r="618" spans="1:26">
      <c r="A618">
        <v>2057</v>
      </c>
      <c r="B618">
        <v>4</v>
      </c>
      <c r="C618" s="15">
        <v>22.449426269531301</v>
      </c>
      <c r="D618" s="15">
        <f t="shared" si="273"/>
        <v>23.957361864013738</v>
      </c>
      <c r="E618" s="15">
        <f t="shared" si="294"/>
        <v>22.048048801150699</v>
      </c>
      <c r="F618" s="15">
        <f t="shared" si="280"/>
        <v>1.9093130628630384</v>
      </c>
      <c r="G618" s="15">
        <f t="shared" si="274"/>
        <v>7230.9394905147055</v>
      </c>
      <c r="L618" s="17">
        <v>19.917993164062501</v>
      </c>
      <c r="M618" s="17">
        <f t="shared" si="275"/>
        <v>25.911171811523438</v>
      </c>
      <c r="N618" s="17">
        <f>0.9534*M618-0.7929</f>
        <v>23.910811205106448</v>
      </c>
      <c r="O618" s="17">
        <f t="shared" si="281"/>
        <v>2.0003606064169901</v>
      </c>
      <c r="P618" s="17">
        <f t="shared" si="276"/>
        <v>8472.919032134163</v>
      </c>
      <c r="T618" s="15">
        <v>20.442956542968801</v>
      </c>
      <c r="U618" s="15">
        <f t="shared" si="277"/>
        <v>24.78897769287115</v>
      </c>
      <c r="V618" s="15">
        <f>0.9534*U618-0.7929</f>
        <v>22.840911332383357</v>
      </c>
      <c r="W618" s="15">
        <f t="shared" si="282"/>
        <v>1.9480663604877932</v>
      </c>
      <c r="X618" s="19">
        <f t="shared" si="278"/>
        <v>7759.5732234139869</v>
      </c>
    </row>
    <row r="619" spans="1:26">
      <c r="A619">
        <v>2057</v>
      </c>
      <c r="B619">
        <v>5</v>
      </c>
      <c r="C619" s="15">
        <v>29.483575439453102</v>
      </c>
      <c r="D619" s="15">
        <f t="shared" si="273"/>
        <v>33.191089479370085</v>
      </c>
      <c r="E619" s="15">
        <f t="shared" si="294"/>
        <v>30.851484709631439</v>
      </c>
      <c r="F619" s="15">
        <f t="shared" si="280"/>
        <v>2.3396047697386457</v>
      </c>
      <c r="G619" s="15">
        <f t="shared" si="274"/>
        <v>13100.548664004866</v>
      </c>
      <c r="L619" s="17">
        <v>27.391625976562501</v>
      </c>
      <c r="M619" s="17">
        <f t="shared" si="275"/>
        <v>36.175459116210938</v>
      </c>
      <c r="N619" s="17">
        <f>0.9534*M619-0.7929</f>
        <v>33.696782721395508</v>
      </c>
      <c r="O619" s="17">
        <f t="shared" si="281"/>
        <v>2.4786763948154302</v>
      </c>
      <c r="P619" s="17">
        <f t="shared" si="276"/>
        <v>14997.624701677283</v>
      </c>
      <c r="T619" s="15">
        <v>26.743859863281301</v>
      </c>
      <c r="U619" s="15">
        <f t="shared" si="277"/>
        <v>31.706109357910215</v>
      </c>
      <c r="V619" s="15">
        <f>0.9534*U619-0.7929</f>
        <v>29.435704661831601</v>
      </c>
      <c r="W619" s="15">
        <f t="shared" si="282"/>
        <v>2.2704046960786144</v>
      </c>
      <c r="X619" s="19">
        <f t="shared" si="278"/>
        <v>12156.590459208379</v>
      </c>
    </row>
    <row r="620" spans="1:26">
      <c r="A620">
        <v>2057</v>
      </c>
      <c r="B620">
        <v>6</v>
      </c>
      <c r="C620" s="15">
        <v>32.154443359375001</v>
      </c>
      <c r="D620" s="15">
        <f t="shared" si="273"/>
        <v>36.69713779785156</v>
      </c>
      <c r="E620" s="15">
        <f t="shared" ref="E620:E622" si="295">0.814*D620+4.4613</f>
        <v>34.332770167451166</v>
      </c>
      <c r="F620" s="15">
        <f t="shared" si="280"/>
        <v>2.3643676304003947</v>
      </c>
      <c r="G620" s="15">
        <f t="shared" si="274"/>
        <v>13438.338846291783</v>
      </c>
      <c r="L620" s="17">
        <v>29.196588134765602</v>
      </c>
      <c r="M620" s="17">
        <f t="shared" si="275"/>
        <v>38.654394144287075</v>
      </c>
      <c r="N620" s="17">
        <f>0.814*M620+4.4613</f>
        <v>35.925976833449674</v>
      </c>
      <c r="O620" s="17">
        <f t="shared" si="281"/>
        <v>2.7284173108374006</v>
      </c>
      <c r="P620" s="17">
        <f t="shared" si="276"/>
        <v>18404.340537132979</v>
      </c>
      <c r="T620" s="15">
        <v>32.169061279296898</v>
      </c>
      <c r="U620" s="15">
        <f t="shared" si="277"/>
        <v>37.661895472412134</v>
      </c>
      <c r="V620" s="15">
        <f>0.814*U620+4.4613</f>
        <v>35.118082914543471</v>
      </c>
      <c r="W620" s="15">
        <f t="shared" si="282"/>
        <v>2.5438125578686623</v>
      </c>
      <c r="X620" s="19">
        <f t="shared" si="278"/>
        <v>15886.147101886425</v>
      </c>
    </row>
    <row r="621" spans="1:26">
      <c r="A621">
        <v>2057</v>
      </c>
      <c r="B621">
        <v>7</v>
      </c>
      <c r="C621" s="15">
        <v>37.171990966796898</v>
      </c>
      <c r="D621" s="15">
        <f t="shared" si="273"/>
        <v>43.283672542114289</v>
      </c>
      <c r="E621" s="15">
        <f t="shared" si="295"/>
        <v>39.694209449281033</v>
      </c>
      <c r="F621" s="15">
        <f t="shared" si="280"/>
        <v>3.589463092833256</v>
      </c>
      <c r="G621" s="15">
        <f t="shared" si="274"/>
        <v>30149.866049338445</v>
      </c>
      <c r="L621" s="17">
        <v>32.888452148437501</v>
      </c>
      <c r="M621" s="17">
        <f t="shared" si="275"/>
        <v>43.724800180664062</v>
      </c>
      <c r="N621" s="17">
        <f>0.814*M621+4.4613</f>
        <v>40.053287347060547</v>
      </c>
      <c r="O621" s="17">
        <f t="shared" si="281"/>
        <v>3.671512833603515</v>
      </c>
      <c r="P621" s="17">
        <f t="shared" si="276"/>
        <v>31269.106563185545</v>
      </c>
      <c r="T621" s="15">
        <v>35.777734375000001</v>
      </c>
      <c r="U621" s="15">
        <f t="shared" si="277"/>
        <v>41.623496796875003</v>
      </c>
      <c r="V621" s="15">
        <f>0.814*U621+4.4613</f>
        <v>38.342826392656249</v>
      </c>
      <c r="W621" s="15">
        <f t="shared" si="282"/>
        <v>3.2806704042187533</v>
      </c>
      <c r="X621" s="19">
        <f t="shared" si="278"/>
        <v>25937.624983948015</v>
      </c>
    </row>
    <row r="622" spans="1:26">
      <c r="A622">
        <v>2057</v>
      </c>
      <c r="B622">
        <v>8</v>
      </c>
      <c r="C622" s="15">
        <v>32.632348632812501</v>
      </c>
      <c r="D622" s="15">
        <f t="shared" si="273"/>
        <v>37.324484050292966</v>
      </c>
      <c r="E622" s="15">
        <f t="shared" si="295"/>
        <v>34.84343001693847</v>
      </c>
      <c r="F622" s="15">
        <f t="shared" si="280"/>
        <v>2.4810540333544964</v>
      </c>
      <c r="G622" s="15">
        <f t="shared" si="274"/>
        <v>15030.058068988685</v>
      </c>
      <c r="L622" s="17">
        <v>28.072106933593801</v>
      </c>
      <c r="M622" s="17">
        <f t="shared" si="275"/>
        <v>37.11003166259772</v>
      </c>
      <c r="N622" s="17">
        <f>0.814*M622+4.4613</f>
        <v>34.66886577335454</v>
      </c>
      <c r="O622" s="17">
        <f t="shared" si="281"/>
        <v>2.4411658892431802</v>
      </c>
      <c r="P622" s="17">
        <f t="shared" si="276"/>
        <v>14485.943895166223</v>
      </c>
      <c r="T622" s="15">
        <v>31.371911621093801</v>
      </c>
      <c r="U622" s="15">
        <f t="shared" si="277"/>
        <v>36.78678457763678</v>
      </c>
      <c r="V622" s="15">
        <f>0.814*U622+4.4613</f>
        <v>34.405742646196337</v>
      </c>
      <c r="W622" s="15">
        <f t="shared" si="282"/>
        <v>2.3810419314404427</v>
      </c>
      <c r="X622" s="19">
        <f t="shared" si="278"/>
        <v>13665.792986779081</v>
      </c>
    </row>
    <row r="623" spans="1:26">
      <c r="A623">
        <v>2057</v>
      </c>
      <c r="B623">
        <v>9</v>
      </c>
      <c r="C623" s="15">
        <v>27.997003173828102</v>
      </c>
      <c r="D623" s="15">
        <f t="shared" si="273"/>
        <v>31.239666066284151</v>
      </c>
      <c r="E623" s="15">
        <f t="shared" ref="E623:E625" si="296">0.9014*D623+2.3973</f>
        <v>30.556734992148535</v>
      </c>
      <c r="F623" s="15">
        <f t="shared" si="280"/>
        <v>0.68293107413561671</v>
      </c>
      <c r="G623" s="15">
        <f t="shared" si="274"/>
        <v>-9498.137217716052</v>
      </c>
      <c r="L623" s="17">
        <v>22.783654785156301</v>
      </c>
      <c r="M623" s="17">
        <f t="shared" si="275"/>
        <v>29.846871481933665</v>
      </c>
      <c r="N623" s="17">
        <f>0.9014*M623+2.3973</f>
        <v>29.301269953815005</v>
      </c>
      <c r="O623" s="17">
        <f t="shared" si="281"/>
        <v>0.54560152811865947</v>
      </c>
      <c r="P623" s="17">
        <f t="shared" si="276"/>
        <v>-11371.449554933366</v>
      </c>
      <c r="T623" s="15">
        <v>26.228509521484401</v>
      </c>
      <c r="U623" s="15">
        <f t="shared" si="277"/>
        <v>31.140357752685578</v>
      </c>
      <c r="V623" s="15">
        <f>0.9014*U623+2.3973</f>
        <v>30.46721847827078</v>
      </c>
      <c r="W623" s="15">
        <f t="shared" si="282"/>
        <v>0.67313927441479748</v>
      </c>
      <c r="X623" s="19">
        <f t="shared" si="278"/>
        <v>-9631.7071577077477</v>
      </c>
    </row>
    <row r="624" spans="1:26">
      <c r="A624">
        <v>2057</v>
      </c>
      <c r="B624">
        <v>10</v>
      </c>
      <c r="C624" s="15">
        <v>15.306604003906299</v>
      </c>
      <c r="D624" s="15">
        <f t="shared" si="273"/>
        <v>14.5809790759278</v>
      </c>
      <c r="E624" s="15">
        <f t="shared" si="296"/>
        <v>15.540594539041319</v>
      </c>
      <c r="F624" s="15">
        <f t="shared" si="280"/>
        <v>-0.95961546311351853</v>
      </c>
      <c r="G624" s="15">
        <f t="shared" si="274"/>
        <v>-31904.114532331507</v>
      </c>
      <c r="L624" s="17">
        <v>15.6440368652344</v>
      </c>
      <c r="M624" s="17">
        <f t="shared" si="275"/>
        <v>20.041320230712923</v>
      </c>
      <c r="N624" s="17">
        <f>0.9014*M624+2.3973</f>
        <v>20.46254605596463</v>
      </c>
      <c r="O624" s="17">
        <f t="shared" si="281"/>
        <v>-0.42122582525170671</v>
      </c>
      <c r="P624" s="17">
        <f t="shared" si="276"/>
        <v>-24559.941482258531</v>
      </c>
      <c r="T624" s="15">
        <v>13.768212890625</v>
      </c>
      <c r="U624" s="15">
        <f t="shared" si="277"/>
        <v>17.461444111328124</v>
      </c>
      <c r="V624" s="15">
        <f>0.9014*U624+2.3973</f>
        <v>18.137045721951171</v>
      </c>
      <c r="W624" s="15">
        <f t="shared" si="282"/>
        <v>-0.67560161062304758</v>
      </c>
      <c r="X624" s="19">
        <f t="shared" si="278"/>
        <v>-28029.881570508995</v>
      </c>
    </row>
    <row r="625" spans="1:26">
      <c r="A625">
        <v>2057</v>
      </c>
      <c r="B625">
        <v>11</v>
      </c>
      <c r="C625" s="15">
        <v>10.5767761230469</v>
      </c>
      <c r="D625" s="15">
        <f t="shared" si="273"/>
        <v>8.3721340167236669</v>
      </c>
      <c r="E625" s="15">
        <f t="shared" si="296"/>
        <v>9.9439416026747125</v>
      </c>
      <c r="F625" s="15">
        <f t="shared" si="280"/>
        <v>-1.5718075859510456</v>
      </c>
      <c r="G625" s="15">
        <f t="shared" si="274"/>
        <v>-40255.027279958216</v>
      </c>
      <c r="L625" s="17">
        <v>5.7689758300781504</v>
      </c>
      <c r="M625" s="17">
        <f t="shared" si="275"/>
        <v>6.478911405029331</v>
      </c>
      <c r="N625" s="17">
        <f>0.9014*M625+2.3973</f>
        <v>8.2373907404934386</v>
      </c>
      <c r="O625" s="17">
        <f t="shared" si="281"/>
        <v>-1.7584793354641075</v>
      </c>
      <c r="P625" s="17">
        <f t="shared" si="276"/>
        <v>-42801.416615065886</v>
      </c>
      <c r="T625" s="15">
        <v>3.9735046386719</v>
      </c>
      <c r="U625" s="15">
        <f t="shared" si="277"/>
        <v>6.7088133923340116</v>
      </c>
      <c r="V625" s="15">
        <f>0.9014*U625+2.3973</f>
        <v>8.444624391849878</v>
      </c>
      <c r="W625" s="15">
        <f t="shared" si="282"/>
        <v>-1.7358109995158664</v>
      </c>
      <c r="X625" s="19">
        <f t="shared" si="278"/>
        <v>-42492.197844395938</v>
      </c>
    </row>
    <row r="626" spans="1:26">
      <c r="A626">
        <v>2057</v>
      </c>
      <c r="B626">
        <v>12</v>
      </c>
      <c r="C626" s="15">
        <v>0.40996704101564801</v>
      </c>
      <c r="D626" s="15">
        <f t="shared" si="273"/>
        <v>-4.9738362652587584</v>
      </c>
      <c r="E626" s="15">
        <f t="shared" ref="E626:E628" si="297">0.7817*D626+0.2163</f>
        <v>-3.6717478085527713</v>
      </c>
      <c r="F626" s="15">
        <f t="shared" si="280"/>
        <v>-1.3020884567059872</v>
      </c>
      <c r="G626" s="15">
        <f t="shared" si="274"/>
        <v>-36575.788637926365</v>
      </c>
      <c r="L626" s="17">
        <v>2.8271423339844</v>
      </c>
      <c r="M626" s="17">
        <f t="shared" si="275"/>
        <v>2.4385972814941748</v>
      </c>
      <c r="N626" s="17">
        <f>0.7817*M626+0.2163</f>
        <v>2.1225514949439965</v>
      </c>
      <c r="O626" s="17">
        <f t="shared" si="281"/>
        <v>0.31604578655017823</v>
      </c>
      <c r="P626" s="17">
        <f t="shared" si="276"/>
        <v>-14502.819425669019</v>
      </c>
      <c r="T626" s="15">
        <v>-0.121801757812477</v>
      </c>
      <c r="U626" s="15">
        <f t="shared" si="277"/>
        <v>2.2129860302734627</v>
      </c>
      <c r="V626" s="15">
        <f>0.7817*U626+0.2163</f>
        <v>1.9461911798647658</v>
      </c>
      <c r="W626" s="15">
        <f t="shared" si="282"/>
        <v>0.26679485040869699</v>
      </c>
      <c r="X626" s="19">
        <f t="shared" si="278"/>
        <v>-15174.651445574964</v>
      </c>
    </row>
    <row r="627" spans="1:26">
      <c r="A627">
        <v>2058</v>
      </c>
      <c r="B627">
        <v>1</v>
      </c>
      <c r="C627" s="15">
        <v>1.93047485351565</v>
      </c>
      <c r="D627" s="15">
        <f t="shared" si="273"/>
        <v>-2.9778656597900057</v>
      </c>
      <c r="E627" s="15">
        <f t="shared" si="297"/>
        <v>-2.1114975862578476</v>
      </c>
      <c r="F627" s="15">
        <f t="shared" si="280"/>
        <v>-0.86636807353215817</v>
      </c>
      <c r="G627" s="15">
        <f t="shared" si="274"/>
        <v>-30632.126891052169</v>
      </c>
      <c r="H627" s="15">
        <f>SUM(G627:G638)</f>
        <v>-52006.894360974969</v>
      </c>
      <c r="I627" s="15">
        <f>H627*2.36386*4.4</f>
        <v>-540922.87613819086</v>
      </c>
      <c r="L627" s="17">
        <v>-0.52750244140622704</v>
      </c>
      <c r="M627" s="17">
        <f t="shared" si="275"/>
        <v>-2.1686718530273121</v>
      </c>
      <c r="N627" s="17">
        <f>0.7817*M627+0.2163</f>
        <v>-1.4789507875114498</v>
      </c>
      <c r="O627" s="17">
        <f t="shared" si="281"/>
        <v>-0.68972106551586232</v>
      </c>
      <c r="P627" s="17">
        <f t="shared" si="276"/>
        <v>-28222.48505470188</v>
      </c>
      <c r="Q627" s="17">
        <f>SUM(P627:P638)</f>
        <v>-84981.415853009006</v>
      </c>
      <c r="R627" s="17">
        <f>Q627*2.36386*4.4</f>
        <v>-883890.34658449306</v>
      </c>
      <c r="T627" s="15">
        <v>-3.5448974609374799</v>
      </c>
      <c r="U627" s="15">
        <f t="shared" si="277"/>
        <v>-1.5448884326171659</v>
      </c>
      <c r="V627" s="15">
        <f>0.7817*U627+0.2163</f>
        <v>-0.99133928777683855</v>
      </c>
      <c r="W627" s="15">
        <f t="shared" si="282"/>
        <v>-0.55354914484032736</v>
      </c>
      <c r="X627" s="19">
        <f t="shared" si="278"/>
        <v>-26364.963884766905</v>
      </c>
      <c r="Y627" s="19">
        <f>SUM(X627:X638)</f>
        <v>-96216.40572002565</v>
      </c>
      <c r="Z627" s="19">
        <f>Y627*2.36386*4.4</f>
        <v>-1000745.2964314952</v>
      </c>
    </row>
    <row r="628" spans="1:26">
      <c r="A628">
        <v>2058</v>
      </c>
      <c r="B628">
        <v>2</v>
      </c>
      <c r="C628" s="15">
        <v>6.9052062988281504</v>
      </c>
      <c r="D628" s="15">
        <f t="shared" si="273"/>
        <v>3.5524643084717136</v>
      </c>
      <c r="E628" s="15">
        <f t="shared" si="297"/>
        <v>2.9932613499323382</v>
      </c>
      <c r="F628" s="15">
        <f t="shared" si="280"/>
        <v>0.55920295853937541</v>
      </c>
      <c r="G628" s="15">
        <f t="shared" si="274"/>
        <v>-11185.91244256438</v>
      </c>
      <c r="L628" s="17">
        <v>1.3116699218750201</v>
      </c>
      <c r="M628" s="17">
        <f t="shared" si="275"/>
        <v>0.35724747070315255</v>
      </c>
      <c r="N628" s="17">
        <f>0.7817*M628+0.2163</f>
        <v>0.49556034784865433</v>
      </c>
      <c r="O628" s="17">
        <f t="shared" si="281"/>
        <v>-0.13831287714550178</v>
      </c>
      <c r="P628" s="17">
        <f t="shared" si="276"/>
        <v>-20700.725957141789</v>
      </c>
      <c r="T628" s="15">
        <v>-0.32370605468747699</v>
      </c>
      <c r="U628" s="15">
        <f t="shared" si="277"/>
        <v>1.9913354931640876</v>
      </c>
      <c r="V628" s="15">
        <f>0.7817*U628+0.2163</f>
        <v>1.7729269550063671</v>
      </c>
      <c r="W628" s="15">
        <f t="shared" si="282"/>
        <v>0.21840853815772054</v>
      </c>
      <c r="X628" s="19">
        <f t="shared" si="278"/>
        <v>-15834.689130990533</v>
      </c>
    </row>
    <row r="629" spans="1:26">
      <c r="A629">
        <v>2058</v>
      </c>
      <c r="B629">
        <v>3</v>
      </c>
      <c r="C629" s="15">
        <v>13.58681640625</v>
      </c>
      <c r="D629" s="15">
        <f t="shared" si="273"/>
        <v>12.323413896484375</v>
      </c>
      <c r="E629" s="15">
        <f t="shared" ref="E629:E631" si="298">0.9534*D629-0.7929</f>
        <v>10.956242808908204</v>
      </c>
      <c r="F629" s="15">
        <f t="shared" si="280"/>
        <v>1.3671710875761711</v>
      </c>
      <c r="G629" s="15">
        <f t="shared" si="274"/>
        <v>-164.41919437345132</v>
      </c>
      <c r="L629" s="17">
        <v>9.7620178222656495</v>
      </c>
      <c r="M629" s="17">
        <f t="shared" si="275"/>
        <v>11.962955277099642</v>
      </c>
      <c r="N629" s="17">
        <f>0.9534*M629-0.7929</f>
        <v>10.612581561186799</v>
      </c>
      <c r="O629" s="17">
        <f t="shared" si="281"/>
        <v>1.3503737159128431</v>
      </c>
      <c r="P629" s="17">
        <f t="shared" si="276"/>
        <v>-393.55214123290716</v>
      </c>
      <c r="T629" s="15">
        <v>11.5739074707031</v>
      </c>
      <c r="U629" s="15">
        <f t="shared" si="277"/>
        <v>15.052535621337864</v>
      </c>
      <c r="V629" s="15">
        <f>0.9534*U629-0.7929</f>
        <v>13.55818746138352</v>
      </c>
      <c r="W629" s="15">
        <f t="shared" si="282"/>
        <v>1.4943481599543436</v>
      </c>
      <c r="X629" s="19">
        <f t="shared" si="278"/>
        <v>1570.4032499372006</v>
      </c>
    </row>
    <row r="630" spans="1:26">
      <c r="A630">
        <v>2058</v>
      </c>
      <c r="B630">
        <v>4</v>
      </c>
      <c r="C630" s="15">
        <v>25.797631835937501</v>
      </c>
      <c r="D630" s="15">
        <f t="shared" si="273"/>
        <v>28.352551311035157</v>
      </c>
      <c r="E630" s="15">
        <f t="shared" si="298"/>
        <v>26.238422419940921</v>
      </c>
      <c r="F630" s="15">
        <f t="shared" si="280"/>
        <v>2.1141288910942357</v>
      </c>
      <c r="G630" s="15">
        <f t="shared" si="274"/>
        <v>10024.83220341647</v>
      </c>
      <c r="L630" s="17">
        <v>18.773767089843801</v>
      </c>
      <c r="M630" s="17">
        <f t="shared" si="275"/>
        <v>24.339691721191478</v>
      </c>
      <c r="N630" s="17">
        <f>0.9534*M630-0.7929</f>
        <v>22.412562086983957</v>
      </c>
      <c r="O630" s="17">
        <f t="shared" si="281"/>
        <v>1.927129634207521</v>
      </c>
      <c r="P630" s="17">
        <f t="shared" si="276"/>
        <v>7473.9753402247952</v>
      </c>
      <c r="T630" s="15">
        <v>17.128869628906301</v>
      </c>
      <c r="U630" s="15">
        <f t="shared" si="277"/>
        <v>21.150773078613337</v>
      </c>
      <c r="V630" s="15">
        <f>0.9534*U630-0.7929</f>
        <v>19.372247053149955</v>
      </c>
      <c r="W630" s="15">
        <f t="shared" si="282"/>
        <v>1.7785260254633819</v>
      </c>
      <c r="X630" s="19">
        <f t="shared" si="278"/>
        <v>5446.8735133459923</v>
      </c>
    </row>
    <row r="631" spans="1:26">
      <c r="A631">
        <v>2058</v>
      </c>
      <c r="B631">
        <v>5</v>
      </c>
      <c r="C631" s="15">
        <v>29.326196289062501</v>
      </c>
      <c r="D631" s="15">
        <f t="shared" si="273"/>
        <v>32.984497868652348</v>
      </c>
      <c r="E631" s="15">
        <f t="shared" si="298"/>
        <v>30.654520267973151</v>
      </c>
      <c r="F631" s="15">
        <f t="shared" si="280"/>
        <v>2.3299776006791966</v>
      </c>
      <c r="G631" s="15">
        <f t="shared" si="274"/>
        <v>12969.22445086492</v>
      </c>
      <c r="L631" s="17">
        <v>25.429498291015602</v>
      </c>
      <c r="M631" s="17">
        <f t="shared" si="275"/>
        <v>33.480672952880823</v>
      </c>
      <c r="N631" s="17">
        <f>0.9534*M631-0.7929</f>
        <v>31.12757359327658</v>
      </c>
      <c r="O631" s="17">
        <f t="shared" si="281"/>
        <v>2.3530993596042435</v>
      </c>
      <c r="P631" s="17">
        <f t="shared" si="276"/>
        <v>13284.628364361488</v>
      </c>
      <c r="T631" s="15">
        <v>23.692468261718801</v>
      </c>
      <c r="U631" s="15">
        <f t="shared" si="277"/>
        <v>28.356291657714902</v>
      </c>
      <c r="V631" s="15">
        <f>0.9534*U631-0.7929</f>
        <v>26.24198846646539</v>
      </c>
      <c r="W631" s="15">
        <f t="shared" si="282"/>
        <v>2.1143031912495118</v>
      </c>
      <c r="X631" s="19">
        <f t="shared" si="278"/>
        <v>10027.209831834592</v>
      </c>
    </row>
    <row r="632" spans="1:26">
      <c r="A632">
        <v>2058</v>
      </c>
      <c r="B632">
        <v>6</v>
      </c>
      <c r="C632" s="15">
        <v>33.433068847656301</v>
      </c>
      <c r="D632" s="15">
        <f t="shared" si="273"/>
        <v>38.375589476318424</v>
      </c>
      <c r="E632" s="15">
        <f t="shared" ref="E632:E634" si="299">0.814*D632+4.4613</f>
        <v>35.699029833723195</v>
      </c>
      <c r="F632" s="15">
        <f t="shared" si="280"/>
        <v>2.6765596425952296</v>
      </c>
      <c r="G632" s="15">
        <f t="shared" si="274"/>
        <v>17696.950084641525</v>
      </c>
      <c r="L632" s="17">
        <v>29.700524902343801</v>
      </c>
      <c r="M632" s="17">
        <f t="shared" si="275"/>
        <v>39.346500900878972</v>
      </c>
      <c r="N632" s="17">
        <f>0.814*M632+4.4613</f>
        <v>36.48935173331548</v>
      </c>
      <c r="O632" s="17">
        <f t="shared" si="281"/>
        <v>2.8571491675634917</v>
      </c>
      <c r="P632" s="17">
        <f t="shared" si="276"/>
        <v>20160.37179473359</v>
      </c>
      <c r="T632" s="15">
        <v>32.218041992187501</v>
      </c>
      <c r="U632" s="15">
        <f t="shared" si="277"/>
        <v>37.715666499023442</v>
      </c>
      <c r="V632" s="15">
        <f>0.814*U632+4.4613</f>
        <v>35.161852530205081</v>
      </c>
      <c r="W632" s="15">
        <f t="shared" si="282"/>
        <v>2.5538139688183605</v>
      </c>
      <c r="X632" s="19">
        <f t="shared" si="278"/>
        <v>16022.576348651259</v>
      </c>
    </row>
    <row r="633" spans="1:26">
      <c r="A633">
        <v>2058</v>
      </c>
      <c r="B633">
        <v>7</v>
      </c>
      <c r="C633" s="15">
        <v>36.520532226562501</v>
      </c>
      <c r="D633" s="15">
        <f t="shared" si="273"/>
        <v>42.428502653808593</v>
      </c>
      <c r="E633" s="15">
        <f t="shared" si="299"/>
        <v>38.998101160200193</v>
      </c>
      <c r="F633" s="15">
        <f t="shared" si="280"/>
        <v>3.4304014936084002</v>
      </c>
      <c r="G633" s="15">
        <f t="shared" si="274"/>
        <v>27980.106774312189</v>
      </c>
      <c r="L633" s="17">
        <v>29.450158691406301</v>
      </c>
      <c r="M633" s="17">
        <f t="shared" si="275"/>
        <v>39.002647946777408</v>
      </c>
      <c r="N633" s="17">
        <f>0.814*M633+4.4613</f>
        <v>36.209455428676804</v>
      </c>
      <c r="O633" s="17">
        <f t="shared" si="281"/>
        <v>2.7931925181006036</v>
      </c>
      <c r="P633" s="17">
        <f t="shared" si="276"/>
        <v>19287.939139410337</v>
      </c>
      <c r="T633" s="15">
        <v>33.522576904296898</v>
      </c>
      <c r="U633" s="15">
        <f t="shared" si="277"/>
        <v>39.147784925537138</v>
      </c>
      <c r="V633" s="15">
        <f>0.814*U633+4.4613</f>
        <v>36.327596929387227</v>
      </c>
      <c r="W633" s="15">
        <f t="shared" si="282"/>
        <v>2.8201879961499117</v>
      </c>
      <c r="X633" s="19">
        <f t="shared" si="278"/>
        <v>19656.184455480943</v>
      </c>
    </row>
    <row r="634" spans="1:26">
      <c r="A634">
        <v>2058</v>
      </c>
      <c r="B634">
        <v>8</v>
      </c>
      <c r="C634" s="15">
        <v>34.407586669921898</v>
      </c>
      <c r="D634" s="15">
        <f t="shared" si="273"/>
        <v>39.654839021606477</v>
      </c>
      <c r="E634" s="15">
        <f t="shared" si="299"/>
        <v>36.740338963587675</v>
      </c>
      <c r="F634" s="15">
        <f t="shared" si="280"/>
        <v>2.9145000580188025</v>
      </c>
      <c r="G634" s="15">
        <f t="shared" si="274"/>
        <v>20942.695291434487</v>
      </c>
      <c r="L634" s="17">
        <v>28.711022949218801</v>
      </c>
      <c r="M634" s="17">
        <f t="shared" si="275"/>
        <v>37.987518918457098</v>
      </c>
      <c r="N634" s="17">
        <f>0.814*M634+4.4613</f>
        <v>35.383140399624075</v>
      </c>
      <c r="O634" s="17">
        <f t="shared" si="281"/>
        <v>2.6043785188330233</v>
      </c>
      <c r="P634" s="17">
        <f t="shared" si="276"/>
        <v>16712.32737540127</v>
      </c>
      <c r="T634" s="15">
        <v>32.788079833984398</v>
      </c>
      <c r="U634" s="15">
        <f t="shared" si="277"/>
        <v>38.341454041748072</v>
      </c>
      <c r="V634" s="15">
        <f>0.814*U634+4.4613</f>
        <v>35.671243589982929</v>
      </c>
      <c r="W634" s="15">
        <f t="shared" si="282"/>
        <v>2.6702104517651435</v>
      </c>
      <c r="X634" s="19">
        <f t="shared" si="278"/>
        <v>17610.340772528325</v>
      </c>
    </row>
    <row r="635" spans="1:26">
      <c r="A635">
        <v>2058</v>
      </c>
      <c r="B635">
        <v>9</v>
      </c>
      <c r="C635" s="15">
        <v>27.980706787109401</v>
      </c>
      <c r="D635" s="15">
        <f t="shared" si="273"/>
        <v>31.218273799438514</v>
      </c>
      <c r="E635" s="15">
        <f t="shared" ref="E635:E637" si="300">0.9014*D635+2.3973</f>
        <v>30.537452002813875</v>
      </c>
      <c r="F635" s="15">
        <f t="shared" si="280"/>
        <v>0.68082179662463815</v>
      </c>
      <c r="G635" s="15">
        <f t="shared" si="274"/>
        <v>-9526.9098722433118</v>
      </c>
      <c r="L635" s="17">
        <v>25.698785400390602</v>
      </c>
      <c r="M635" s="17">
        <f t="shared" si="275"/>
        <v>33.850511868896447</v>
      </c>
      <c r="N635" s="17">
        <f>0.9014*M635+2.3973</f>
        <v>32.910151398623256</v>
      </c>
      <c r="O635" s="17">
        <f t="shared" si="281"/>
        <v>0.94036047027319114</v>
      </c>
      <c r="P635" s="17">
        <f t="shared" si="276"/>
        <v>-5986.5428250034001</v>
      </c>
      <c r="T635" s="15">
        <v>26.132318115234401</v>
      </c>
      <c r="U635" s="15">
        <f t="shared" si="277"/>
        <v>31.034758826904326</v>
      </c>
      <c r="V635" s="15">
        <f>0.9014*U635+2.3973</f>
        <v>30.372031606571561</v>
      </c>
      <c r="W635" s="15">
        <f t="shared" si="282"/>
        <v>0.66272722033276565</v>
      </c>
      <c r="X635" s="19">
        <f t="shared" si="278"/>
        <v>-9773.7379874407434</v>
      </c>
    </row>
    <row r="636" spans="1:26">
      <c r="A636">
        <v>2058</v>
      </c>
      <c r="B636">
        <v>10</v>
      </c>
      <c r="C636" s="15">
        <v>18.586114501953102</v>
      </c>
      <c r="D636" s="15">
        <f t="shared" si="273"/>
        <v>18.885992506713837</v>
      </c>
      <c r="E636" s="15">
        <f t="shared" si="300"/>
        <v>19.421133645551855</v>
      </c>
      <c r="F636" s="15">
        <f t="shared" si="280"/>
        <v>-0.53514113883801784</v>
      </c>
      <c r="G636" s="15">
        <f t="shared" si="274"/>
        <v>-26113.860274889401</v>
      </c>
      <c r="L636" s="17">
        <v>11.37880859375</v>
      </c>
      <c r="M636" s="17">
        <f t="shared" si="275"/>
        <v>14.183455722656248</v>
      </c>
      <c r="N636" s="17">
        <f>0.9014*M636+2.3973</f>
        <v>15.182266988402342</v>
      </c>
      <c r="O636" s="17">
        <f t="shared" si="281"/>
        <v>-0.99881126574609347</v>
      </c>
      <c r="P636" s="17">
        <f t="shared" si="276"/>
        <v>-32438.784476042463</v>
      </c>
      <c r="T636" s="15">
        <v>11.4152770996094</v>
      </c>
      <c r="U636" s="15">
        <f t="shared" si="277"/>
        <v>14.878391199951201</v>
      </c>
      <c r="V636" s="15">
        <f>0.9014*U636+2.3973</f>
        <v>15.808681827636011</v>
      </c>
      <c r="W636" s="15">
        <f t="shared" si="282"/>
        <v>-0.93029062768481019</v>
      </c>
      <c r="X636" s="19">
        <f t="shared" si="278"/>
        <v>-31504.094452248493</v>
      </c>
    </row>
    <row r="637" spans="1:26">
      <c r="A637">
        <v>2058</v>
      </c>
      <c r="B637">
        <v>11</v>
      </c>
      <c r="C637" s="15">
        <v>12.84267578125</v>
      </c>
      <c r="D637" s="15">
        <f t="shared" si="273"/>
        <v>11.346580498046873</v>
      </c>
      <c r="E637" s="15">
        <f t="shared" si="300"/>
        <v>12.625107660939451</v>
      </c>
      <c r="F637" s="15">
        <f t="shared" si="280"/>
        <v>-1.2785271628925781</v>
      </c>
      <c r="G637" s="15">
        <f t="shared" si="274"/>
        <v>-36254.389029017657</v>
      </c>
      <c r="L637" s="17">
        <v>6.2565551757812701</v>
      </c>
      <c r="M637" s="17">
        <f t="shared" si="275"/>
        <v>7.1485528784179948</v>
      </c>
      <c r="N637" s="17">
        <f>0.9014*M637+2.3973</f>
        <v>8.8410055646059806</v>
      </c>
      <c r="O637" s="17">
        <f t="shared" si="281"/>
        <v>-1.6924526861879858</v>
      </c>
      <c r="P637" s="17">
        <f t="shared" si="276"/>
        <v>-41900.747092290316</v>
      </c>
      <c r="T637" s="15">
        <v>0.42083129882814801</v>
      </c>
      <c r="U637" s="15">
        <f t="shared" si="277"/>
        <v>2.8086885998535407</v>
      </c>
      <c r="V637" s="15">
        <f>0.9014*U637+2.3973</f>
        <v>4.9290519039079816</v>
      </c>
      <c r="W637" s="15">
        <f t="shared" si="282"/>
        <v>-2.120363304054441</v>
      </c>
      <c r="X637" s="19">
        <f t="shared" si="278"/>
        <v>-47737.87583060663</v>
      </c>
    </row>
    <row r="638" spans="1:26">
      <c r="A638">
        <v>2058</v>
      </c>
      <c r="B638">
        <v>12</v>
      </c>
      <c r="C638" s="15">
        <v>2.6695495605469</v>
      </c>
      <c r="D638" s="15">
        <f t="shared" si="273"/>
        <v>-2.0076822918700841</v>
      </c>
      <c r="E638" s="15">
        <f t="shared" ref="E638:E640" si="301">0.7817*D638+0.2163</f>
        <v>-1.3531052475548446</v>
      </c>
      <c r="F638" s="15">
        <f t="shared" si="280"/>
        <v>-0.65457704431523944</v>
      </c>
      <c r="G638" s="15">
        <f t="shared" si="274"/>
        <v>-27743.085461504183</v>
      </c>
      <c r="L638" s="17">
        <v>-1.5141967773437299</v>
      </c>
      <c r="M638" s="17">
        <f t="shared" si="275"/>
        <v>-3.5237978540038783</v>
      </c>
      <c r="N638" s="17">
        <f>0.7817*M638+0.2163</f>
        <v>-2.5382527824748315</v>
      </c>
      <c r="O638" s="17">
        <f t="shared" si="281"/>
        <v>-0.9855450715290468</v>
      </c>
      <c r="P638" s="17">
        <f t="shared" si="276"/>
        <v>-32257.820320727726</v>
      </c>
      <c r="T638" s="15">
        <v>-6.2887023925780996</v>
      </c>
      <c r="U638" s="15">
        <f t="shared" si="277"/>
        <v>-4.5570374865722378</v>
      </c>
      <c r="V638" s="15">
        <f>0.7817*U638+0.2163</f>
        <v>-3.345936203253518</v>
      </c>
      <c r="W638" s="15">
        <f t="shared" si="282"/>
        <v>-1.2111012833187198</v>
      </c>
      <c r="X638" s="19">
        <f t="shared" si="278"/>
        <v>-35334.632605750652</v>
      </c>
    </row>
    <row r="639" spans="1:26">
      <c r="A639">
        <v>2059</v>
      </c>
      <c r="B639">
        <v>1</v>
      </c>
      <c r="C639" s="15">
        <v>3.6889648437522703E-2</v>
      </c>
      <c r="D639" s="15">
        <f t="shared" si="273"/>
        <v>-5.4635749584960633</v>
      </c>
      <c r="E639" s="15">
        <f t="shared" si="301"/>
        <v>-4.0545765450563724</v>
      </c>
      <c r="F639" s="15">
        <f t="shared" si="280"/>
        <v>-1.4089984134396909</v>
      </c>
      <c r="G639" s="15">
        <f t="shared" si="274"/>
        <v>-38034.147357730821</v>
      </c>
      <c r="H639" s="15">
        <f>SUM(G639:G650)</f>
        <v>-76460.430504673932</v>
      </c>
      <c r="I639" s="15">
        <f>H639*2.36386*4.4</f>
        <v>-795263.71431222558</v>
      </c>
      <c r="L639" s="17">
        <v>-3.0992797851562299</v>
      </c>
      <c r="M639" s="17">
        <f t="shared" si="275"/>
        <v>-5.7007508569335652</v>
      </c>
      <c r="N639" s="17">
        <f>0.7817*M639+0.2163</f>
        <v>-4.2399769448649671</v>
      </c>
      <c r="O639" s="17">
        <f t="shared" si="281"/>
        <v>-1.4607739120685981</v>
      </c>
      <c r="P639" s="17">
        <f t="shared" si="276"/>
        <v>-38740.416934527748</v>
      </c>
      <c r="Q639" s="17">
        <f>SUM(P639:P650)</f>
        <v>-113453.26971559547</v>
      </c>
      <c r="R639" s="17">
        <f>Q639*2.36386*4.4</f>
        <v>-1180025.6430595932</v>
      </c>
      <c r="T639" s="15">
        <v>-6.2280029296874799</v>
      </c>
      <c r="U639" s="15">
        <f t="shared" si="277"/>
        <v>-4.4904016162109155</v>
      </c>
      <c r="V639" s="15">
        <f>0.7817*U639+0.2163</f>
        <v>-3.2938469433920723</v>
      </c>
      <c r="W639" s="15">
        <f t="shared" si="282"/>
        <v>-1.1965546728188432</v>
      </c>
      <c r="X639" s="19">
        <f t="shared" si="278"/>
        <v>-35136.202291921843</v>
      </c>
      <c r="Y639" s="19">
        <f>SUM(X639:X650)</f>
        <v>-90396.613145053721</v>
      </c>
      <c r="Z639" s="19">
        <f>Y639*2.36386*4.4</f>
        <v>-940213.72697589349</v>
      </c>
    </row>
    <row r="640" spans="1:26">
      <c r="A640">
        <v>2059</v>
      </c>
      <c r="B640">
        <v>2</v>
      </c>
      <c r="C640" s="15">
        <v>5.2506347656250201</v>
      </c>
      <c r="D640" s="15">
        <f t="shared" si="273"/>
        <v>1.3805082568359639</v>
      </c>
      <c r="E640" s="15">
        <f t="shared" si="301"/>
        <v>1.2954433043686728</v>
      </c>
      <c r="F640" s="15">
        <f t="shared" si="280"/>
        <v>8.5064952467291066E-2</v>
      </c>
      <c r="G640" s="15">
        <f t="shared" si="274"/>
        <v>-17653.628983393683</v>
      </c>
      <c r="L640" s="17">
        <v>0.23616943359377299</v>
      </c>
      <c r="M640" s="17">
        <f t="shared" si="275"/>
        <v>-1.1198448999023121</v>
      </c>
      <c r="N640" s="17">
        <f>0.7817*M640+0.2163</f>
        <v>-0.65908275825363738</v>
      </c>
      <c r="O640" s="17">
        <f t="shared" si="281"/>
        <v>-0.46076214164867468</v>
      </c>
      <c r="P640" s="17">
        <f t="shared" si="276"/>
        <v>-25099.256374229572</v>
      </c>
      <c r="T640" s="15">
        <v>1.2566772460937701</v>
      </c>
      <c r="U640" s="15">
        <f t="shared" si="277"/>
        <v>3.726280280761741</v>
      </c>
      <c r="V640" s="15">
        <f>0.7817*U640+0.2163</f>
        <v>3.1291332954714526</v>
      </c>
      <c r="W640" s="15">
        <f t="shared" si="282"/>
        <v>0.59714698529028842</v>
      </c>
      <c r="X640" s="19">
        <f t="shared" si="278"/>
        <v>-10668.317973655176</v>
      </c>
    </row>
    <row r="641" spans="1:26">
      <c r="A641">
        <v>2059</v>
      </c>
      <c r="B641">
        <v>3</v>
      </c>
      <c r="C641" s="15">
        <v>13.4973693847656</v>
      </c>
      <c r="D641" s="15">
        <f t="shared" si="273"/>
        <v>12.205996791381803</v>
      </c>
      <c r="E641" s="15">
        <f t="shared" ref="E641:E643" si="302">0.9534*D641-0.7929</f>
        <v>10.844297340903413</v>
      </c>
      <c r="F641" s="15">
        <f t="shared" si="280"/>
        <v>1.3616994504783904</v>
      </c>
      <c r="G641" s="15">
        <f t="shared" si="274"/>
        <v>-239.0577960242772</v>
      </c>
      <c r="L641" s="17">
        <v>4.2734008789062701</v>
      </c>
      <c r="M641" s="17">
        <f t="shared" si="275"/>
        <v>4.4248887670898718</v>
      </c>
      <c r="N641" s="17">
        <f>0.9534*M641-0.7929</f>
        <v>3.4257889505434842</v>
      </c>
      <c r="O641" s="17">
        <f t="shared" si="281"/>
        <v>0.99909981654638758</v>
      </c>
      <c r="P641" s="17">
        <f t="shared" si="276"/>
        <v>-5185.2794024907271</v>
      </c>
      <c r="T641" s="15">
        <v>7.4918151855469004</v>
      </c>
      <c r="U641" s="15">
        <f t="shared" si="277"/>
        <v>10.571214710693388</v>
      </c>
      <c r="V641" s="15">
        <f>0.9534*U641-0.7929</f>
        <v>9.2856961051750773</v>
      </c>
      <c r="W641" s="15">
        <f t="shared" si="282"/>
        <v>1.2855186055183108</v>
      </c>
      <c r="X641" s="19">
        <f t="shared" si="278"/>
        <v>-1278.2407021247236</v>
      </c>
    </row>
    <row r="642" spans="1:26">
      <c r="A642">
        <v>2059</v>
      </c>
      <c r="B642">
        <v>4</v>
      </c>
      <c r="C642" s="15">
        <v>22.202172851562501</v>
      </c>
      <c r="D642" s="15">
        <f t="shared" si="273"/>
        <v>23.632792302246095</v>
      </c>
      <c r="E642" s="15">
        <f t="shared" si="302"/>
        <v>21.738604180961428</v>
      </c>
      <c r="F642" s="15">
        <f t="shared" si="280"/>
        <v>1.8941881212846674</v>
      </c>
      <c r="G642" s="15">
        <f t="shared" si="274"/>
        <v>7024.6201624441492</v>
      </c>
      <c r="L642" s="17">
        <v>11.480065917968799</v>
      </c>
      <c r="M642" s="17">
        <f t="shared" si="275"/>
        <v>14.322522531738349</v>
      </c>
      <c r="N642" s="17">
        <f>0.9534*M642-0.7929</f>
        <v>12.862192981759343</v>
      </c>
      <c r="O642" s="17">
        <f t="shared" si="281"/>
        <v>1.4603295499790061</v>
      </c>
      <c r="P642" s="17">
        <f t="shared" si="276"/>
        <v>1106.3553912636235</v>
      </c>
      <c r="T642" s="15">
        <v>15.9337707519531</v>
      </c>
      <c r="U642" s="15">
        <f t="shared" si="277"/>
        <v>19.838793531494112</v>
      </c>
      <c r="V642" s="15">
        <f>0.9534*U642-0.7929</f>
        <v>18.121405752926488</v>
      </c>
      <c r="W642" s="15">
        <f t="shared" si="282"/>
        <v>1.7173877785676233</v>
      </c>
      <c r="X642" s="19">
        <f t="shared" si="278"/>
        <v>4612.8866874409505</v>
      </c>
    </row>
    <row r="643" spans="1:26">
      <c r="A643">
        <v>2059</v>
      </c>
      <c r="B643">
        <v>5</v>
      </c>
      <c r="C643" s="15">
        <v>31.209985351562501</v>
      </c>
      <c r="D643" s="15">
        <f t="shared" si="273"/>
        <v>35.457347770996094</v>
      </c>
      <c r="E643" s="15">
        <f t="shared" si="302"/>
        <v>33.012135364867675</v>
      </c>
      <c r="F643" s="15">
        <f t="shared" si="280"/>
        <v>2.4452124061284195</v>
      </c>
      <c r="G643" s="15">
        <f t="shared" si="274"/>
        <v>14541.142431997767</v>
      </c>
      <c r="L643" s="17">
        <v>19.993859863281301</v>
      </c>
      <c r="M643" s="17">
        <f t="shared" si="275"/>
        <v>26.015367136230541</v>
      </c>
      <c r="N643" s="17">
        <f>0.9534*M643-0.7929</f>
        <v>24.010151027682198</v>
      </c>
      <c r="O643" s="17">
        <f t="shared" si="281"/>
        <v>2.0052161085483426</v>
      </c>
      <c r="P643" s="17">
        <f t="shared" si="276"/>
        <v>8539.152936707942</v>
      </c>
      <c r="T643" s="15">
        <v>27.371820068359401</v>
      </c>
      <c r="U643" s="15">
        <f t="shared" si="277"/>
        <v>32.395484071044955</v>
      </c>
      <c r="V643" s="15">
        <f>0.9534*U643-0.7929</f>
        <v>30.092954513334259</v>
      </c>
      <c r="W643" s="15">
        <f t="shared" si="282"/>
        <v>2.3025295577106952</v>
      </c>
      <c r="X643" s="19">
        <f t="shared" si="278"/>
        <v>12594.805696731593</v>
      </c>
    </row>
    <row r="644" spans="1:26">
      <c r="A644">
        <v>2059</v>
      </c>
      <c r="B644">
        <v>6</v>
      </c>
      <c r="C644" s="15">
        <v>33.880609130859398</v>
      </c>
      <c r="D644" s="15">
        <f t="shared" ref="D644:D707" si="303">C644*1.3127-5.512</f>
        <v>38.96307560607913</v>
      </c>
      <c r="E644" s="15">
        <f t="shared" ref="E644:E646" si="304">0.814*D644+4.4613</f>
        <v>36.177243543348411</v>
      </c>
      <c r="F644" s="15">
        <f t="shared" si="280"/>
        <v>2.7858320627307194</v>
      </c>
      <c r="G644" s="15">
        <f t="shared" ref="G644:G707" si="305">13641*F644-18814</f>
        <v>19187.535167709742</v>
      </c>
      <c r="L644" s="17">
        <v>29.809899902343801</v>
      </c>
      <c r="M644" s="17">
        <f t="shared" ref="M644:M707" si="306">L644*1.3734-1.4442</f>
        <v>39.496716525878973</v>
      </c>
      <c r="N644" s="17">
        <f>0.814*M644+4.4613</f>
        <v>36.611627252065482</v>
      </c>
      <c r="O644" s="17">
        <f t="shared" si="281"/>
        <v>2.8850892738134917</v>
      </c>
      <c r="P644" s="17">
        <f t="shared" ref="P644:P707" si="307">13641*O644-18814</f>
        <v>20541.50278408984</v>
      </c>
      <c r="T644" s="15">
        <v>32.870263671875001</v>
      </c>
      <c r="U644" s="15">
        <f t="shared" ref="U644:U707" si="308">T644*1.0978+2.3467</f>
        <v>38.43167545898438</v>
      </c>
      <c r="V644" s="15">
        <f>0.814*U644+4.4613</f>
        <v>35.744683823613279</v>
      </c>
      <c r="W644" s="15">
        <f t="shared" si="282"/>
        <v>2.6869916353711005</v>
      </c>
      <c r="X644" s="19">
        <f t="shared" ref="X644:X707" si="309">13641*W644-18814</f>
        <v>17839.252898097184</v>
      </c>
    </row>
    <row r="645" spans="1:26">
      <c r="A645">
        <v>2059</v>
      </c>
      <c r="B645">
        <v>7</v>
      </c>
      <c r="C645" s="15">
        <v>36.977227783203197</v>
      </c>
      <c r="D645" s="15">
        <f t="shared" si="303"/>
        <v>43.028006911010834</v>
      </c>
      <c r="E645" s="15">
        <f t="shared" si="304"/>
        <v>39.48609762556282</v>
      </c>
      <c r="F645" s="15">
        <f t="shared" ref="F645:F708" si="310">D645-E645</f>
        <v>3.5419092854480141</v>
      </c>
      <c r="G645" s="15">
        <f t="shared" si="305"/>
        <v>29501.184562796363</v>
      </c>
      <c r="L645" s="17">
        <v>28.811914062500001</v>
      </c>
      <c r="M645" s="17">
        <f t="shared" si="306"/>
        <v>38.126082773437496</v>
      </c>
      <c r="N645" s="17">
        <f>0.814*M645+4.4613</f>
        <v>35.495931377578117</v>
      </c>
      <c r="O645" s="17">
        <f t="shared" ref="O645:O708" si="311">M645-N645</f>
        <v>2.6301513958593787</v>
      </c>
      <c r="P645" s="17">
        <f t="shared" si="307"/>
        <v>17063.895190917785</v>
      </c>
      <c r="T645" s="15">
        <v>38.277307128906301</v>
      </c>
      <c r="U645" s="15">
        <f t="shared" si="308"/>
        <v>44.367527766113341</v>
      </c>
      <c r="V645" s="15">
        <f>0.814*U645+4.4613</f>
        <v>40.576467601616258</v>
      </c>
      <c r="W645" s="15">
        <f t="shared" ref="W645:W708" si="312">U645-V645</f>
        <v>3.7910601644970825</v>
      </c>
      <c r="X645" s="19">
        <f t="shared" si="309"/>
        <v>32899.8517039047</v>
      </c>
    </row>
    <row r="646" spans="1:26">
      <c r="A646">
        <v>2059</v>
      </c>
      <c r="B646">
        <v>8</v>
      </c>
      <c r="C646" s="15">
        <v>32.936822509765697</v>
      </c>
      <c r="D646" s="15">
        <f t="shared" si="303"/>
        <v>37.72416690856943</v>
      </c>
      <c r="E646" s="15">
        <f t="shared" si="304"/>
        <v>35.168771863575515</v>
      </c>
      <c r="F646" s="15">
        <f t="shared" si="310"/>
        <v>2.5553950449939151</v>
      </c>
      <c r="G646" s="15">
        <f t="shared" si="305"/>
        <v>16044.143808761997</v>
      </c>
      <c r="L646" s="17">
        <v>28.875085449218801</v>
      </c>
      <c r="M646" s="17">
        <f t="shared" si="306"/>
        <v>38.2128423559571</v>
      </c>
      <c r="N646" s="17">
        <f>0.814*M646+4.4613</f>
        <v>35.566553677749077</v>
      </c>
      <c r="O646" s="17">
        <f t="shared" si="311"/>
        <v>2.6462886782080233</v>
      </c>
      <c r="P646" s="17">
        <f t="shared" si="307"/>
        <v>17284.023859435649</v>
      </c>
      <c r="T646" s="15">
        <v>31.368707275390602</v>
      </c>
      <c r="U646" s="15">
        <f t="shared" si="308"/>
        <v>36.783266846923802</v>
      </c>
      <c r="V646" s="15">
        <f>0.814*U646+4.4613</f>
        <v>34.40287921339597</v>
      </c>
      <c r="W646" s="15">
        <f t="shared" si="312"/>
        <v>2.3803876335278318</v>
      </c>
      <c r="X646" s="19">
        <f t="shared" si="309"/>
        <v>13656.867708953152</v>
      </c>
    </row>
    <row r="647" spans="1:26">
      <c r="A647">
        <v>2059</v>
      </c>
      <c r="B647">
        <v>9</v>
      </c>
      <c r="C647" s="15">
        <v>24.421777343750001</v>
      </c>
      <c r="D647" s="15">
        <f t="shared" si="303"/>
        <v>26.546467119140623</v>
      </c>
      <c r="E647" s="15">
        <f t="shared" ref="E647:E649" si="313">0.9014*D647+2.3973</f>
        <v>26.326285461193358</v>
      </c>
      <c r="F647" s="15">
        <f t="shared" si="310"/>
        <v>0.22018165794726485</v>
      </c>
      <c r="G647" s="15">
        <f t="shared" si="305"/>
        <v>-15810.502003941361</v>
      </c>
      <c r="L647" s="17">
        <v>24.786401367187501</v>
      </c>
      <c r="M647" s="17">
        <f t="shared" si="306"/>
        <v>32.597443637695314</v>
      </c>
      <c r="N647" s="17">
        <f>0.9014*M647+2.3973</f>
        <v>31.780635695018557</v>
      </c>
      <c r="O647" s="17">
        <f t="shared" si="311"/>
        <v>0.81680794267675694</v>
      </c>
      <c r="P647" s="17">
        <f t="shared" si="307"/>
        <v>-7671.9228539463584</v>
      </c>
      <c r="T647" s="15">
        <v>25.753442382812501</v>
      </c>
      <c r="U647" s="15">
        <f t="shared" si="308"/>
        <v>30.618829047851566</v>
      </c>
      <c r="V647" s="15">
        <f>0.9014*U647+2.3973</f>
        <v>29.997112503733401</v>
      </c>
      <c r="W647" s="15">
        <f t="shared" si="312"/>
        <v>0.6217165441181649</v>
      </c>
      <c r="X647" s="19">
        <f t="shared" si="309"/>
        <v>-10333.164621684113</v>
      </c>
    </row>
    <row r="648" spans="1:26">
      <c r="A648">
        <v>2059</v>
      </c>
      <c r="B648">
        <v>10</v>
      </c>
      <c r="C648" s="15">
        <v>19.542718505859401</v>
      </c>
      <c r="D648" s="15">
        <f t="shared" si="303"/>
        <v>20.141726582641635</v>
      </c>
      <c r="E648" s="15">
        <f t="shared" si="313"/>
        <v>20.553052341593169</v>
      </c>
      <c r="F648" s="15">
        <f t="shared" si="310"/>
        <v>-0.41132575895153423</v>
      </c>
      <c r="G648" s="15">
        <f t="shared" si="305"/>
        <v>-24424.894677857879</v>
      </c>
      <c r="L648" s="17">
        <v>13.661096191406299</v>
      </c>
      <c r="M648" s="17">
        <f t="shared" si="306"/>
        <v>17.317949509277412</v>
      </c>
      <c r="N648" s="17">
        <f>0.9014*M648+2.3973</f>
        <v>18.007699687662658</v>
      </c>
      <c r="O648" s="17">
        <f t="shared" si="311"/>
        <v>-0.68975017838524622</v>
      </c>
      <c r="P648" s="17">
        <f t="shared" si="307"/>
        <v>-28222.882183353144</v>
      </c>
      <c r="T648" s="15">
        <v>12.7280212402344</v>
      </c>
      <c r="U648" s="15">
        <f t="shared" si="308"/>
        <v>16.319521717529323</v>
      </c>
      <c r="V648" s="15">
        <f>0.9014*U648+2.3973</f>
        <v>17.10771687618093</v>
      </c>
      <c r="W648" s="15">
        <f t="shared" si="312"/>
        <v>-0.78819515865160739</v>
      </c>
      <c r="X648" s="19">
        <f t="shared" si="309"/>
        <v>-29565.770159166575</v>
      </c>
    </row>
    <row r="649" spans="1:26">
      <c r="A649">
        <v>2059</v>
      </c>
      <c r="B649">
        <v>11</v>
      </c>
      <c r="C649" s="15">
        <v>9.6456237792968995</v>
      </c>
      <c r="D649" s="15">
        <f t="shared" si="303"/>
        <v>7.14981033508304</v>
      </c>
      <c r="E649" s="15">
        <f t="shared" si="313"/>
        <v>8.8421390360438519</v>
      </c>
      <c r="F649" s="15">
        <f t="shared" si="310"/>
        <v>-1.6923287009608119</v>
      </c>
      <c r="G649" s="15">
        <f t="shared" si="305"/>
        <v>-41899.055809806436</v>
      </c>
      <c r="L649" s="17">
        <v>5.2586303710937701</v>
      </c>
      <c r="M649" s="17">
        <f t="shared" si="306"/>
        <v>5.7780029516601843</v>
      </c>
      <c r="N649" s="17">
        <f>0.9014*M649+2.3973</f>
        <v>7.6055918606264896</v>
      </c>
      <c r="O649" s="17">
        <f t="shared" si="311"/>
        <v>-1.8275889089663053</v>
      </c>
      <c r="P649" s="17">
        <f t="shared" si="307"/>
        <v>-43744.140307209367</v>
      </c>
      <c r="T649" s="15">
        <v>3.7217041015625201</v>
      </c>
      <c r="U649" s="15">
        <f t="shared" si="308"/>
        <v>6.4323867626953355</v>
      </c>
      <c r="V649" s="15">
        <f>0.9014*U649+2.3973</f>
        <v>8.1954534278935753</v>
      </c>
      <c r="W649" s="15">
        <f t="shared" si="312"/>
        <v>-1.7630666651982398</v>
      </c>
      <c r="X649" s="19">
        <f t="shared" si="309"/>
        <v>-42863.99237996919</v>
      </c>
    </row>
    <row r="650" spans="1:26">
      <c r="A650">
        <v>2059</v>
      </c>
      <c r="B650">
        <v>12</v>
      </c>
      <c r="C650" s="15">
        <v>3.4486022949219</v>
      </c>
      <c r="D650" s="15">
        <f t="shared" si="303"/>
        <v>-0.98501976745602171</v>
      </c>
      <c r="E650" s="15">
        <f t="shared" ref="E650:E652" si="314">0.7817*D650+0.2163</f>
        <v>-0.55368995222037221</v>
      </c>
      <c r="F650" s="15">
        <f t="shared" si="310"/>
        <v>-0.43132981523564951</v>
      </c>
      <c r="G650" s="15">
        <f t="shared" si="305"/>
        <v>-24697.770009629494</v>
      </c>
      <c r="L650" s="17">
        <v>-0.79691162109372704</v>
      </c>
      <c r="M650" s="17">
        <f t="shared" si="306"/>
        <v>-2.5386784204101245</v>
      </c>
      <c r="N650" s="17">
        <f>0.7817*M650+0.2163</f>
        <v>-1.7681849212345941</v>
      </c>
      <c r="O650" s="17">
        <f t="shared" si="311"/>
        <v>-0.77049349917553034</v>
      </c>
      <c r="P650" s="17">
        <f t="shared" si="307"/>
        <v>-29324.301822253408</v>
      </c>
      <c r="T650" s="15">
        <v>-8.3749145507812308</v>
      </c>
      <c r="U650" s="15">
        <f t="shared" si="308"/>
        <v>-6.8472811938476354</v>
      </c>
      <c r="V650" s="15">
        <f>0.7817*U650+0.2163</f>
        <v>-5.136219709230696</v>
      </c>
      <c r="W650" s="15">
        <f t="shared" si="312"/>
        <v>-1.7110614846169394</v>
      </c>
      <c r="X650" s="19">
        <f t="shared" si="309"/>
        <v>-42154.589711659675</v>
      </c>
    </row>
    <row r="651" spans="1:26">
      <c r="A651">
        <v>2060</v>
      </c>
      <c r="B651">
        <v>1</v>
      </c>
      <c r="C651" s="15">
        <v>1.4095092773437701</v>
      </c>
      <c r="D651" s="15">
        <f t="shared" si="303"/>
        <v>-3.6617371716308327</v>
      </c>
      <c r="E651" s="15">
        <f t="shared" si="314"/>
        <v>-2.6460799470638219</v>
      </c>
      <c r="F651" s="15">
        <f t="shared" si="310"/>
        <v>-1.0156572245670108</v>
      </c>
      <c r="G651" s="15">
        <f t="shared" si="305"/>
        <v>-32668.580200318596</v>
      </c>
      <c r="H651" s="15">
        <f>SUM(G651:G662)</f>
        <v>-77091.321902049182</v>
      </c>
      <c r="I651" s="15">
        <f>H651*2.36386*4.4</f>
        <v>-801825.60564206319</v>
      </c>
      <c r="L651" s="17">
        <v>-3.1152709960937299</v>
      </c>
      <c r="M651" s="17">
        <f t="shared" si="306"/>
        <v>-5.7227131860351292</v>
      </c>
      <c r="N651" s="17">
        <f>0.7817*M651+0.2163</f>
        <v>-4.2571448975236601</v>
      </c>
      <c r="O651" s="17">
        <f t="shared" si="311"/>
        <v>-1.4655682885114691</v>
      </c>
      <c r="P651" s="17">
        <f t="shared" si="307"/>
        <v>-38805.817023584954</v>
      </c>
      <c r="Q651" s="17">
        <f>SUM(P651:P662)</f>
        <v>-72117.627890728414</v>
      </c>
      <c r="R651" s="17">
        <f>Q651*2.36386*4.4</f>
        <v>-750094.29380941996</v>
      </c>
      <c r="T651" s="15">
        <v>-11.176123046875</v>
      </c>
      <c r="U651" s="15">
        <f t="shared" si="308"/>
        <v>-9.9224478808593766</v>
      </c>
      <c r="V651" s="15">
        <f>0.7817*U651+0.2163</f>
        <v>-7.5400775084677738</v>
      </c>
      <c r="W651" s="15">
        <f t="shared" si="312"/>
        <v>-2.3823703723916028</v>
      </c>
      <c r="X651" s="19">
        <f t="shared" si="309"/>
        <v>-51311.914249793852</v>
      </c>
      <c r="Y651" s="19">
        <f>SUM(X651:X662)</f>
        <v>-86324.308576043972</v>
      </c>
      <c r="Z651" s="19">
        <f>Y651*2.36386*4.4</f>
        <v>-897857.75231049617</v>
      </c>
    </row>
    <row r="652" spans="1:26">
      <c r="A652">
        <v>2060</v>
      </c>
      <c r="B652">
        <v>2</v>
      </c>
      <c r="C652" s="15">
        <v>4.7677246093750201</v>
      </c>
      <c r="D652" s="15">
        <f t="shared" si="303"/>
        <v>0.74659209472658894</v>
      </c>
      <c r="E652" s="15">
        <f t="shared" si="314"/>
        <v>0.7999110404477745</v>
      </c>
      <c r="F652" s="15">
        <f t="shared" si="310"/>
        <v>-5.3318945721185562E-2</v>
      </c>
      <c r="G652" s="15">
        <f t="shared" si="305"/>
        <v>-19541.323738582691</v>
      </c>
      <c r="L652" s="17">
        <v>2.6416259765625201</v>
      </c>
      <c r="M652" s="17">
        <f t="shared" si="306"/>
        <v>2.183809116210965</v>
      </c>
      <c r="N652" s="17">
        <f>0.7817*M652+0.2163</f>
        <v>1.9233835861421111</v>
      </c>
      <c r="O652" s="17">
        <f t="shared" si="311"/>
        <v>0.26042553006885383</v>
      </c>
      <c r="P652" s="17">
        <f t="shared" si="307"/>
        <v>-15261.535344330765</v>
      </c>
      <c r="T652" s="15">
        <v>1.7755981445312701</v>
      </c>
      <c r="U652" s="15">
        <f t="shared" si="308"/>
        <v>4.2959516430664282</v>
      </c>
      <c r="V652" s="15">
        <f>0.7817*U652+0.2163</f>
        <v>3.5744453993850267</v>
      </c>
      <c r="W652" s="15">
        <f t="shared" si="312"/>
        <v>0.72150624368140148</v>
      </c>
      <c r="X652" s="19">
        <f t="shared" si="309"/>
        <v>-8971.9333299420032</v>
      </c>
    </row>
    <row r="653" spans="1:26">
      <c r="A653">
        <v>2060</v>
      </c>
      <c r="B653">
        <v>3</v>
      </c>
      <c r="C653" s="15">
        <v>14.6600891113281</v>
      </c>
      <c r="D653" s="15">
        <f t="shared" si="303"/>
        <v>13.732298976440397</v>
      </c>
      <c r="E653" s="15">
        <f t="shared" ref="E653:E655" si="315">0.9534*D653-0.7929</f>
        <v>12.299473844138275</v>
      </c>
      <c r="F653" s="15">
        <f t="shared" si="310"/>
        <v>1.4328251323021224</v>
      </c>
      <c r="G653" s="15">
        <f t="shared" si="305"/>
        <v>731.1676297332524</v>
      </c>
      <c r="L653" s="17">
        <v>10.4557434082031</v>
      </c>
      <c r="M653" s="17">
        <f t="shared" si="306"/>
        <v>12.915717996826137</v>
      </c>
      <c r="N653" s="17">
        <f>0.9534*M653-0.7929</f>
        <v>11.52094553817404</v>
      </c>
      <c r="O653" s="17">
        <f t="shared" si="311"/>
        <v>1.3947724586520973</v>
      </c>
      <c r="P653" s="17">
        <f t="shared" si="307"/>
        <v>212.09110847325792</v>
      </c>
      <c r="T653" s="15">
        <v>13.0885559082031</v>
      </c>
      <c r="U653" s="15">
        <f t="shared" si="308"/>
        <v>16.715316676025363</v>
      </c>
      <c r="V653" s="15">
        <f>0.9534*U653-0.7929</f>
        <v>15.143482918922583</v>
      </c>
      <c r="W653" s="15">
        <f t="shared" si="312"/>
        <v>1.5718337571027803</v>
      </c>
      <c r="X653" s="19">
        <f t="shared" si="309"/>
        <v>2627.3842806390276</v>
      </c>
    </row>
    <row r="654" spans="1:26">
      <c r="A654">
        <v>2060</v>
      </c>
      <c r="B654">
        <v>4</v>
      </c>
      <c r="C654" s="15">
        <v>24.972100830078102</v>
      </c>
      <c r="D654" s="15">
        <f t="shared" si="303"/>
        <v>27.268876759643526</v>
      </c>
      <c r="E654" s="15">
        <f t="shared" si="315"/>
        <v>25.205247102644137</v>
      </c>
      <c r="F654" s="15">
        <f t="shared" si="310"/>
        <v>2.0636296569993888</v>
      </c>
      <c r="G654" s="15">
        <f t="shared" si="305"/>
        <v>9335.9721511286625</v>
      </c>
      <c r="L654" s="17">
        <v>16.976586914062501</v>
      </c>
      <c r="M654" s="17">
        <f t="shared" si="306"/>
        <v>21.87144446777344</v>
      </c>
      <c r="N654" s="17">
        <f>0.9534*M654-0.7929</f>
        <v>20.059335155575198</v>
      </c>
      <c r="O654" s="17">
        <f t="shared" si="311"/>
        <v>1.8121093121982419</v>
      </c>
      <c r="P654" s="17">
        <f t="shared" si="307"/>
        <v>5904.9831276962177</v>
      </c>
      <c r="T654" s="15">
        <v>19.971673583984401</v>
      </c>
      <c r="U654" s="15">
        <f t="shared" si="308"/>
        <v>24.271603260498075</v>
      </c>
      <c r="V654" s="15">
        <f>0.9534*U654-0.7929</f>
        <v>22.347646548558867</v>
      </c>
      <c r="W654" s="15">
        <f t="shared" si="312"/>
        <v>1.9239567119392085</v>
      </c>
      <c r="X654" s="19">
        <f t="shared" si="309"/>
        <v>7430.6935075627443</v>
      </c>
    </row>
    <row r="655" spans="1:26">
      <c r="A655">
        <v>2060</v>
      </c>
      <c r="B655">
        <v>5</v>
      </c>
      <c r="C655" s="15">
        <v>28.638330078125001</v>
      </c>
      <c r="D655" s="15">
        <f t="shared" si="303"/>
        <v>32.081535893554687</v>
      </c>
      <c r="E655" s="15">
        <f t="shared" si="315"/>
        <v>29.793636320915041</v>
      </c>
      <c r="F655" s="15">
        <f t="shared" si="310"/>
        <v>2.2878995726396454</v>
      </c>
      <c r="G655" s="15">
        <f t="shared" si="305"/>
        <v>12395.238070377403</v>
      </c>
      <c r="L655" s="17">
        <v>22.517175292968801</v>
      </c>
      <c r="M655" s="17">
        <f t="shared" si="306"/>
        <v>29.480888547363353</v>
      </c>
      <c r="N655" s="17">
        <f>0.9534*M655-0.7929</f>
        <v>27.314179141056222</v>
      </c>
      <c r="O655" s="17">
        <f t="shared" si="311"/>
        <v>2.166709406307131</v>
      </c>
      <c r="P655" s="17">
        <f t="shared" si="307"/>
        <v>10742.083011435574</v>
      </c>
      <c r="T655" s="15">
        <v>25.885034179687501</v>
      </c>
      <c r="U655" s="15">
        <f t="shared" si="308"/>
        <v>30.763290522460942</v>
      </c>
      <c r="V655" s="15">
        <f>0.9534*U655-0.7929</f>
        <v>28.536821184114263</v>
      </c>
      <c r="W655" s="15">
        <f t="shared" si="312"/>
        <v>2.2264693383466785</v>
      </c>
      <c r="X655" s="19">
        <f t="shared" si="309"/>
        <v>11557.26824438704</v>
      </c>
    </row>
    <row r="656" spans="1:26">
      <c r="A656">
        <v>2060</v>
      </c>
      <c r="B656">
        <v>6</v>
      </c>
      <c r="C656" s="15">
        <v>32.823754882812501</v>
      </c>
      <c r="D656" s="15">
        <f t="shared" si="303"/>
        <v>37.575743034667973</v>
      </c>
      <c r="E656" s="15">
        <f t="shared" ref="E656:E658" si="316">0.814*D656+4.4613</f>
        <v>35.04795483021973</v>
      </c>
      <c r="F656" s="15">
        <f t="shared" si="310"/>
        <v>2.5277882044482425</v>
      </c>
      <c r="G656" s="15">
        <f t="shared" si="305"/>
        <v>15667.558896878472</v>
      </c>
      <c r="L656" s="17">
        <v>29.612084960937501</v>
      </c>
      <c r="M656" s="17">
        <f t="shared" si="306"/>
        <v>39.225037485351564</v>
      </c>
      <c r="N656" s="17">
        <f>0.814*M656+4.4613</f>
        <v>36.39048051307617</v>
      </c>
      <c r="O656" s="17">
        <f t="shared" si="311"/>
        <v>2.8345569722753936</v>
      </c>
      <c r="P656" s="17">
        <f t="shared" si="307"/>
        <v>19852.191658808646</v>
      </c>
      <c r="T656" s="15">
        <v>34.176751708984398</v>
      </c>
      <c r="U656" s="15">
        <f t="shared" si="308"/>
        <v>39.865938026123075</v>
      </c>
      <c r="V656" s="15">
        <f>0.814*U656+4.4613</f>
        <v>36.912173553264182</v>
      </c>
      <c r="W656" s="15">
        <f t="shared" si="312"/>
        <v>2.953764472858893</v>
      </c>
      <c r="X656" s="19">
        <f t="shared" si="309"/>
        <v>21478.301174268156</v>
      </c>
    </row>
    <row r="657" spans="1:26">
      <c r="A657">
        <v>2060</v>
      </c>
      <c r="B657">
        <v>7</v>
      </c>
      <c r="C657" s="15">
        <v>35.459466552734398</v>
      </c>
      <c r="D657" s="15">
        <f t="shared" si="303"/>
        <v>41.035641743774441</v>
      </c>
      <c r="E657" s="15">
        <f t="shared" si="316"/>
        <v>37.864312379432391</v>
      </c>
      <c r="F657" s="15">
        <f t="shared" si="310"/>
        <v>3.1713293643420499</v>
      </c>
      <c r="G657" s="15">
        <f t="shared" si="305"/>
        <v>24446.103858989904</v>
      </c>
      <c r="L657" s="17">
        <v>32.790673828125001</v>
      </c>
      <c r="M657" s="17">
        <f t="shared" si="306"/>
        <v>43.590511435546873</v>
      </c>
      <c r="N657" s="17">
        <f>0.814*M657+4.4613</f>
        <v>39.943976308535156</v>
      </c>
      <c r="O657" s="17">
        <f t="shared" si="311"/>
        <v>3.6465351270117168</v>
      </c>
      <c r="P657" s="17">
        <f t="shared" si="307"/>
        <v>30928.385667566828</v>
      </c>
      <c r="T657" s="15">
        <v>35.333978271484398</v>
      </c>
      <c r="U657" s="15">
        <f t="shared" si="308"/>
        <v>41.136341346435572</v>
      </c>
      <c r="V657" s="15">
        <f>0.814*U657+4.4613</f>
        <v>37.946281855998556</v>
      </c>
      <c r="W657" s="15">
        <f t="shared" si="312"/>
        <v>3.1900594904370152</v>
      </c>
      <c r="X657" s="19">
        <f t="shared" si="309"/>
        <v>24701.601509051325</v>
      </c>
    </row>
    <row r="658" spans="1:26">
      <c r="A658">
        <v>2060</v>
      </c>
      <c r="B658">
        <v>8</v>
      </c>
      <c r="C658" s="15">
        <v>32.206750488281301</v>
      </c>
      <c r="D658" s="15">
        <f t="shared" si="303"/>
        <v>36.765801365966865</v>
      </c>
      <c r="E658" s="15">
        <f t="shared" si="316"/>
        <v>34.388662311897029</v>
      </c>
      <c r="F658" s="15">
        <f t="shared" si="310"/>
        <v>2.3771390540698363</v>
      </c>
      <c r="G658" s="15">
        <f t="shared" si="305"/>
        <v>13612.553836566636</v>
      </c>
      <c r="L658" s="17">
        <v>30.667626953125001</v>
      </c>
      <c r="M658" s="17">
        <f t="shared" si="306"/>
        <v>40.674718857421873</v>
      </c>
      <c r="N658" s="17">
        <f>0.814*M658+4.4613</f>
        <v>37.570521149941406</v>
      </c>
      <c r="O658" s="17">
        <f t="shared" si="311"/>
        <v>3.1041977074804663</v>
      </c>
      <c r="P658" s="17">
        <f t="shared" si="307"/>
        <v>23530.360927741043</v>
      </c>
      <c r="T658" s="15">
        <v>32.622766113281301</v>
      </c>
      <c r="U658" s="15">
        <f t="shared" si="308"/>
        <v>38.159972639160216</v>
      </c>
      <c r="V658" s="15">
        <f>0.814*U658+4.4613</f>
        <v>35.523517728276417</v>
      </c>
      <c r="W658" s="15">
        <f t="shared" si="312"/>
        <v>2.6364549108837991</v>
      </c>
      <c r="X658" s="19">
        <f t="shared" si="309"/>
        <v>17149.881439365905</v>
      </c>
    </row>
    <row r="659" spans="1:26">
      <c r="A659">
        <v>2060</v>
      </c>
      <c r="B659">
        <v>9</v>
      </c>
      <c r="C659" s="15">
        <v>27.894433593750001</v>
      </c>
      <c r="D659" s="15">
        <f t="shared" si="303"/>
        <v>31.105022978515628</v>
      </c>
      <c r="E659" s="15">
        <f t="shared" ref="E659:E661" si="317">0.9014*D659+2.3973</f>
        <v>30.435367712833987</v>
      </c>
      <c r="F659" s="15">
        <f t="shared" si="310"/>
        <v>0.6696552656816408</v>
      </c>
      <c r="G659" s="15">
        <f t="shared" si="305"/>
        <v>-9679.2325208367383</v>
      </c>
      <c r="L659" s="17">
        <v>23.839013671875001</v>
      </c>
      <c r="M659" s="17">
        <f t="shared" si="306"/>
        <v>31.296301376953128</v>
      </c>
      <c r="N659" s="17">
        <f>0.9014*M659+2.3973</f>
        <v>30.60778606118555</v>
      </c>
      <c r="O659" s="17">
        <f t="shared" si="311"/>
        <v>0.68851531576757807</v>
      </c>
      <c r="P659" s="17">
        <f t="shared" si="307"/>
        <v>-9421.9625776144676</v>
      </c>
      <c r="T659" s="15">
        <v>24.270471191406301</v>
      </c>
      <c r="U659" s="15">
        <f t="shared" si="308"/>
        <v>28.990823273925837</v>
      </c>
      <c r="V659" s="15">
        <f>0.9014*U659+2.3973</f>
        <v>28.529628099116749</v>
      </c>
      <c r="W659" s="15">
        <f t="shared" si="312"/>
        <v>0.46119517480908812</v>
      </c>
      <c r="X659" s="19">
        <f t="shared" si="309"/>
        <v>-12522.836620429229</v>
      </c>
    </row>
    <row r="660" spans="1:26">
      <c r="A660">
        <v>2060</v>
      </c>
      <c r="B660">
        <v>10</v>
      </c>
      <c r="C660" s="15">
        <v>18.183343505859401</v>
      </c>
      <c r="D660" s="15">
        <f t="shared" si="303"/>
        <v>18.357275020141635</v>
      </c>
      <c r="E660" s="15">
        <f t="shared" si="317"/>
        <v>18.944547703155671</v>
      </c>
      <c r="F660" s="15">
        <f t="shared" si="310"/>
        <v>-0.58727268301403512</v>
      </c>
      <c r="G660" s="15">
        <f t="shared" si="305"/>
        <v>-26824.986668994454</v>
      </c>
      <c r="L660" s="17">
        <v>12.14150390625</v>
      </c>
      <c r="M660" s="17">
        <f t="shared" si="306"/>
        <v>15.230941464843747</v>
      </c>
      <c r="N660" s="17">
        <f>0.9014*M660+2.3973</f>
        <v>16.126470636410154</v>
      </c>
      <c r="O660" s="17">
        <f t="shared" si="311"/>
        <v>-0.8955291715664071</v>
      </c>
      <c r="P660" s="17">
        <f t="shared" si="307"/>
        <v>-31029.913429337357</v>
      </c>
      <c r="T660" s="15">
        <v>11.2824645996094</v>
      </c>
      <c r="U660" s="15">
        <f t="shared" si="308"/>
        <v>14.7325896374512</v>
      </c>
      <c r="V660" s="15">
        <f>0.9014*U660+2.3973</f>
        <v>15.677256299198511</v>
      </c>
      <c r="W660" s="15">
        <f t="shared" si="312"/>
        <v>-0.94466666174731095</v>
      </c>
      <c r="X660" s="19">
        <f t="shared" si="309"/>
        <v>-31700.197932895069</v>
      </c>
    </row>
    <row r="661" spans="1:26">
      <c r="A661">
        <v>2060</v>
      </c>
      <c r="B661">
        <v>11</v>
      </c>
      <c r="C661" s="15">
        <v>12.299645996093799</v>
      </c>
      <c r="D661" s="15">
        <f t="shared" si="303"/>
        <v>10.633745299072331</v>
      </c>
      <c r="E661" s="15">
        <f t="shared" si="317"/>
        <v>11.982558012583798</v>
      </c>
      <c r="F661" s="15">
        <f t="shared" si="310"/>
        <v>-1.3488127135114674</v>
      </c>
      <c r="G661" s="15">
        <f t="shared" si="305"/>
        <v>-37213.15422500993</v>
      </c>
      <c r="L661" s="17">
        <v>5.5749145507812701</v>
      </c>
      <c r="M661" s="17">
        <f t="shared" si="306"/>
        <v>6.2123876440429964</v>
      </c>
      <c r="N661" s="17">
        <f>0.9014*M661+2.3973</f>
        <v>7.9971462223403567</v>
      </c>
      <c r="O661" s="17">
        <f t="shared" si="311"/>
        <v>-1.7847585782973603</v>
      </c>
      <c r="P661" s="17">
        <f t="shared" si="307"/>
        <v>-43159.89176655429</v>
      </c>
      <c r="T661" s="15">
        <v>2.7502685546875201</v>
      </c>
      <c r="U661" s="15">
        <f t="shared" si="308"/>
        <v>5.3659448193359598</v>
      </c>
      <c r="V661" s="15">
        <f>0.9014*U661+2.3973</f>
        <v>7.2341626601494333</v>
      </c>
      <c r="W661" s="15">
        <f t="shared" si="312"/>
        <v>-1.8682178408134735</v>
      </c>
      <c r="X661" s="19">
        <f t="shared" si="309"/>
        <v>-44298.359566536594</v>
      </c>
    </row>
    <row r="662" spans="1:26">
      <c r="A662">
        <v>2060</v>
      </c>
      <c r="B662">
        <v>12</v>
      </c>
      <c r="C662" s="15">
        <v>2.7694335937500201</v>
      </c>
      <c r="D662" s="15">
        <f t="shared" si="303"/>
        <v>-1.8765645214843483</v>
      </c>
      <c r="E662" s="15">
        <f t="shared" ref="E662:E664" si="318">0.7817*D662+0.2163</f>
        <v>-1.2506104864443151</v>
      </c>
      <c r="F662" s="15">
        <f t="shared" si="310"/>
        <v>-0.62595403504003322</v>
      </c>
      <c r="G662" s="15">
        <f t="shared" si="305"/>
        <v>-27352.638991981094</v>
      </c>
      <c r="L662" s="17">
        <v>0.111627197265648</v>
      </c>
      <c r="M662" s="17">
        <f t="shared" si="306"/>
        <v>-1.2908912072753589</v>
      </c>
      <c r="N662" s="17">
        <f>0.7817*M662+0.2163</f>
        <v>-0.79278965672714796</v>
      </c>
      <c r="O662" s="17">
        <f t="shared" si="311"/>
        <v>-0.49810155054821093</v>
      </c>
      <c r="P662" s="17">
        <f t="shared" si="307"/>
        <v>-25608.603251028144</v>
      </c>
      <c r="T662" s="15">
        <v>-2.3516601562499799</v>
      </c>
      <c r="U662" s="15">
        <f t="shared" si="308"/>
        <v>-0.23495251953122853</v>
      </c>
      <c r="V662" s="15">
        <f>0.7817*U662+0.2163</f>
        <v>3.2637615482438653E-2</v>
      </c>
      <c r="W662" s="15">
        <f t="shared" si="312"/>
        <v>-0.26759013501366719</v>
      </c>
      <c r="X662" s="19">
        <f t="shared" si="309"/>
        <v>-22464.197031721433</v>
      </c>
    </row>
    <row r="663" spans="1:26">
      <c r="A663">
        <v>2061</v>
      </c>
      <c r="B663">
        <v>1</v>
      </c>
      <c r="C663" s="15">
        <v>3.8187194824219</v>
      </c>
      <c r="D663" s="15">
        <f t="shared" si="303"/>
        <v>-0.4991669354247712</v>
      </c>
      <c r="E663" s="15">
        <f t="shared" si="318"/>
        <v>-0.17389879342154363</v>
      </c>
      <c r="F663" s="15">
        <f t="shared" si="310"/>
        <v>-0.32526814200322757</v>
      </c>
      <c r="G663" s="15">
        <f t="shared" si="305"/>
        <v>-23250.982725066027</v>
      </c>
      <c r="H663" s="15">
        <f>SUM(G663:G674)</f>
        <v>-63884.820363580395</v>
      </c>
      <c r="I663" s="15">
        <f>H663*2.36386*4.4</f>
        <v>-664464.99444447388</v>
      </c>
      <c r="L663" s="17">
        <v>-2.1960815429687299</v>
      </c>
      <c r="M663" s="17">
        <f t="shared" si="306"/>
        <v>-4.4602983911132537</v>
      </c>
      <c r="N663" s="17">
        <f>0.7817*M663+0.2163</f>
        <v>-3.2703152523332304</v>
      </c>
      <c r="O663" s="17">
        <f t="shared" si="311"/>
        <v>-1.1899831387800233</v>
      </c>
      <c r="P663" s="17">
        <f t="shared" si="307"/>
        <v>-35046.559996098295</v>
      </c>
      <c r="Q663" s="17">
        <f>SUM(P663:P674)</f>
        <v>-63400.840552861271</v>
      </c>
      <c r="R663" s="17">
        <f>Q663*2.36386*4.4</f>
        <v>-659431.12817686133</v>
      </c>
      <c r="T663" s="15">
        <v>-4.9327758789062299</v>
      </c>
      <c r="U663" s="15">
        <f t="shared" si="308"/>
        <v>-3.06850135986326</v>
      </c>
      <c r="V663" s="15">
        <f>0.7817*U663+0.2163</f>
        <v>-2.1823475130051104</v>
      </c>
      <c r="W663" s="15">
        <f t="shared" si="312"/>
        <v>-0.88615384685814957</v>
      </c>
      <c r="X663" s="19">
        <f t="shared" si="309"/>
        <v>-30902.024624992016</v>
      </c>
      <c r="Y663" s="19">
        <f>SUM(X663:X674)</f>
        <v>-89743.792504182275</v>
      </c>
      <c r="Z663" s="19">
        <f>Y663*2.36386*4.4</f>
        <v>-933423.74993531976</v>
      </c>
    </row>
    <row r="664" spans="1:26">
      <c r="A664">
        <v>2061</v>
      </c>
      <c r="B664">
        <v>2</v>
      </c>
      <c r="C664" s="15">
        <v>5.2970825195312701</v>
      </c>
      <c r="D664" s="15">
        <f t="shared" si="303"/>
        <v>1.441480223388699</v>
      </c>
      <c r="E664" s="15">
        <f t="shared" si="318"/>
        <v>1.3431050906229458</v>
      </c>
      <c r="F664" s="15">
        <f t="shared" si="310"/>
        <v>9.8375132765753159E-2</v>
      </c>
      <c r="G664" s="15">
        <f t="shared" si="305"/>
        <v>-17472.064813942361</v>
      </c>
      <c r="L664" s="17">
        <v>2.5932250976562701</v>
      </c>
      <c r="M664" s="17">
        <f t="shared" si="306"/>
        <v>2.1173353491211211</v>
      </c>
      <c r="N664" s="17">
        <f>0.7817*M664+0.2163</f>
        <v>1.8714210424079802</v>
      </c>
      <c r="O664" s="17">
        <f t="shared" si="311"/>
        <v>0.24591430671314085</v>
      </c>
      <c r="P664" s="17">
        <f t="shared" si="307"/>
        <v>-15459.482942126046</v>
      </c>
      <c r="T664" s="15">
        <v>-1.5309814453124799</v>
      </c>
      <c r="U664" s="15">
        <f t="shared" si="308"/>
        <v>0.66598856933595907</v>
      </c>
      <c r="V664" s="15">
        <f>0.7817*U664+0.2163</f>
        <v>0.73690326464991918</v>
      </c>
      <c r="W664" s="15">
        <f t="shared" si="312"/>
        <v>-7.0914695313960108E-2</v>
      </c>
      <c r="X664" s="19">
        <f t="shared" si="309"/>
        <v>-19781.34735877773</v>
      </c>
    </row>
    <row r="665" spans="1:26">
      <c r="A665">
        <v>2061</v>
      </c>
      <c r="B665">
        <v>3</v>
      </c>
      <c r="C665" s="15">
        <v>15.8052917480469</v>
      </c>
      <c r="D665" s="15">
        <f t="shared" si="303"/>
        <v>15.235606477661165</v>
      </c>
      <c r="E665" s="15">
        <f t="shared" ref="E665:E667" si="319">0.9534*D665-0.7929</f>
        <v>13.732727215802155</v>
      </c>
      <c r="F665" s="15">
        <f t="shared" si="310"/>
        <v>1.5028792618590092</v>
      </c>
      <c r="G665" s="15">
        <f t="shared" si="305"/>
        <v>1686.7760110187446</v>
      </c>
      <c r="L665" s="17">
        <v>8.9023376464843995</v>
      </c>
      <c r="M665" s="17">
        <f t="shared" si="306"/>
        <v>10.782270523681673</v>
      </c>
      <c r="N665" s="17">
        <f>0.9534*M665-0.7929</f>
        <v>9.4869167172781079</v>
      </c>
      <c r="O665" s="17">
        <f t="shared" si="311"/>
        <v>1.2953538064035648</v>
      </c>
      <c r="P665" s="17">
        <f t="shared" si="307"/>
        <v>-1144.078726848973</v>
      </c>
      <c r="T665" s="15">
        <v>12.0810485839844</v>
      </c>
      <c r="U665" s="15">
        <f t="shared" si="308"/>
        <v>15.609275135498075</v>
      </c>
      <c r="V665" s="15">
        <f>0.9534*U665-0.7929</f>
        <v>14.088982914183866</v>
      </c>
      <c r="W665" s="15">
        <f t="shared" si="312"/>
        <v>1.5202922213142092</v>
      </c>
      <c r="X665" s="19">
        <f t="shared" si="309"/>
        <v>1924.3061909471289</v>
      </c>
    </row>
    <row r="666" spans="1:26">
      <c r="A666">
        <v>2061</v>
      </c>
      <c r="B666">
        <v>4</v>
      </c>
      <c r="C666" s="15">
        <v>21.975518798828102</v>
      </c>
      <c r="D666" s="15">
        <f t="shared" si="303"/>
        <v>23.335263527221649</v>
      </c>
      <c r="E666" s="15">
        <f t="shared" si="319"/>
        <v>21.45494024685312</v>
      </c>
      <c r="F666" s="15">
        <f t="shared" si="310"/>
        <v>1.880323280368529</v>
      </c>
      <c r="G666" s="15">
        <f t="shared" si="305"/>
        <v>6835.4898675071054</v>
      </c>
      <c r="L666" s="17">
        <v>15.589685058593799</v>
      </c>
      <c r="M666" s="17">
        <f t="shared" si="306"/>
        <v>19.966673459472723</v>
      </c>
      <c r="N666" s="17">
        <f>0.9534*M666-0.7929</f>
        <v>18.243326476261295</v>
      </c>
      <c r="O666" s="17">
        <f t="shared" si="311"/>
        <v>1.7233469832114281</v>
      </c>
      <c r="P666" s="17">
        <f t="shared" si="307"/>
        <v>4694.1761979870898</v>
      </c>
      <c r="T666" s="15">
        <v>18.351708984375001</v>
      </c>
      <c r="U666" s="15">
        <f t="shared" si="308"/>
        <v>22.493206123046878</v>
      </c>
      <c r="V666" s="15">
        <f>0.9534*U666-0.7929</f>
        <v>20.652122717712896</v>
      </c>
      <c r="W666" s="15">
        <f t="shared" si="312"/>
        <v>1.8410834053339826</v>
      </c>
      <c r="X666" s="19">
        <f t="shared" si="309"/>
        <v>6300.2187321608581</v>
      </c>
    </row>
    <row r="667" spans="1:26">
      <c r="A667">
        <v>2061</v>
      </c>
      <c r="B667">
        <v>5</v>
      </c>
      <c r="C667" s="15">
        <v>30.056726074218801</v>
      </c>
      <c r="D667" s="15">
        <f t="shared" si="303"/>
        <v>33.943464317627019</v>
      </c>
      <c r="E667" s="15">
        <f t="shared" si="319"/>
        <v>31.5687988804256</v>
      </c>
      <c r="F667" s="15">
        <f t="shared" si="310"/>
        <v>2.3746654372014184</v>
      </c>
      <c r="G667" s="15">
        <f t="shared" si="305"/>
        <v>13578.81122886455</v>
      </c>
      <c r="L667" s="17">
        <v>22.687036132812501</v>
      </c>
      <c r="M667" s="17">
        <f t="shared" si="306"/>
        <v>29.71417542480469</v>
      </c>
      <c r="N667" s="17">
        <f>0.9534*M667-0.7929</f>
        <v>27.536594850008793</v>
      </c>
      <c r="O667" s="17">
        <f t="shared" si="311"/>
        <v>2.177580574795897</v>
      </c>
      <c r="P667" s="17">
        <f t="shared" si="307"/>
        <v>10890.37662079083</v>
      </c>
      <c r="T667" s="15">
        <v>24.042962646484401</v>
      </c>
      <c r="U667" s="15">
        <f t="shared" si="308"/>
        <v>28.741064393310577</v>
      </c>
      <c r="V667" s="15">
        <f>0.9534*U667-0.7929</f>
        <v>26.608830792582307</v>
      </c>
      <c r="W667" s="15">
        <f t="shared" si="312"/>
        <v>2.1322336007282701</v>
      </c>
      <c r="X667" s="19">
        <f t="shared" si="309"/>
        <v>10271.79854753433</v>
      </c>
    </row>
    <row r="668" spans="1:26">
      <c r="A668">
        <v>2061</v>
      </c>
      <c r="B668">
        <v>6</v>
      </c>
      <c r="C668" s="15">
        <v>33.648461914062501</v>
      </c>
      <c r="D668" s="15">
        <f t="shared" si="303"/>
        <v>38.658335954589845</v>
      </c>
      <c r="E668" s="15">
        <f t="shared" ref="E668:E670" si="320">0.814*D668+4.4613</f>
        <v>35.929185467036127</v>
      </c>
      <c r="F668" s="15">
        <f t="shared" si="310"/>
        <v>2.7291504875537171</v>
      </c>
      <c r="G668" s="15">
        <f t="shared" si="305"/>
        <v>18414.341800720256</v>
      </c>
      <c r="L668" s="17">
        <v>30.819787597656301</v>
      </c>
      <c r="M668" s="17">
        <f t="shared" si="306"/>
        <v>40.883696286621159</v>
      </c>
      <c r="N668" s="17">
        <f>0.814*M668+4.4613</f>
        <v>37.740628777309624</v>
      </c>
      <c r="O668" s="17">
        <f t="shared" si="311"/>
        <v>3.1430675093115354</v>
      </c>
      <c r="P668" s="17">
        <f t="shared" si="307"/>
        <v>24060.583894518655</v>
      </c>
      <c r="T668" s="15">
        <v>32.697442626953197</v>
      </c>
      <c r="U668" s="15">
        <f t="shared" si="308"/>
        <v>38.241952515869222</v>
      </c>
      <c r="V668" s="15">
        <f>0.814*U668+4.4613</f>
        <v>35.590249347917542</v>
      </c>
      <c r="W668" s="15">
        <f t="shared" si="312"/>
        <v>2.6517031679516805</v>
      </c>
      <c r="X668" s="19">
        <f t="shared" si="309"/>
        <v>17357.882914028873</v>
      </c>
    </row>
    <row r="669" spans="1:26">
      <c r="A669">
        <v>2061</v>
      </c>
      <c r="B669">
        <v>7</v>
      </c>
      <c r="C669" s="15">
        <v>36.635217285156301</v>
      </c>
      <c r="D669" s="15">
        <f t="shared" si="303"/>
        <v>42.579049730224675</v>
      </c>
      <c r="E669" s="15">
        <f t="shared" si="320"/>
        <v>39.120646480402883</v>
      </c>
      <c r="F669" s="15">
        <f t="shared" si="310"/>
        <v>3.4584032498217923</v>
      </c>
      <c r="G669" s="15">
        <f t="shared" si="305"/>
        <v>28362.07873081907</v>
      </c>
      <c r="L669" s="17">
        <v>30.621606445312501</v>
      </c>
      <c r="M669" s="17">
        <f t="shared" si="306"/>
        <v>40.611514291992187</v>
      </c>
      <c r="N669" s="17">
        <f>0.814*M669+4.4613</f>
        <v>37.519072633681638</v>
      </c>
      <c r="O669" s="17">
        <f t="shared" si="311"/>
        <v>3.0924416583105483</v>
      </c>
      <c r="P669" s="17">
        <f t="shared" si="307"/>
        <v>23369.996661014193</v>
      </c>
      <c r="T669" s="15">
        <v>36.750390625000001</v>
      </c>
      <c r="U669" s="15">
        <f t="shared" si="308"/>
        <v>42.691278828125007</v>
      </c>
      <c r="V669" s="15">
        <f>0.814*U669+4.4613</f>
        <v>39.212000966093754</v>
      </c>
      <c r="W669" s="15">
        <f t="shared" si="312"/>
        <v>3.4792778620312532</v>
      </c>
      <c r="X669" s="19">
        <f t="shared" si="309"/>
        <v>28646.829315968323</v>
      </c>
    </row>
    <row r="670" spans="1:26">
      <c r="A670">
        <v>2061</v>
      </c>
      <c r="B670">
        <v>8</v>
      </c>
      <c r="C670" s="15">
        <v>34.895867919921898</v>
      </c>
      <c r="D670" s="15">
        <f t="shared" si="303"/>
        <v>40.295805818481476</v>
      </c>
      <c r="E670" s="15">
        <f t="shared" si="320"/>
        <v>37.262085936243921</v>
      </c>
      <c r="F670" s="15">
        <f t="shared" si="310"/>
        <v>3.0337198822375555</v>
      </c>
      <c r="G670" s="15">
        <f t="shared" si="305"/>
        <v>22568.972913602498</v>
      </c>
      <c r="L670" s="17">
        <v>30.483148193359401</v>
      </c>
      <c r="M670" s="17">
        <f t="shared" si="306"/>
        <v>40.421355728759799</v>
      </c>
      <c r="N670" s="17">
        <f>0.814*M670+4.4613</f>
        <v>37.364283563210478</v>
      </c>
      <c r="O670" s="17">
        <f t="shared" si="311"/>
        <v>3.0570721655493216</v>
      </c>
      <c r="P670" s="17">
        <f t="shared" si="307"/>
        <v>22887.521410258298</v>
      </c>
      <c r="T670" s="15">
        <v>34.350549316406301</v>
      </c>
      <c r="U670" s="15">
        <f t="shared" si="308"/>
        <v>40.056733039550842</v>
      </c>
      <c r="V670" s="15">
        <f>0.814*U670+4.4613</f>
        <v>37.067480694194387</v>
      </c>
      <c r="W670" s="15">
        <f t="shared" si="312"/>
        <v>2.989252345356455</v>
      </c>
      <c r="X670" s="19">
        <f t="shared" si="309"/>
        <v>21962.391243007405</v>
      </c>
    </row>
    <row r="671" spans="1:26">
      <c r="A671">
        <v>2061</v>
      </c>
      <c r="B671">
        <v>9</v>
      </c>
      <c r="C671" s="15">
        <v>25.742883300781301</v>
      </c>
      <c r="D671" s="15">
        <f t="shared" si="303"/>
        <v>28.28068290893561</v>
      </c>
      <c r="E671" s="15">
        <f t="shared" ref="E671:E673" si="321">0.9014*D671+2.3973</f>
        <v>27.88950757411456</v>
      </c>
      <c r="F671" s="15">
        <f t="shared" si="310"/>
        <v>0.3911753348210496</v>
      </c>
      <c r="G671" s="15">
        <f t="shared" si="305"/>
        <v>-13477.977257706061</v>
      </c>
      <c r="L671" s="17">
        <v>22.849053955078102</v>
      </c>
      <c r="M671" s="17">
        <f t="shared" si="306"/>
        <v>29.936690701904265</v>
      </c>
      <c r="N671" s="17">
        <f>0.9014*M671+2.3973</f>
        <v>29.382232998696505</v>
      </c>
      <c r="O671" s="17">
        <f t="shared" si="311"/>
        <v>0.55445770320775978</v>
      </c>
      <c r="P671" s="17">
        <f t="shared" si="307"/>
        <v>-11250.642470542949</v>
      </c>
      <c r="T671" s="15">
        <v>24.974481201171901</v>
      </c>
      <c r="U671" s="15">
        <f t="shared" si="308"/>
        <v>29.763685462646514</v>
      </c>
      <c r="V671" s="15">
        <f>0.9014*U671+2.3973</f>
        <v>29.226286076029567</v>
      </c>
      <c r="W671" s="15">
        <f t="shared" si="312"/>
        <v>0.53739938661694708</v>
      </c>
      <c r="X671" s="19">
        <f t="shared" si="309"/>
        <v>-11483.334967158225</v>
      </c>
    </row>
    <row r="672" spans="1:26">
      <c r="A672">
        <v>2061</v>
      </c>
      <c r="B672">
        <v>10</v>
      </c>
      <c r="C672" s="15">
        <v>16.415826416015602</v>
      </c>
      <c r="D672" s="15">
        <f t="shared" si="303"/>
        <v>16.037055336303681</v>
      </c>
      <c r="E672" s="15">
        <f t="shared" si="321"/>
        <v>16.853101680144139</v>
      </c>
      <c r="F672" s="15">
        <f t="shared" si="310"/>
        <v>-0.81604634384045838</v>
      </c>
      <c r="G672" s="15">
        <f t="shared" si="305"/>
        <v>-29945.688176327691</v>
      </c>
      <c r="L672" s="17">
        <v>15.120935058593799</v>
      </c>
      <c r="M672" s="17">
        <f t="shared" si="306"/>
        <v>19.322892209472723</v>
      </c>
      <c r="N672" s="17">
        <f>0.9014*M672+2.3973</f>
        <v>19.814955037618713</v>
      </c>
      <c r="O672" s="17">
        <f t="shared" si="311"/>
        <v>-0.49206282814598978</v>
      </c>
      <c r="P672" s="17">
        <f t="shared" si="307"/>
        <v>-25526.229038739446</v>
      </c>
      <c r="T672" s="15">
        <v>11.0230651855469</v>
      </c>
      <c r="U672" s="15">
        <f t="shared" si="308"/>
        <v>14.447820960693388</v>
      </c>
      <c r="V672" s="15">
        <f>0.9014*U672+2.3973</f>
        <v>15.42056581396902</v>
      </c>
      <c r="W672" s="15">
        <f t="shared" si="312"/>
        <v>-0.97274485327563198</v>
      </c>
      <c r="X672" s="19">
        <f t="shared" si="309"/>
        <v>-32083.212543532896</v>
      </c>
    </row>
    <row r="673" spans="1:26">
      <c r="A673">
        <v>2061</v>
      </c>
      <c r="B673">
        <v>11</v>
      </c>
      <c r="C673" s="15">
        <v>6.6504455566406504</v>
      </c>
      <c r="D673" s="15">
        <f t="shared" si="303"/>
        <v>3.2180398822021816</v>
      </c>
      <c r="E673" s="15">
        <f t="shared" si="321"/>
        <v>5.2980411498170463</v>
      </c>
      <c r="F673" s="15">
        <f t="shared" si="310"/>
        <v>-2.0800012676148647</v>
      </c>
      <c r="G673" s="15">
        <f t="shared" si="305"/>
        <v>-47187.297291534371</v>
      </c>
      <c r="L673" s="17">
        <v>6.7447753906250201</v>
      </c>
      <c r="M673" s="17">
        <f t="shared" si="306"/>
        <v>7.8190745214844011</v>
      </c>
      <c r="N673" s="17">
        <f>0.9014*M673+2.3973</f>
        <v>9.4454137736660382</v>
      </c>
      <c r="O673" s="17">
        <f t="shared" si="311"/>
        <v>-1.6263392521816371</v>
      </c>
      <c r="P673" s="17">
        <f t="shared" si="307"/>
        <v>-40998.893739009713</v>
      </c>
      <c r="T673" s="15">
        <v>1.9354187011719</v>
      </c>
      <c r="U673" s="15">
        <f t="shared" si="308"/>
        <v>4.4714026501465121</v>
      </c>
      <c r="V673" s="15">
        <f>0.9014*U673+2.3973</f>
        <v>6.4278223488420654</v>
      </c>
      <c r="W673" s="15">
        <f t="shared" si="312"/>
        <v>-1.9564196986955533</v>
      </c>
      <c r="X673" s="19">
        <f t="shared" si="309"/>
        <v>-45501.52110990604</v>
      </c>
    </row>
    <row r="674" spans="1:26">
      <c r="A674">
        <v>2061</v>
      </c>
      <c r="B674">
        <v>12</v>
      </c>
      <c r="C674" s="15">
        <v>3.6278015136719</v>
      </c>
      <c r="D674" s="15">
        <f t="shared" si="303"/>
        <v>-0.74978495300289616</v>
      </c>
      <c r="E674" s="15">
        <f t="shared" ref="E674:E676" si="322">0.7817*D674+0.2163</f>
        <v>-0.36980689776236392</v>
      </c>
      <c r="F674" s="15">
        <f t="shared" si="310"/>
        <v>-0.37997805524053224</v>
      </c>
      <c r="G674" s="15">
        <f t="shared" si="305"/>
        <v>-23997.280651536101</v>
      </c>
      <c r="L674" s="17">
        <v>1.5129333496094</v>
      </c>
      <c r="M674" s="17">
        <f t="shared" si="306"/>
        <v>0.63366266235354995</v>
      </c>
      <c r="N674" s="17">
        <f>0.7817*M674+0.2163</f>
        <v>0.71163410316176989</v>
      </c>
      <c r="O674" s="17">
        <f t="shared" si="311"/>
        <v>-7.7971440808219938E-2</v>
      </c>
      <c r="P674" s="17">
        <f t="shared" si="307"/>
        <v>-19877.608424064929</v>
      </c>
      <c r="T674" s="15">
        <v>-6.6316589355468496</v>
      </c>
      <c r="U674" s="15">
        <f t="shared" si="308"/>
        <v>-4.9335351794433322</v>
      </c>
      <c r="V674" s="15">
        <f>0.7817*U674+0.2163</f>
        <v>-3.6402444497708526</v>
      </c>
      <c r="W674" s="15">
        <f t="shared" si="312"/>
        <v>-1.2932907296724796</v>
      </c>
      <c r="X674" s="19">
        <f t="shared" si="309"/>
        <v>-36455.778843462293</v>
      </c>
    </row>
    <row r="675" spans="1:26">
      <c r="A675">
        <v>2062</v>
      </c>
      <c r="B675">
        <v>1</v>
      </c>
      <c r="C675" s="15">
        <v>-1.0481323242187299</v>
      </c>
      <c r="D675" s="15">
        <f t="shared" si="303"/>
        <v>-6.8878833020019261</v>
      </c>
      <c r="E675" s="15">
        <f t="shared" si="322"/>
        <v>-5.1679583771749051</v>
      </c>
      <c r="F675" s="15">
        <f t="shared" si="310"/>
        <v>-1.719924924827021</v>
      </c>
      <c r="G675" s="15">
        <f t="shared" si="305"/>
        <v>-42275.495899565394</v>
      </c>
      <c r="H675" s="15">
        <f>SUM(G675:G686)</f>
        <v>-80029.885725695771</v>
      </c>
      <c r="I675" s="15">
        <f>H675*2.36386*4.4</f>
        <v>-832389.5609547901</v>
      </c>
      <c r="L675" s="17">
        <v>0.69997558593752296</v>
      </c>
      <c r="M675" s="17">
        <f t="shared" si="306"/>
        <v>-0.48285353027340594</v>
      </c>
      <c r="N675" s="17">
        <f>0.7817*M675+0.2163</f>
        <v>-0.16114660461472141</v>
      </c>
      <c r="O675" s="17">
        <f t="shared" si="311"/>
        <v>-0.32170692565868453</v>
      </c>
      <c r="P675" s="17">
        <f t="shared" si="307"/>
        <v>-23202.404172910115</v>
      </c>
      <c r="Q675" s="17">
        <f>SUM(P675:P686)</f>
        <v>-29918.992437737834</v>
      </c>
      <c r="R675" s="17">
        <f>Q675*2.36386*4.4</f>
        <v>-311186.96164103219</v>
      </c>
      <c r="T675" s="15">
        <v>-5.6132263183593496</v>
      </c>
      <c r="U675" s="15">
        <f t="shared" si="308"/>
        <v>-3.8154998522948946</v>
      </c>
      <c r="V675" s="15">
        <f>0.7817*U675+0.2163</f>
        <v>-2.7662762345389189</v>
      </c>
      <c r="W675" s="15">
        <f t="shared" si="312"/>
        <v>-1.0492236177559757</v>
      </c>
      <c r="X675" s="19">
        <f t="shared" si="309"/>
        <v>-33126.459369809265</v>
      </c>
      <c r="Y675" s="19">
        <f>SUM(X675:X686)</f>
        <v>-66566.645990301913</v>
      </c>
      <c r="Z675" s="19">
        <f>Y675*2.36386*4.4</f>
        <v>-692358.6198787943</v>
      </c>
    </row>
    <row r="676" spans="1:26">
      <c r="A676">
        <v>2062</v>
      </c>
      <c r="B676">
        <v>2</v>
      </c>
      <c r="C676" s="15">
        <v>6.5650878906250201</v>
      </c>
      <c r="D676" s="15">
        <f t="shared" si="303"/>
        <v>3.1059908740234645</v>
      </c>
      <c r="E676" s="15">
        <f t="shared" si="322"/>
        <v>2.6442530662241421</v>
      </c>
      <c r="F676" s="15">
        <f t="shared" si="310"/>
        <v>0.46173780779932239</v>
      </c>
      <c r="G676" s="15">
        <f t="shared" si="305"/>
        <v>-12515.434563809444</v>
      </c>
      <c r="L676" s="17">
        <v>4.1287780761719004</v>
      </c>
      <c r="M676" s="17">
        <f t="shared" si="306"/>
        <v>4.2262638098144887</v>
      </c>
      <c r="N676" s="17">
        <f>0.7817*M676+0.2163</f>
        <v>3.5199704201319855</v>
      </c>
      <c r="O676" s="17">
        <f t="shared" si="311"/>
        <v>0.70629338968250321</v>
      </c>
      <c r="P676" s="17">
        <f t="shared" si="307"/>
        <v>-9179.4518713409743</v>
      </c>
      <c r="T676" s="15">
        <v>3.4069763183594</v>
      </c>
      <c r="U676" s="15">
        <f t="shared" si="308"/>
        <v>6.0868786022949495</v>
      </c>
      <c r="V676" s="15">
        <f>0.7817*U676+0.2163</f>
        <v>4.9744130034139618</v>
      </c>
      <c r="W676" s="15">
        <f t="shared" si="312"/>
        <v>1.1124655988809877</v>
      </c>
      <c r="X676" s="19">
        <f t="shared" si="309"/>
        <v>-3638.8567656644464</v>
      </c>
    </row>
    <row r="677" spans="1:26">
      <c r="A677">
        <v>2062</v>
      </c>
      <c r="B677">
        <v>3</v>
      </c>
      <c r="C677" s="15">
        <v>12.436975097656299</v>
      </c>
      <c r="D677" s="15">
        <f t="shared" si="303"/>
        <v>10.814017210693425</v>
      </c>
      <c r="E677" s="15">
        <f t="shared" ref="E677:E679" si="323">0.9534*D677-0.7929</f>
        <v>9.5171840086751125</v>
      </c>
      <c r="F677" s="15">
        <f t="shared" si="310"/>
        <v>1.2968332020183126</v>
      </c>
      <c r="G677" s="15">
        <f t="shared" si="305"/>
        <v>-1123.8982912681968</v>
      </c>
      <c r="L677" s="17">
        <v>11.010705566406299</v>
      </c>
      <c r="M677" s="17">
        <f t="shared" si="306"/>
        <v>13.677903024902411</v>
      </c>
      <c r="N677" s="17">
        <f>0.9534*M677-0.7929</f>
        <v>12.247612743941961</v>
      </c>
      <c r="O677" s="17">
        <f t="shared" si="311"/>
        <v>1.4302902809604507</v>
      </c>
      <c r="P677" s="17">
        <f t="shared" si="307"/>
        <v>696.5897225815097</v>
      </c>
      <c r="T677" s="15">
        <v>6.5679870605469004</v>
      </c>
      <c r="U677" s="15">
        <f t="shared" si="308"/>
        <v>9.5570361950683882</v>
      </c>
      <c r="V677" s="15">
        <f>0.9534*U677-0.7929</f>
        <v>8.3187783083782012</v>
      </c>
      <c r="W677" s="15">
        <f t="shared" si="312"/>
        <v>1.238257886690187</v>
      </c>
      <c r="X677" s="19">
        <f t="shared" si="309"/>
        <v>-1922.9241676591591</v>
      </c>
    </row>
    <row r="678" spans="1:26">
      <c r="A678">
        <v>2062</v>
      </c>
      <c r="B678">
        <v>4</v>
      </c>
      <c r="C678" s="15">
        <v>23.411920166015602</v>
      </c>
      <c r="D678" s="15">
        <f t="shared" si="303"/>
        <v>25.220827601928679</v>
      </c>
      <c r="E678" s="15">
        <f t="shared" si="323"/>
        <v>23.252637035678806</v>
      </c>
      <c r="F678" s="15">
        <f t="shared" si="310"/>
        <v>1.9681905662498735</v>
      </c>
      <c r="G678" s="15">
        <f t="shared" si="305"/>
        <v>8034.0875142145233</v>
      </c>
      <c r="L678" s="17">
        <v>18.815026855468801</v>
      </c>
      <c r="M678" s="17">
        <f t="shared" si="306"/>
        <v>24.396357883300851</v>
      </c>
      <c r="N678" s="17">
        <f>0.9534*M678-0.7929</f>
        <v>22.466587605939033</v>
      </c>
      <c r="O678" s="17">
        <f t="shared" si="311"/>
        <v>1.9297702773618184</v>
      </c>
      <c r="P678" s="17">
        <f t="shared" si="307"/>
        <v>7509.9963534925664</v>
      </c>
      <c r="T678" s="15">
        <v>21.245263671875001</v>
      </c>
      <c r="U678" s="15">
        <f t="shared" si="308"/>
        <v>25.669750458984378</v>
      </c>
      <c r="V678" s="15">
        <f>0.9534*U678-0.7929</f>
        <v>23.680640087595709</v>
      </c>
      <c r="W678" s="15">
        <f t="shared" si="312"/>
        <v>1.9891103713886693</v>
      </c>
      <c r="X678" s="19">
        <f t="shared" si="309"/>
        <v>8319.4545761128393</v>
      </c>
    </row>
    <row r="679" spans="1:26">
      <c r="A679">
        <v>2062</v>
      </c>
      <c r="B679">
        <v>5</v>
      </c>
      <c r="C679" s="15">
        <v>28.930261230468801</v>
      </c>
      <c r="D679" s="15">
        <f t="shared" si="303"/>
        <v>32.464753917236393</v>
      </c>
      <c r="E679" s="15">
        <f t="shared" si="323"/>
        <v>30.158996384693179</v>
      </c>
      <c r="F679" s="15">
        <f t="shared" si="310"/>
        <v>2.3057575325432147</v>
      </c>
      <c r="G679" s="15">
        <f t="shared" si="305"/>
        <v>12638.838501421993</v>
      </c>
      <c r="L679" s="17">
        <v>24.163415527343801</v>
      </c>
      <c r="M679" s="17">
        <f t="shared" si="306"/>
        <v>31.741834885253976</v>
      </c>
      <c r="N679" s="17">
        <f>0.9534*M679-0.7929</f>
        <v>29.469765379601142</v>
      </c>
      <c r="O679" s="17">
        <f t="shared" si="311"/>
        <v>2.2720695056528335</v>
      </c>
      <c r="P679" s="17">
        <f t="shared" si="307"/>
        <v>12179.300126610302</v>
      </c>
      <c r="T679" s="15">
        <v>25.208734130859401</v>
      </c>
      <c r="U679" s="15">
        <f t="shared" si="308"/>
        <v>30.020848328857451</v>
      </c>
      <c r="V679" s="15">
        <f>0.9534*U679-0.7929</f>
        <v>27.828976796732693</v>
      </c>
      <c r="W679" s="15">
        <f t="shared" si="312"/>
        <v>2.1918715321247575</v>
      </c>
      <c r="X679" s="19">
        <f t="shared" si="309"/>
        <v>11085.319569713818</v>
      </c>
    </row>
    <row r="680" spans="1:26">
      <c r="A680">
        <v>2062</v>
      </c>
      <c r="B680">
        <v>6</v>
      </c>
      <c r="C680" s="15">
        <v>34.483758544921898</v>
      </c>
      <c r="D680" s="15">
        <f t="shared" si="303"/>
        <v>39.754829841918976</v>
      </c>
      <c r="E680" s="15">
        <f t="shared" ref="E680:E682" si="324">0.814*D680+4.4613</f>
        <v>36.821731491322048</v>
      </c>
      <c r="F680" s="15">
        <f t="shared" si="310"/>
        <v>2.9330983505969286</v>
      </c>
      <c r="G680" s="15">
        <f t="shared" si="305"/>
        <v>21196.394600492706</v>
      </c>
      <c r="L680" s="17">
        <v>30.829736328125001</v>
      </c>
      <c r="M680" s="17">
        <f t="shared" si="306"/>
        <v>40.897359873046874</v>
      </c>
      <c r="N680" s="17">
        <f>0.814*M680+4.4613</f>
        <v>37.751750936660152</v>
      </c>
      <c r="O680" s="17">
        <f t="shared" si="311"/>
        <v>3.1456089363867221</v>
      </c>
      <c r="P680" s="17">
        <f t="shared" si="307"/>
        <v>24095.251501251274</v>
      </c>
      <c r="T680" s="15">
        <v>34.080499267578197</v>
      </c>
      <c r="U680" s="15">
        <f t="shared" si="308"/>
        <v>39.76027209594735</v>
      </c>
      <c r="V680" s="15">
        <f>0.814*U680+4.4613</f>
        <v>36.826161486101142</v>
      </c>
      <c r="W680" s="15">
        <f t="shared" si="312"/>
        <v>2.9341106098462078</v>
      </c>
      <c r="X680" s="19">
        <f t="shared" si="309"/>
        <v>21210.202828912123</v>
      </c>
    </row>
    <row r="681" spans="1:26">
      <c r="A681">
        <v>2062</v>
      </c>
      <c r="B681">
        <v>7</v>
      </c>
      <c r="C681" s="15">
        <v>37.057000732421898</v>
      </c>
      <c r="D681" s="15">
        <f t="shared" si="303"/>
        <v>43.132724861450221</v>
      </c>
      <c r="E681" s="15">
        <f t="shared" si="324"/>
        <v>39.571338037220478</v>
      </c>
      <c r="F681" s="15">
        <f t="shared" si="310"/>
        <v>3.5613868242297428</v>
      </c>
      <c r="G681" s="15">
        <f t="shared" si="305"/>
        <v>29766.877669317924</v>
      </c>
      <c r="L681" s="17">
        <v>31.805261230468801</v>
      </c>
      <c r="M681" s="17">
        <f t="shared" si="306"/>
        <v>42.237145773925846</v>
      </c>
      <c r="N681" s="17">
        <f>0.814*M681+4.4613</f>
        <v>38.842336659975636</v>
      </c>
      <c r="O681" s="17">
        <f t="shared" si="311"/>
        <v>3.3948091139502097</v>
      </c>
      <c r="P681" s="17">
        <f t="shared" si="307"/>
        <v>27494.591123394814</v>
      </c>
      <c r="T681" s="15">
        <v>36.934747314453197</v>
      </c>
      <c r="U681" s="15">
        <f t="shared" si="308"/>
        <v>42.893665601806724</v>
      </c>
      <c r="V681" s="15">
        <f>0.814*U681+4.4613</f>
        <v>39.376743799870674</v>
      </c>
      <c r="W681" s="15">
        <f t="shared" si="312"/>
        <v>3.51692180193605</v>
      </c>
      <c r="X681" s="19">
        <f t="shared" si="309"/>
        <v>29160.330300209658</v>
      </c>
    </row>
    <row r="682" spans="1:26">
      <c r="A682">
        <v>2062</v>
      </c>
      <c r="B682">
        <v>8</v>
      </c>
      <c r="C682" s="15">
        <v>35.513299560546898</v>
      </c>
      <c r="D682" s="15">
        <f t="shared" si="303"/>
        <v>41.10630833312991</v>
      </c>
      <c r="E682" s="15">
        <f t="shared" si="324"/>
        <v>37.921834983167749</v>
      </c>
      <c r="F682" s="15">
        <f t="shared" si="310"/>
        <v>3.1844733499621611</v>
      </c>
      <c r="G682" s="15">
        <f t="shared" si="305"/>
        <v>24625.40096683384</v>
      </c>
      <c r="L682" s="17">
        <v>30.147363281250001</v>
      </c>
      <c r="M682" s="17">
        <f t="shared" si="306"/>
        <v>39.960188730468751</v>
      </c>
      <c r="N682" s="17">
        <f>0.814*M682+4.4613</f>
        <v>36.988893626601559</v>
      </c>
      <c r="O682" s="17">
        <f t="shared" si="311"/>
        <v>2.9712951038671918</v>
      </c>
      <c r="P682" s="17">
        <f t="shared" si="307"/>
        <v>21717.436511852364</v>
      </c>
      <c r="T682" s="15">
        <v>31.809533691406301</v>
      </c>
      <c r="U682" s="15">
        <f t="shared" si="308"/>
        <v>37.267206086425837</v>
      </c>
      <c r="V682" s="15">
        <f>0.814*U682+4.4613</f>
        <v>34.796805754350629</v>
      </c>
      <c r="W682" s="15">
        <f t="shared" si="312"/>
        <v>2.4704003320752079</v>
      </c>
      <c r="X682" s="19">
        <f t="shared" si="309"/>
        <v>14884.730929837911</v>
      </c>
    </row>
    <row r="683" spans="1:26">
      <c r="A683">
        <v>2062</v>
      </c>
      <c r="B683">
        <v>9</v>
      </c>
      <c r="C683" s="15">
        <v>26.676812744140602</v>
      </c>
      <c r="D683" s="15">
        <f t="shared" si="303"/>
        <v>29.50665208923337</v>
      </c>
      <c r="E683" s="15">
        <f t="shared" ref="E683:E685" si="325">0.9014*D683+2.3973</f>
        <v>28.994596193234962</v>
      </c>
      <c r="F683" s="15">
        <f t="shared" si="310"/>
        <v>0.51205589599840806</v>
      </c>
      <c r="G683" s="15">
        <f t="shared" si="305"/>
        <v>-11829.045522685716</v>
      </c>
      <c r="L683" s="17">
        <v>23.333764648437501</v>
      </c>
      <c r="M683" s="17">
        <f t="shared" si="306"/>
        <v>30.602392368164065</v>
      </c>
      <c r="N683" s="17">
        <f>0.9014*M683+2.3973</f>
        <v>29.982296480663088</v>
      </c>
      <c r="O683" s="17">
        <f t="shared" si="311"/>
        <v>0.62009588750097677</v>
      </c>
      <c r="P683" s="17">
        <f t="shared" si="307"/>
        <v>-10355.271998599175</v>
      </c>
      <c r="T683" s="15">
        <v>25.293908691406301</v>
      </c>
      <c r="U683" s="15">
        <f t="shared" si="308"/>
        <v>30.114352961425837</v>
      </c>
      <c r="V683" s="15">
        <f>0.9014*U683+2.3973</f>
        <v>29.54237775942925</v>
      </c>
      <c r="W683" s="15">
        <f t="shared" si="312"/>
        <v>0.57197520199658669</v>
      </c>
      <c r="X683" s="19">
        <f t="shared" si="309"/>
        <v>-11011.686269564561</v>
      </c>
    </row>
    <row r="684" spans="1:26">
      <c r="A684">
        <v>2062</v>
      </c>
      <c r="B684">
        <v>10</v>
      </c>
      <c r="C684" s="15">
        <v>15.973291015625</v>
      </c>
      <c r="D684" s="15">
        <f t="shared" si="303"/>
        <v>15.456139116210935</v>
      </c>
      <c r="E684" s="15">
        <f t="shared" si="325"/>
        <v>16.329463799352535</v>
      </c>
      <c r="F684" s="15">
        <f t="shared" si="310"/>
        <v>-0.87332468314160039</v>
      </c>
      <c r="G684" s="15">
        <f t="shared" si="305"/>
        <v>-30727.022002734571</v>
      </c>
      <c r="L684" s="17">
        <v>14.075341796875</v>
      </c>
      <c r="M684" s="17">
        <f t="shared" si="306"/>
        <v>17.886874423828125</v>
      </c>
      <c r="N684" s="17">
        <f>0.9014*M684+2.3973</f>
        <v>18.520528605638674</v>
      </c>
      <c r="O684" s="17">
        <f t="shared" si="311"/>
        <v>-0.63365418181054878</v>
      </c>
      <c r="P684" s="17">
        <f t="shared" si="307"/>
        <v>-27457.676694077694</v>
      </c>
      <c r="T684" s="15">
        <v>12.781945800781299</v>
      </c>
      <c r="U684" s="15">
        <f t="shared" si="308"/>
        <v>16.378720100097713</v>
      </c>
      <c r="V684" s="15">
        <f>0.9014*U684+2.3973</f>
        <v>17.161078298228077</v>
      </c>
      <c r="W684" s="15">
        <f t="shared" si="312"/>
        <v>-0.782358198130364</v>
      </c>
      <c r="X684" s="19">
        <f t="shared" si="309"/>
        <v>-29486.148180696295</v>
      </c>
    </row>
    <row r="685" spans="1:26">
      <c r="A685">
        <v>2062</v>
      </c>
      <c r="B685">
        <v>11</v>
      </c>
      <c r="C685" s="15">
        <v>7.3063903808594004</v>
      </c>
      <c r="D685" s="15">
        <f t="shared" si="303"/>
        <v>4.0790986529541344</v>
      </c>
      <c r="E685" s="15">
        <f t="shared" si="325"/>
        <v>6.0741995257728565</v>
      </c>
      <c r="F685" s="15">
        <f t="shared" si="310"/>
        <v>-1.9951008728187221</v>
      </c>
      <c r="G685" s="15">
        <f t="shared" si="305"/>
        <v>-46029.171006120188</v>
      </c>
      <c r="L685" s="17">
        <v>9.0765625000000192</v>
      </c>
      <c r="M685" s="17">
        <f t="shared" si="306"/>
        <v>11.021550937500026</v>
      </c>
      <c r="N685" s="17">
        <f>0.9014*M685+2.3973</f>
        <v>12.332126015062522</v>
      </c>
      <c r="O685" s="17">
        <f t="shared" si="311"/>
        <v>-1.3105750775624969</v>
      </c>
      <c r="P685" s="17">
        <f t="shared" si="307"/>
        <v>-36691.55463303002</v>
      </c>
      <c r="T685" s="15">
        <v>0.26415405273439801</v>
      </c>
      <c r="U685" s="15">
        <f t="shared" si="308"/>
        <v>2.6366883190918218</v>
      </c>
      <c r="V685" s="15">
        <f>0.9014*U685+2.3973</f>
        <v>4.7740108508293684</v>
      </c>
      <c r="W685" s="15">
        <f t="shared" si="312"/>
        <v>-2.1373225317375466</v>
      </c>
      <c r="X685" s="19">
        <f t="shared" si="309"/>
        <v>-47969.216655431868</v>
      </c>
    </row>
    <row r="686" spans="1:26">
      <c r="A686">
        <v>2062</v>
      </c>
      <c r="B686">
        <v>12</v>
      </c>
      <c r="C686" s="15">
        <v>1.6339050292969</v>
      </c>
      <c r="D686" s="15">
        <f t="shared" si="303"/>
        <v>-3.3671728680419588</v>
      </c>
      <c r="E686" s="15">
        <f t="shared" ref="E686:E688" si="326">0.7817*D686+0.2163</f>
        <v>-2.4158190309483989</v>
      </c>
      <c r="F686" s="15">
        <f t="shared" si="310"/>
        <v>-0.95135383709355992</v>
      </c>
      <c r="G686" s="15">
        <f t="shared" si="305"/>
        <v>-31791.417691793249</v>
      </c>
      <c r="L686" s="17">
        <v>2.2835937500000201</v>
      </c>
      <c r="M686" s="17">
        <f t="shared" si="306"/>
        <v>1.6920876562500275</v>
      </c>
      <c r="N686" s="17">
        <f>0.7817*M686+0.2163</f>
        <v>1.5390049208906464</v>
      </c>
      <c r="O686" s="17">
        <f t="shared" si="311"/>
        <v>0.15308273535938111</v>
      </c>
      <c r="P686" s="17">
        <f t="shared" si="307"/>
        <v>-16725.798406962684</v>
      </c>
      <c r="T686" s="15">
        <v>-2.8432983398437299</v>
      </c>
      <c r="U686" s="15">
        <f t="shared" si="308"/>
        <v>-0.77467291748044742</v>
      </c>
      <c r="V686" s="15">
        <f>0.7817*U686+0.2163</f>
        <v>-0.38926181959446576</v>
      </c>
      <c r="W686" s="15">
        <f t="shared" si="312"/>
        <v>-0.38541109788598166</v>
      </c>
      <c r="X686" s="19">
        <f t="shared" si="309"/>
        <v>-24071.392786262677</v>
      </c>
    </row>
    <row r="687" spans="1:26">
      <c r="A687">
        <v>2063</v>
      </c>
      <c r="B687">
        <v>1</v>
      </c>
      <c r="C687" s="15">
        <v>1.94744262695315</v>
      </c>
      <c r="D687" s="15">
        <f t="shared" si="303"/>
        <v>-2.9555920635985995</v>
      </c>
      <c r="E687" s="15">
        <f t="shared" si="326"/>
        <v>-2.0940863161150252</v>
      </c>
      <c r="F687" s="15">
        <f t="shared" si="310"/>
        <v>-0.86150574748357434</v>
      </c>
      <c r="G687" s="15">
        <f t="shared" si="305"/>
        <v>-30565.799901423437</v>
      </c>
      <c r="H687" s="15">
        <f>SUM(G687:G698)</f>
        <v>-47283.532596868114</v>
      </c>
      <c r="I687" s="15">
        <f>H687*2.36386*4.4</f>
        <v>-491795.2660035037</v>
      </c>
      <c r="L687" s="17">
        <v>-0.51059570312497704</v>
      </c>
      <c r="M687" s="17">
        <f t="shared" si="306"/>
        <v>-2.1454521386718435</v>
      </c>
      <c r="N687" s="17">
        <f>0.7817*M687+0.2163</f>
        <v>-1.4607999367997799</v>
      </c>
      <c r="O687" s="17">
        <f t="shared" si="311"/>
        <v>-0.68465220187206355</v>
      </c>
      <c r="P687" s="17">
        <f t="shared" si="307"/>
        <v>-28153.340685736817</v>
      </c>
      <c r="Q687" s="17">
        <f>SUM(P687:P698)</f>
        <v>-67386.653329054272</v>
      </c>
      <c r="R687" s="17">
        <f>Q687*2.36386*4.4</f>
        <v>-700887.50308904017</v>
      </c>
      <c r="T687" s="15">
        <v>-3.3241333007812299</v>
      </c>
      <c r="U687" s="15">
        <f t="shared" si="308"/>
        <v>-1.3025335375976348</v>
      </c>
      <c r="V687" s="15">
        <f>0.7817*U687+0.2163</f>
        <v>-0.80189046634007122</v>
      </c>
      <c r="W687" s="15">
        <f t="shared" si="312"/>
        <v>-0.50064307125756358</v>
      </c>
      <c r="X687" s="19">
        <f t="shared" si="309"/>
        <v>-25643.272135024425</v>
      </c>
      <c r="Y687" s="19">
        <f>SUM(X687:X698)</f>
        <v>-65551.529128338123</v>
      </c>
      <c r="Z687" s="19">
        <f>Y687*2.36386*4.4</f>
        <v>-681800.4056393787</v>
      </c>
    </row>
    <row r="688" spans="1:26">
      <c r="A688">
        <v>2063</v>
      </c>
      <c r="B688">
        <v>2</v>
      </c>
      <c r="C688" s="15">
        <v>6.5334411621094004</v>
      </c>
      <c r="D688" s="15">
        <f t="shared" si="303"/>
        <v>3.0644482135010103</v>
      </c>
      <c r="E688" s="15">
        <f t="shared" si="326"/>
        <v>2.6117791684937397</v>
      </c>
      <c r="F688" s="15">
        <f t="shared" si="310"/>
        <v>0.45266904500727057</v>
      </c>
      <c r="G688" s="15">
        <f t="shared" si="305"/>
        <v>-12639.141557055822</v>
      </c>
      <c r="L688" s="17">
        <v>1.6225830078125201</v>
      </c>
      <c r="M688" s="17">
        <f t="shared" si="306"/>
        <v>0.78425550292971513</v>
      </c>
      <c r="N688" s="17">
        <f>0.7817*M688+0.2163</f>
        <v>0.82935252664015824</v>
      </c>
      <c r="O688" s="17">
        <f t="shared" si="311"/>
        <v>-4.5097023710443107E-2</v>
      </c>
      <c r="P688" s="17">
        <f t="shared" si="307"/>
        <v>-19429.168500434156</v>
      </c>
      <c r="T688" s="15">
        <v>0.56505737304689796</v>
      </c>
      <c r="U688" s="15">
        <f t="shared" si="308"/>
        <v>2.9670199841308844</v>
      </c>
      <c r="V688" s="15">
        <f>0.7817*U688+0.2163</f>
        <v>2.5356195215951121</v>
      </c>
      <c r="W688" s="15">
        <f t="shared" si="312"/>
        <v>0.43140046253577236</v>
      </c>
      <c r="X688" s="19">
        <f t="shared" si="309"/>
        <v>-12929.266290549529</v>
      </c>
    </row>
    <row r="689" spans="1:26">
      <c r="A689">
        <v>2063</v>
      </c>
      <c r="B689">
        <v>3</v>
      </c>
      <c r="C689" s="15">
        <v>12.930871582031299</v>
      </c>
      <c r="D689" s="15">
        <f t="shared" si="303"/>
        <v>11.462355125732486</v>
      </c>
      <c r="E689" s="15">
        <f t="shared" ref="E689:E691" si="327">0.9534*D689-0.7929</f>
        <v>10.135309376873353</v>
      </c>
      <c r="F689" s="15">
        <f t="shared" si="310"/>
        <v>1.327045748859133</v>
      </c>
      <c r="G689" s="15">
        <f t="shared" si="305"/>
        <v>-711.7689398125658</v>
      </c>
      <c r="L689" s="17">
        <v>9.7422729492187692</v>
      </c>
      <c r="M689" s="17">
        <f t="shared" si="306"/>
        <v>11.935837668457056</v>
      </c>
      <c r="N689" s="17">
        <f>0.9534*M689-0.7929</f>
        <v>10.586727633106959</v>
      </c>
      <c r="O689" s="17">
        <f t="shared" si="311"/>
        <v>1.3491100353500975</v>
      </c>
      <c r="P689" s="17">
        <f t="shared" si="307"/>
        <v>-410.79000778932095</v>
      </c>
      <c r="T689" s="15">
        <v>6.4595581054687701</v>
      </c>
      <c r="U689" s="15">
        <f t="shared" si="308"/>
        <v>9.4380028881836164</v>
      </c>
      <c r="V689" s="15">
        <f>0.9534*U689-0.7929</f>
        <v>8.2052919535942603</v>
      </c>
      <c r="W689" s="15">
        <f t="shared" si="312"/>
        <v>1.2327109345893561</v>
      </c>
      <c r="X689" s="19">
        <f t="shared" si="309"/>
        <v>-1998.5901412665917</v>
      </c>
    </row>
    <row r="690" spans="1:26">
      <c r="A690">
        <v>2063</v>
      </c>
      <c r="B690">
        <v>4</v>
      </c>
      <c r="C690" s="15">
        <v>25.988092041015602</v>
      </c>
      <c r="D690" s="15">
        <f t="shared" si="303"/>
        <v>28.602568422241177</v>
      </c>
      <c r="E690" s="15">
        <f t="shared" si="327"/>
        <v>26.476788733764739</v>
      </c>
      <c r="F690" s="15">
        <f t="shared" si="310"/>
        <v>2.1257796884764382</v>
      </c>
      <c r="G690" s="15">
        <f t="shared" si="305"/>
        <v>10183.760730507092</v>
      </c>
      <c r="L690" s="17">
        <v>19.840509033203102</v>
      </c>
      <c r="M690" s="17">
        <f t="shared" si="306"/>
        <v>25.804755106201139</v>
      </c>
      <c r="N690" s="17">
        <f>0.9534*M690-0.7929</f>
        <v>23.809353518252166</v>
      </c>
      <c r="O690" s="17">
        <f t="shared" si="311"/>
        <v>1.9954015879489724</v>
      </c>
      <c r="P690" s="17">
        <f t="shared" si="307"/>
        <v>8405.273061211934</v>
      </c>
      <c r="T690" s="15">
        <v>16.309106445312501</v>
      </c>
      <c r="U690" s="15">
        <f t="shared" si="308"/>
        <v>20.250837055664064</v>
      </c>
      <c r="V690" s="15">
        <f>0.9534*U690-0.7929</f>
        <v>18.514248048870119</v>
      </c>
      <c r="W690" s="15">
        <f t="shared" si="312"/>
        <v>1.7365890067939453</v>
      </c>
      <c r="X690" s="19">
        <f t="shared" si="309"/>
        <v>4874.8106416762093</v>
      </c>
    </row>
    <row r="691" spans="1:26">
      <c r="A691">
        <v>2063</v>
      </c>
      <c r="B691">
        <v>5</v>
      </c>
      <c r="C691" s="15">
        <v>29.776635742187501</v>
      </c>
      <c r="D691" s="15">
        <f t="shared" si="303"/>
        <v>33.575789738769529</v>
      </c>
      <c r="E691" s="15">
        <f t="shared" si="327"/>
        <v>31.218257936942873</v>
      </c>
      <c r="F691" s="15">
        <f t="shared" si="310"/>
        <v>2.3575318018266564</v>
      </c>
      <c r="G691" s="15">
        <f t="shared" si="305"/>
        <v>13345.091308717419</v>
      </c>
      <c r="L691" s="17">
        <v>23.244836425781301</v>
      </c>
      <c r="M691" s="17">
        <f t="shared" si="306"/>
        <v>30.480258347168039</v>
      </c>
      <c r="N691" s="17">
        <f>0.9534*M691-0.7929</f>
        <v>28.266978308190009</v>
      </c>
      <c r="O691" s="17">
        <f t="shared" si="311"/>
        <v>2.2132800389780307</v>
      </c>
      <c r="P691" s="17">
        <f t="shared" si="307"/>
        <v>11377.353011699317</v>
      </c>
      <c r="T691" s="15">
        <v>28.006188964843801</v>
      </c>
      <c r="U691" s="15">
        <f t="shared" si="308"/>
        <v>33.091894245605531</v>
      </c>
      <c r="V691" s="15">
        <f>0.9534*U691-0.7929</f>
        <v>30.756911973760314</v>
      </c>
      <c r="W691" s="15">
        <f t="shared" si="312"/>
        <v>2.3349822718452167</v>
      </c>
      <c r="X691" s="19">
        <f t="shared" si="309"/>
        <v>13037.493170240599</v>
      </c>
    </row>
    <row r="692" spans="1:26">
      <c r="A692">
        <v>2063</v>
      </c>
      <c r="B692">
        <v>6</v>
      </c>
      <c r="C692" s="15">
        <v>32.878198242187501</v>
      </c>
      <c r="D692" s="15">
        <f t="shared" si="303"/>
        <v>37.647210832519534</v>
      </c>
      <c r="E692" s="15">
        <f t="shared" ref="E692:E694" si="328">0.814*D692+4.4613</f>
        <v>35.106129617670895</v>
      </c>
      <c r="F692" s="15">
        <f t="shared" si="310"/>
        <v>2.5410812148486386</v>
      </c>
      <c r="G692" s="15">
        <f t="shared" si="305"/>
        <v>15848.888851750278</v>
      </c>
      <c r="L692" s="17">
        <v>30.191247558593801</v>
      </c>
      <c r="M692" s="17">
        <f t="shared" si="306"/>
        <v>40.020459396972726</v>
      </c>
      <c r="N692" s="17">
        <f>0.814*M692+4.4613</f>
        <v>37.037953949135797</v>
      </c>
      <c r="O692" s="17">
        <f t="shared" si="311"/>
        <v>2.9825054478369282</v>
      </c>
      <c r="P692" s="17">
        <f t="shared" si="307"/>
        <v>21870.356813943537</v>
      </c>
      <c r="T692" s="15">
        <v>34.921685791015697</v>
      </c>
      <c r="U692" s="15">
        <f t="shared" si="308"/>
        <v>40.683726661377037</v>
      </c>
      <c r="V692" s="15">
        <f>0.814*U692+4.4613</f>
        <v>37.577853502360909</v>
      </c>
      <c r="W692" s="15">
        <f t="shared" si="312"/>
        <v>3.1058731590161273</v>
      </c>
      <c r="X692" s="19">
        <f t="shared" si="309"/>
        <v>23553.215762138992</v>
      </c>
    </row>
    <row r="693" spans="1:26">
      <c r="A693">
        <v>2063</v>
      </c>
      <c r="B693">
        <v>7</v>
      </c>
      <c r="C693" s="15">
        <v>37.184808349609398</v>
      </c>
      <c r="D693" s="15">
        <f t="shared" si="303"/>
        <v>43.300497920532258</v>
      </c>
      <c r="E693" s="15">
        <f t="shared" si="328"/>
        <v>39.707905307313254</v>
      </c>
      <c r="F693" s="15">
        <f t="shared" si="310"/>
        <v>3.5925926132190042</v>
      </c>
      <c r="G693" s="15">
        <f t="shared" si="305"/>
        <v>30192.555836920437</v>
      </c>
      <c r="L693" s="17">
        <v>32.787744140625001</v>
      </c>
      <c r="M693" s="17">
        <f t="shared" si="306"/>
        <v>43.586487802734375</v>
      </c>
      <c r="N693" s="17">
        <f>0.814*M693+4.4613</f>
        <v>39.940701071425778</v>
      </c>
      <c r="O693" s="17">
        <f t="shared" si="311"/>
        <v>3.645786731308597</v>
      </c>
      <c r="P693" s="17">
        <f t="shared" si="307"/>
        <v>30918.176801780573</v>
      </c>
      <c r="T693" s="15">
        <v>36.936242675781301</v>
      </c>
      <c r="U693" s="15">
        <f t="shared" si="308"/>
        <v>42.895307209472712</v>
      </c>
      <c r="V693" s="15">
        <f>0.814*U693+4.4613</f>
        <v>39.378080068510783</v>
      </c>
      <c r="W693" s="15">
        <f t="shared" si="312"/>
        <v>3.5172271409619285</v>
      </c>
      <c r="X693" s="19">
        <f t="shared" si="309"/>
        <v>29164.495429861665</v>
      </c>
    </row>
    <row r="694" spans="1:26">
      <c r="A694">
        <v>2063</v>
      </c>
      <c r="B694">
        <v>8</v>
      </c>
      <c r="C694" s="15">
        <v>36.610345458984398</v>
      </c>
      <c r="D694" s="15">
        <f t="shared" si="303"/>
        <v>42.546400484008821</v>
      </c>
      <c r="E694" s="15">
        <f t="shared" si="328"/>
        <v>39.094069993983176</v>
      </c>
      <c r="F694" s="15">
        <f t="shared" si="310"/>
        <v>3.4523304900256448</v>
      </c>
      <c r="G694" s="15">
        <f t="shared" si="305"/>
        <v>28279.240214439822</v>
      </c>
      <c r="L694" s="17">
        <v>28.223046875000001</v>
      </c>
      <c r="M694" s="17">
        <f t="shared" si="306"/>
        <v>37.317332578124997</v>
      </c>
      <c r="N694" s="17">
        <f>0.814*M694+4.4613</f>
        <v>34.837608718593742</v>
      </c>
      <c r="O694" s="17">
        <f t="shared" si="311"/>
        <v>2.479723859531255</v>
      </c>
      <c r="P694" s="17">
        <f t="shared" si="307"/>
        <v>15011.913167865852</v>
      </c>
      <c r="T694" s="15">
        <v>32.471704101562501</v>
      </c>
      <c r="U694" s="15">
        <f t="shared" si="308"/>
        <v>37.994136762695319</v>
      </c>
      <c r="V694" s="15">
        <f>0.814*U694+4.4613</f>
        <v>35.388527324833987</v>
      </c>
      <c r="W694" s="15">
        <f t="shared" si="312"/>
        <v>2.6056094378613324</v>
      </c>
      <c r="X694" s="19">
        <f t="shared" si="309"/>
        <v>16729.118341866437</v>
      </c>
    </row>
    <row r="695" spans="1:26">
      <c r="A695">
        <v>2063</v>
      </c>
      <c r="B695">
        <v>9</v>
      </c>
      <c r="C695" s="15">
        <v>28.829278564453102</v>
      </c>
      <c r="D695" s="15">
        <f t="shared" si="303"/>
        <v>32.332193971557587</v>
      </c>
      <c r="E695" s="15">
        <f t="shared" ref="E695:E697" si="329">0.9014*D695+2.3973</f>
        <v>31.541539645962008</v>
      </c>
      <c r="F695" s="15">
        <f t="shared" si="310"/>
        <v>0.79065432559557891</v>
      </c>
      <c r="G695" s="15">
        <f t="shared" si="305"/>
        <v>-8028.6843445507075</v>
      </c>
      <c r="L695" s="17">
        <v>24.537866210937501</v>
      </c>
      <c r="M695" s="17">
        <f t="shared" si="306"/>
        <v>32.256105454101558</v>
      </c>
      <c r="N695" s="17">
        <f>0.9014*M695+2.3973</f>
        <v>31.472953456327144</v>
      </c>
      <c r="O695" s="17">
        <f t="shared" si="311"/>
        <v>0.78315199777441435</v>
      </c>
      <c r="P695" s="17">
        <f t="shared" si="307"/>
        <v>-8131.0235983592138</v>
      </c>
      <c r="T695" s="15">
        <v>23.282220458984401</v>
      </c>
      <c r="U695" s="15">
        <f t="shared" si="308"/>
        <v>27.905921619873077</v>
      </c>
      <c r="V695" s="15">
        <f>0.9014*U695+2.3973</f>
        <v>27.551697748153593</v>
      </c>
      <c r="W695" s="15">
        <f t="shared" si="312"/>
        <v>0.35422387171948344</v>
      </c>
      <c r="X695" s="19">
        <f t="shared" si="309"/>
        <v>-13982.032165874527</v>
      </c>
    </row>
    <row r="696" spans="1:26">
      <c r="A696">
        <v>2063</v>
      </c>
      <c r="B696">
        <v>10</v>
      </c>
      <c r="C696" s="15">
        <v>18.847650146484401</v>
      </c>
      <c r="D696" s="15">
        <f t="shared" si="303"/>
        <v>19.229310347290074</v>
      </c>
      <c r="E696" s="15">
        <f t="shared" si="329"/>
        <v>19.730600347047275</v>
      </c>
      <c r="F696" s="15">
        <f t="shared" si="310"/>
        <v>-0.50128999975720134</v>
      </c>
      <c r="G696" s="15">
        <f t="shared" si="305"/>
        <v>-25652.096886687985</v>
      </c>
      <c r="L696" s="17">
        <v>14.889733886718799</v>
      </c>
      <c r="M696" s="17">
        <f t="shared" si="306"/>
        <v>19.0053605200196</v>
      </c>
      <c r="N696" s="17">
        <f>0.9014*M696+2.3973</f>
        <v>19.528731972745668</v>
      </c>
      <c r="O696" s="17">
        <f t="shared" si="311"/>
        <v>-0.52337145272606733</v>
      </c>
      <c r="P696" s="17">
        <f t="shared" si="307"/>
        <v>-25953.309986636283</v>
      </c>
      <c r="T696" s="15">
        <v>14.8221374511719</v>
      </c>
      <c r="U696" s="15">
        <f t="shared" si="308"/>
        <v>18.618442493896513</v>
      </c>
      <c r="V696" s="15">
        <f>0.9014*U696+2.3973</f>
        <v>19.179964063998316</v>
      </c>
      <c r="W696" s="15">
        <f t="shared" si="312"/>
        <v>-0.56152157010180304</v>
      </c>
      <c r="X696" s="19">
        <f t="shared" si="309"/>
        <v>-26473.715737758695</v>
      </c>
    </row>
    <row r="697" spans="1:26">
      <c r="A697">
        <v>2063</v>
      </c>
      <c r="B697">
        <v>11</v>
      </c>
      <c r="C697" s="15">
        <v>9.3638549804687692</v>
      </c>
      <c r="D697" s="15">
        <f t="shared" si="303"/>
        <v>6.7799324328613535</v>
      </c>
      <c r="E697" s="15">
        <f t="shared" si="329"/>
        <v>8.5087310949812238</v>
      </c>
      <c r="F697" s="15">
        <f t="shared" si="310"/>
        <v>-1.7287986621198703</v>
      </c>
      <c r="G697" s="15">
        <f t="shared" si="305"/>
        <v>-42396.542549977152</v>
      </c>
      <c r="L697" s="17">
        <v>7.8284240722656504</v>
      </c>
      <c r="M697" s="17">
        <f t="shared" si="306"/>
        <v>9.3073576208496434</v>
      </c>
      <c r="N697" s="17">
        <f>0.9014*M697+2.3973</f>
        <v>10.786952159433868</v>
      </c>
      <c r="O697" s="17">
        <f t="shared" si="311"/>
        <v>-1.4795945385842248</v>
      </c>
      <c r="P697" s="17">
        <f t="shared" si="307"/>
        <v>-38997.14910082741</v>
      </c>
      <c r="T697" s="15">
        <v>0.45299682617189801</v>
      </c>
      <c r="U697" s="15">
        <f t="shared" si="308"/>
        <v>2.8439999157715095</v>
      </c>
      <c r="V697" s="15">
        <f>0.9014*U697+2.3973</f>
        <v>4.9608815240764379</v>
      </c>
      <c r="W697" s="15">
        <f t="shared" si="312"/>
        <v>-2.1168816083049284</v>
      </c>
      <c r="X697" s="19">
        <f t="shared" si="309"/>
        <v>-47690.382018887525</v>
      </c>
    </row>
    <row r="698" spans="1:26">
      <c r="A698">
        <v>2063</v>
      </c>
      <c r="B698">
        <v>12</v>
      </c>
      <c r="C698" s="15">
        <v>3.3357177734375201</v>
      </c>
      <c r="D698" s="15">
        <f t="shared" si="303"/>
        <v>-1.1332032788085673</v>
      </c>
      <c r="E698" s="15">
        <f t="shared" ref="E698:E700" si="330">0.7817*D698+0.2163</f>
        <v>-0.66952500304465712</v>
      </c>
      <c r="F698" s="15">
        <f t="shared" si="310"/>
        <v>-0.46367827576391019</v>
      </c>
      <c r="G698" s="15">
        <f t="shared" si="305"/>
        <v>-25139.035359695499</v>
      </c>
      <c r="L698" s="17">
        <v>-1.91449584960935</v>
      </c>
      <c r="M698" s="17">
        <f t="shared" si="306"/>
        <v>-4.0735685998534814</v>
      </c>
      <c r="N698" s="17">
        <f>0.7817*M698+0.2163</f>
        <v>-2.9680085745054661</v>
      </c>
      <c r="O698" s="17">
        <f t="shared" si="311"/>
        <v>-1.1055600253480153</v>
      </c>
      <c r="P698" s="17">
        <f t="shared" si="307"/>
        <v>-33894.944305772275</v>
      </c>
      <c r="T698" s="15">
        <v>-2.8806213378906</v>
      </c>
      <c r="U698" s="15">
        <f t="shared" si="308"/>
        <v>-0.81564610473630106</v>
      </c>
      <c r="V698" s="15">
        <f>0.7817*U698+0.2163</f>
        <v>-0.42129056007236648</v>
      </c>
      <c r="W698" s="15">
        <f t="shared" si="312"/>
        <v>-0.39435554466393458</v>
      </c>
      <c r="X698" s="19">
        <f t="shared" si="309"/>
        <v>-24193.403984760731</v>
      </c>
    </row>
    <row r="699" spans="1:26">
      <c r="A699">
        <v>2064</v>
      </c>
      <c r="B699">
        <v>1</v>
      </c>
      <c r="C699" s="15">
        <v>3.5235534667969</v>
      </c>
      <c r="D699" s="15">
        <f t="shared" si="303"/>
        <v>-0.88663136413570864</v>
      </c>
      <c r="E699" s="15">
        <f t="shared" si="330"/>
        <v>-0.47677973734488338</v>
      </c>
      <c r="F699" s="15">
        <f t="shared" si="310"/>
        <v>-0.40985162679082526</v>
      </c>
      <c r="G699" s="15">
        <f t="shared" si="305"/>
        <v>-24404.786041053649</v>
      </c>
      <c r="H699" s="15">
        <f>SUM(G699:G710)</f>
        <v>-38958.21044241311</v>
      </c>
      <c r="I699" s="15">
        <f>H699*2.36386*4.4</f>
        <v>-405203.7234801717</v>
      </c>
      <c r="L699" s="17">
        <v>0.52803955078127296</v>
      </c>
      <c r="M699" s="17">
        <f t="shared" si="306"/>
        <v>-0.71899048095699969</v>
      </c>
      <c r="N699" s="17">
        <f>0.7817*M699+0.2163</f>
        <v>-0.34573485896408668</v>
      </c>
      <c r="O699" s="17">
        <f t="shared" si="311"/>
        <v>-0.37325562199291301</v>
      </c>
      <c r="P699" s="17">
        <f t="shared" si="307"/>
        <v>-23905.579939605326</v>
      </c>
      <c r="Q699" s="17">
        <f>SUM(P699:P710)</f>
        <v>-32371.131869280674</v>
      </c>
      <c r="R699" s="17">
        <f>Q699*2.36386*4.4</f>
        <v>-336691.62463427836</v>
      </c>
      <c r="T699" s="15">
        <v>-3.08441772460935</v>
      </c>
      <c r="U699" s="15">
        <f t="shared" si="308"/>
        <v>-1.0393737780761452</v>
      </c>
      <c r="V699" s="15">
        <f>0.7817*U699+0.2163</f>
        <v>-0.59617848232212256</v>
      </c>
      <c r="W699" s="15">
        <f t="shared" si="312"/>
        <v>-0.44319529575402261</v>
      </c>
      <c r="X699" s="19">
        <f t="shared" si="309"/>
        <v>-24859.627029380623</v>
      </c>
      <c r="Y699" s="19">
        <f>SUM(X699:X710)</f>
        <v>-47429.741778581403</v>
      </c>
      <c r="Z699" s="19">
        <f>Y699*2.36386*4.4</f>
        <v>-493315.98536315671</v>
      </c>
    </row>
    <row r="700" spans="1:26">
      <c r="A700">
        <v>2064</v>
      </c>
      <c r="B700">
        <v>2</v>
      </c>
      <c r="C700" s="15">
        <v>8.4868408203125192</v>
      </c>
      <c r="D700" s="15">
        <f t="shared" si="303"/>
        <v>5.628675944824244</v>
      </c>
      <c r="E700" s="15">
        <f t="shared" si="330"/>
        <v>4.6162359860691113</v>
      </c>
      <c r="F700" s="15">
        <f t="shared" si="310"/>
        <v>1.0124399587551327</v>
      </c>
      <c r="G700" s="15">
        <f t="shared" si="305"/>
        <v>-5003.3065226212348</v>
      </c>
      <c r="L700" s="17">
        <v>2.85955200195315</v>
      </c>
      <c r="M700" s="17">
        <f t="shared" si="306"/>
        <v>2.4831087194824559</v>
      </c>
      <c r="N700" s="17">
        <f>0.7817*M700+0.2163</f>
        <v>2.1573460860194356</v>
      </c>
      <c r="O700" s="17">
        <f t="shared" si="311"/>
        <v>0.32576263346302037</v>
      </c>
      <c r="P700" s="17">
        <f t="shared" si="307"/>
        <v>-14370.271916930938</v>
      </c>
      <c r="T700" s="15">
        <v>3.4286132812500201</v>
      </c>
      <c r="U700" s="15">
        <f t="shared" si="308"/>
        <v>6.1106316601562725</v>
      </c>
      <c r="V700" s="15">
        <f>0.7817*U700+0.2163</f>
        <v>4.9929807687441583</v>
      </c>
      <c r="W700" s="15">
        <f t="shared" si="312"/>
        <v>1.1176508914121142</v>
      </c>
      <c r="X700" s="19">
        <f t="shared" si="309"/>
        <v>-3568.1241902473503</v>
      </c>
    </row>
    <row r="701" spans="1:26">
      <c r="A701">
        <v>2064</v>
      </c>
      <c r="B701">
        <v>3</v>
      </c>
      <c r="C701" s="15">
        <v>16.930993652343801</v>
      </c>
      <c r="D701" s="15">
        <f t="shared" si="303"/>
        <v>16.713315367431708</v>
      </c>
      <c r="E701" s="15">
        <f t="shared" ref="E701:E703" si="331">0.9534*D701-0.7929</f>
        <v>15.141574871309391</v>
      </c>
      <c r="F701" s="15">
        <f t="shared" si="310"/>
        <v>1.5717404961223167</v>
      </c>
      <c r="G701" s="15">
        <f t="shared" si="305"/>
        <v>2626.1121076045238</v>
      </c>
      <c r="L701" s="17">
        <v>9.0804687500000192</v>
      </c>
      <c r="M701" s="17">
        <f t="shared" si="306"/>
        <v>11.026915781250025</v>
      </c>
      <c r="N701" s="17">
        <f>0.9534*M701-0.7929</f>
        <v>9.7201615058437749</v>
      </c>
      <c r="O701" s="17">
        <f t="shared" si="311"/>
        <v>1.3067542754062504</v>
      </c>
      <c r="P701" s="17">
        <f t="shared" si="307"/>
        <v>-988.56492918333606</v>
      </c>
      <c r="T701" s="15">
        <v>13.1440979003906</v>
      </c>
      <c r="U701" s="15">
        <f t="shared" si="308"/>
        <v>16.776290675048802</v>
      </c>
      <c r="V701" s="15">
        <f>0.9534*U701-0.7929</f>
        <v>15.201615529591528</v>
      </c>
      <c r="W701" s="15">
        <f t="shared" si="312"/>
        <v>1.5746751454572738</v>
      </c>
      <c r="X701" s="19">
        <f t="shared" si="309"/>
        <v>2666.1436591826714</v>
      </c>
    </row>
    <row r="702" spans="1:26">
      <c r="A702">
        <v>2064</v>
      </c>
      <c r="B702">
        <v>4</v>
      </c>
      <c r="C702" s="15">
        <v>24.331353759765602</v>
      </c>
      <c r="D702" s="15">
        <f t="shared" si="303"/>
        <v>26.427768080444306</v>
      </c>
      <c r="E702" s="15">
        <f t="shared" si="331"/>
        <v>24.403334087895601</v>
      </c>
      <c r="F702" s="15">
        <f t="shared" si="310"/>
        <v>2.0244339925487047</v>
      </c>
      <c r="G702" s="15">
        <f t="shared" si="305"/>
        <v>8801.3040923568806</v>
      </c>
      <c r="L702" s="17">
        <v>19.393151855468801</v>
      </c>
      <c r="M702" s="17">
        <f t="shared" si="306"/>
        <v>25.190354758300852</v>
      </c>
      <c r="N702" s="17">
        <f>0.9534*M702-0.7929</f>
        <v>23.223584226564032</v>
      </c>
      <c r="O702" s="17">
        <f t="shared" si="311"/>
        <v>1.9667705317368203</v>
      </c>
      <c r="P702" s="17">
        <f t="shared" si="307"/>
        <v>8014.7168234219644</v>
      </c>
      <c r="T702" s="15">
        <v>18.251458740234401</v>
      </c>
      <c r="U702" s="15">
        <f t="shared" si="308"/>
        <v>22.383151405029327</v>
      </c>
      <c r="V702" s="15">
        <f>0.9534*U702-0.7929</f>
        <v>20.547196549554961</v>
      </c>
      <c r="W702" s="15">
        <f t="shared" si="312"/>
        <v>1.8359548554743661</v>
      </c>
      <c r="X702" s="19">
        <f t="shared" si="309"/>
        <v>6230.2601835258283</v>
      </c>
    </row>
    <row r="703" spans="1:26">
      <c r="A703">
        <v>2064</v>
      </c>
      <c r="B703">
        <v>5</v>
      </c>
      <c r="C703" s="15">
        <v>29.565606689453102</v>
      </c>
      <c r="D703" s="15">
        <f t="shared" si="303"/>
        <v>33.298771901245082</v>
      </c>
      <c r="E703" s="15">
        <f t="shared" si="331"/>
        <v>30.954149130647064</v>
      </c>
      <c r="F703" s="15">
        <f t="shared" si="310"/>
        <v>2.3446227705980185</v>
      </c>
      <c r="G703" s="15">
        <f t="shared" si="305"/>
        <v>13168.999213727569</v>
      </c>
      <c r="L703" s="17">
        <v>25.427972412109401</v>
      </c>
      <c r="M703" s="17">
        <f t="shared" si="306"/>
        <v>33.478577310791046</v>
      </c>
      <c r="N703" s="17">
        <f>0.9534*M703-0.7929</f>
        <v>31.125575608108186</v>
      </c>
      <c r="O703" s="17">
        <f t="shared" si="311"/>
        <v>2.3530017026828602</v>
      </c>
      <c r="P703" s="17">
        <f t="shared" si="307"/>
        <v>13283.296226296898</v>
      </c>
      <c r="T703" s="15">
        <v>25.259179687500001</v>
      </c>
      <c r="U703" s="15">
        <f t="shared" si="308"/>
        <v>30.076227460937503</v>
      </c>
      <c r="V703" s="15">
        <f>0.9534*U703-0.7929</f>
        <v>27.881775261257815</v>
      </c>
      <c r="W703" s="15">
        <f t="shared" si="312"/>
        <v>2.194452199679688</v>
      </c>
      <c r="X703" s="19">
        <f t="shared" si="309"/>
        <v>11120.522455830622</v>
      </c>
    </row>
    <row r="704" spans="1:26">
      <c r="A704">
        <v>2064</v>
      </c>
      <c r="B704">
        <v>6</v>
      </c>
      <c r="C704" s="15">
        <v>32.303186035156301</v>
      </c>
      <c r="D704" s="15">
        <f t="shared" si="303"/>
        <v>36.892392308349677</v>
      </c>
      <c r="E704" s="15">
        <f t="shared" ref="E704:E706" si="332">0.814*D704+4.4613</f>
        <v>34.491707338996633</v>
      </c>
      <c r="F704" s="15">
        <f t="shared" si="310"/>
        <v>2.4006849693530441</v>
      </c>
      <c r="G704" s="15">
        <f t="shared" si="305"/>
        <v>13933.743666944876</v>
      </c>
      <c r="L704" s="17">
        <v>31.215173339843801</v>
      </c>
      <c r="M704" s="17">
        <f t="shared" si="306"/>
        <v>41.426719064941473</v>
      </c>
      <c r="N704" s="17">
        <f>0.814*M704+4.4613</f>
        <v>38.18264931886236</v>
      </c>
      <c r="O704" s="17">
        <f t="shared" si="311"/>
        <v>3.2440697460791128</v>
      </c>
      <c r="P704" s="17">
        <f t="shared" si="307"/>
        <v>25438.355406265175</v>
      </c>
      <c r="T704" s="15">
        <v>32.534265136718801</v>
      </c>
      <c r="U704" s="15">
        <f t="shared" si="308"/>
        <v>38.0628162670899</v>
      </c>
      <c r="V704" s="15">
        <f>0.814*U704+4.4613</f>
        <v>35.444432441411173</v>
      </c>
      <c r="W704" s="15">
        <f t="shared" si="312"/>
        <v>2.6183838256787269</v>
      </c>
      <c r="X704" s="19">
        <f t="shared" si="309"/>
        <v>16903.37376608351</v>
      </c>
    </row>
    <row r="705" spans="1:26">
      <c r="A705">
        <v>2064</v>
      </c>
      <c r="B705">
        <v>7</v>
      </c>
      <c r="C705" s="15">
        <v>37.725427246093801</v>
      </c>
      <c r="D705" s="15">
        <f t="shared" si="303"/>
        <v>44.010168345947335</v>
      </c>
      <c r="E705" s="15">
        <f t="shared" si="332"/>
        <v>40.285577033601129</v>
      </c>
      <c r="F705" s="15">
        <f t="shared" si="310"/>
        <v>3.724591312346206</v>
      </c>
      <c r="G705" s="15">
        <f t="shared" si="305"/>
        <v>31993.150091714597</v>
      </c>
      <c r="L705" s="17">
        <v>32.605676269531301</v>
      </c>
      <c r="M705" s="17">
        <f t="shared" si="306"/>
        <v>43.336435788574285</v>
      </c>
      <c r="N705" s="17">
        <f>0.814*M705+4.4613</f>
        <v>39.73715873189947</v>
      </c>
      <c r="O705" s="17">
        <f t="shared" si="311"/>
        <v>3.5992770566748149</v>
      </c>
      <c r="P705" s="17">
        <f t="shared" si="307"/>
        <v>30283.73833010115</v>
      </c>
      <c r="T705" s="15">
        <v>38.173272705078197</v>
      </c>
      <c r="U705" s="15">
        <f t="shared" si="308"/>
        <v>44.253318775634845</v>
      </c>
      <c r="V705" s="15">
        <f>0.814*U705+4.4613</f>
        <v>40.483501483366766</v>
      </c>
      <c r="W705" s="15">
        <f t="shared" si="312"/>
        <v>3.7698172922680797</v>
      </c>
      <c r="X705" s="19">
        <f t="shared" si="309"/>
        <v>32610.077683828873</v>
      </c>
    </row>
    <row r="706" spans="1:26">
      <c r="A706">
        <v>2064</v>
      </c>
      <c r="B706">
        <v>8</v>
      </c>
      <c r="C706" s="15">
        <v>35.954492187500001</v>
      </c>
      <c r="D706" s="15">
        <f t="shared" si="303"/>
        <v>41.685461894531251</v>
      </c>
      <c r="E706" s="15">
        <f t="shared" si="332"/>
        <v>38.393265982148435</v>
      </c>
      <c r="F706" s="15">
        <f t="shared" si="310"/>
        <v>3.2921959123828159</v>
      </c>
      <c r="G706" s="15">
        <f t="shared" si="305"/>
        <v>26094.844440813991</v>
      </c>
      <c r="L706" s="17">
        <v>30.666833496093801</v>
      </c>
      <c r="M706" s="17">
        <f t="shared" si="306"/>
        <v>40.673629123535221</v>
      </c>
      <c r="N706" s="17">
        <f>0.814*M706+4.4613</f>
        <v>37.569634106557672</v>
      </c>
      <c r="O706" s="17">
        <f t="shared" si="311"/>
        <v>3.1039950169775494</v>
      </c>
      <c r="P706" s="17">
        <f t="shared" si="307"/>
        <v>23527.596026590749</v>
      </c>
      <c r="T706" s="15">
        <v>33.217614746093801</v>
      </c>
      <c r="U706" s="15">
        <f t="shared" si="308"/>
        <v>38.812997468261777</v>
      </c>
      <c r="V706" s="15">
        <f>0.814*U706+4.4613</f>
        <v>36.055079939165083</v>
      </c>
      <c r="W706" s="15">
        <f t="shared" si="312"/>
        <v>2.7579175290966944</v>
      </c>
      <c r="X706" s="19">
        <f t="shared" si="309"/>
        <v>18806.753014408008</v>
      </c>
    </row>
    <row r="707" spans="1:26">
      <c r="A707">
        <v>2064</v>
      </c>
      <c r="B707">
        <v>9</v>
      </c>
      <c r="C707" s="15">
        <v>27.749963378906301</v>
      </c>
      <c r="D707" s="15">
        <f t="shared" si="303"/>
        <v>30.9153769274903</v>
      </c>
      <c r="E707" s="15">
        <f t="shared" ref="E707:E709" si="333">0.9014*D707+2.3973</f>
        <v>30.264420762439755</v>
      </c>
      <c r="F707" s="15">
        <f t="shared" si="310"/>
        <v>0.65095616505054466</v>
      </c>
      <c r="G707" s="15">
        <f t="shared" si="305"/>
        <v>-9934.3069525455212</v>
      </c>
      <c r="L707" s="17">
        <v>22.463525390625001</v>
      </c>
      <c r="M707" s="17">
        <f t="shared" si="306"/>
        <v>29.407205771484378</v>
      </c>
      <c r="N707" s="17">
        <f>0.9014*M707+2.3973</f>
        <v>28.904955282416019</v>
      </c>
      <c r="O707" s="17">
        <f t="shared" si="311"/>
        <v>0.50225048906835923</v>
      </c>
      <c r="P707" s="17">
        <f t="shared" si="307"/>
        <v>-11962.801078618511</v>
      </c>
      <c r="T707" s="15">
        <v>24.289300537109401</v>
      </c>
      <c r="U707" s="15">
        <f t="shared" si="308"/>
        <v>29.011494129638702</v>
      </c>
      <c r="V707" s="15">
        <f>0.9014*U707+2.3973</f>
        <v>28.548260808456327</v>
      </c>
      <c r="W707" s="15">
        <f t="shared" si="312"/>
        <v>0.46323332118237559</v>
      </c>
      <c r="X707" s="19">
        <f t="shared" si="309"/>
        <v>-12495.034265751216</v>
      </c>
    </row>
    <row r="708" spans="1:26">
      <c r="A708">
        <v>2064</v>
      </c>
      <c r="B708">
        <v>10</v>
      </c>
      <c r="C708" s="15">
        <v>15.7086120605469</v>
      </c>
      <c r="D708" s="15">
        <f t="shared" ref="D708:D771" si="334">C708*1.3127-5.512</f>
        <v>15.108695051879913</v>
      </c>
      <c r="E708" s="15">
        <f t="shared" si="333"/>
        <v>16.016277719764553</v>
      </c>
      <c r="F708" s="15">
        <f t="shared" si="310"/>
        <v>-0.9075826678846397</v>
      </c>
      <c r="G708" s="15">
        <f t="shared" ref="G708:G771" si="335">13641*F708-18814</f>
        <v>-31194.33517261437</v>
      </c>
      <c r="L708" s="17">
        <v>14.689599609375</v>
      </c>
      <c r="M708" s="17">
        <f t="shared" ref="M708:M771" si="336">L708*1.3734-1.4442</f>
        <v>18.730496103515627</v>
      </c>
      <c r="N708" s="17">
        <f>0.9014*M708+2.3973</f>
        <v>19.280969187708987</v>
      </c>
      <c r="O708" s="17">
        <f t="shared" si="311"/>
        <v>-0.55047308419336005</v>
      </c>
      <c r="P708" s="17">
        <f t="shared" ref="P708:P771" si="337">13641*O708-18814</f>
        <v>-26323.003341481624</v>
      </c>
      <c r="T708" s="15">
        <v>16.852807617187501</v>
      </c>
      <c r="U708" s="15">
        <f t="shared" ref="U708:U771" si="338">T708*1.0978+2.3467</f>
        <v>20.84771220214844</v>
      </c>
      <c r="V708" s="15">
        <f>0.9014*U708+2.3973</f>
        <v>21.189427779016604</v>
      </c>
      <c r="W708" s="15">
        <f t="shared" si="312"/>
        <v>-0.34171557686816456</v>
      </c>
      <c r="X708" s="19">
        <f t="shared" ref="X708:X771" si="339">13641*W708-18814</f>
        <v>-23475.342184058631</v>
      </c>
    </row>
    <row r="709" spans="1:26">
      <c r="A709">
        <v>2064</v>
      </c>
      <c r="B709">
        <v>11</v>
      </c>
      <c r="C709" s="15">
        <v>10.1681457519531</v>
      </c>
      <c r="D709" s="15">
        <f t="shared" si="334"/>
        <v>7.8357249285888342</v>
      </c>
      <c r="E709" s="15">
        <f t="shared" si="333"/>
        <v>9.4604224506299754</v>
      </c>
      <c r="F709" s="15">
        <f t="shared" ref="F709:F772" si="340">D709-E709</f>
        <v>-1.6246975220411413</v>
      </c>
      <c r="G709" s="15">
        <f t="shared" si="335"/>
        <v>-40976.498898163205</v>
      </c>
      <c r="L709" s="17">
        <v>7.1303344726562701</v>
      </c>
      <c r="M709" s="17">
        <f t="shared" si="336"/>
        <v>8.3486013647461199</v>
      </c>
      <c r="N709" s="17">
        <f>0.9014*M709+2.3973</f>
        <v>9.9227292701821526</v>
      </c>
      <c r="O709" s="17">
        <f t="shared" ref="O709:O772" si="341">M709-N709</f>
        <v>-1.5741279054360326</v>
      </c>
      <c r="P709" s="17">
        <f t="shared" si="337"/>
        <v>-40286.67875805292</v>
      </c>
      <c r="T709" s="15">
        <v>1.7133422851562701</v>
      </c>
      <c r="U709" s="15">
        <f t="shared" si="338"/>
        <v>4.2276071606445536</v>
      </c>
      <c r="V709" s="15">
        <f>0.9014*U709+2.3973</f>
        <v>6.2080650946050007</v>
      </c>
      <c r="W709" s="15">
        <f t="shared" ref="W709:W772" si="342">U709-V709</f>
        <v>-1.9804579339604471</v>
      </c>
      <c r="X709" s="19">
        <f t="shared" si="339"/>
        <v>-45829.426677154464</v>
      </c>
    </row>
    <row r="710" spans="1:26">
      <c r="A710">
        <v>2064</v>
      </c>
      <c r="B710">
        <v>12</v>
      </c>
      <c r="C710" s="15">
        <v>3.6109558105469</v>
      </c>
      <c r="D710" s="15">
        <f t="shared" si="334"/>
        <v>-0.77189830749508381</v>
      </c>
      <c r="E710" s="15">
        <f t="shared" ref="E710:E712" si="343">0.7817*D710+0.2163</f>
        <v>-0.38709290696890702</v>
      </c>
      <c r="F710" s="15">
        <f t="shared" si="340"/>
        <v>-0.38480540052617679</v>
      </c>
      <c r="G710" s="15">
        <f t="shared" si="335"/>
        <v>-24063.130468577576</v>
      </c>
      <c r="L710" s="17">
        <v>2.6855407714844</v>
      </c>
      <c r="M710" s="17">
        <f t="shared" si="336"/>
        <v>2.2441216955566747</v>
      </c>
      <c r="N710" s="17">
        <f>0.7817*M710+0.2163</f>
        <v>1.9705299294166525</v>
      </c>
      <c r="O710" s="17">
        <f t="shared" si="341"/>
        <v>0.27359176614002223</v>
      </c>
      <c r="P710" s="17">
        <f t="shared" si="337"/>
        <v>-15081.934718083958</v>
      </c>
      <c r="T710" s="15">
        <v>-3.2923339843749799</v>
      </c>
      <c r="U710" s="15">
        <f t="shared" si="338"/>
        <v>-1.2676242480468534</v>
      </c>
      <c r="V710" s="15">
        <f>0.7817*U710+0.2163</f>
        <v>-0.77460187469822528</v>
      </c>
      <c r="W710" s="15">
        <f t="shared" si="342"/>
        <v>-0.49302237334862808</v>
      </c>
      <c r="X710" s="19">
        <f t="shared" si="339"/>
        <v>-25539.318194848634</v>
      </c>
    </row>
    <row r="711" spans="1:26">
      <c r="A711">
        <v>2065</v>
      </c>
      <c r="B711">
        <v>1</v>
      </c>
      <c r="C711" s="15">
        <v>4.7581420898437701</v>
      </c>
      <c r="D711" s="15">
        <f t="shared" si="334"/>
        <v>0.73401312133791752</v>
      </c>
      <c r="E711" s="15">
        <f t="shared" si="343"/>
        <v>0.79007805694985</v>
      </c>
      <c r="F711" s="15">
        <f t="shared" si="340"/>
        <v>-5.6064935611932487E-2</v>
      </c>
      <c r="G711" s="15">
        <f t="shared" si="335"/>
        <v>-19578.781786682372</v>
      </c>
      <c r="H711" s="15">
        <f>SUM(G711:G722)</f>
        <v>-26550.461770290065</v>
      </c>
      <c r="I711" s="15">
        <f>H711*2.36386*4.4</f>
        <v>-276150.92806539865</v>
      </c>
      <c r="L711" s="17">
        <v>5.70068359377274E-3</v>
      </c>
      <c r="M711" s="17">
        <f t="shared" si="336"/>
        <v>-1.4363706811523125</v>
      </c>
      <c r="N711" s="17">
        <f>0.7817*M711+0.2163</f>
        <v>-0.90651096145676258</v>
      </c>
      <c r="O711" s="17">
        <f t="shared" si="341"/>
        <v>-0.5298597196955499</v>
      </c>
      <c r="P711" s="17">
        <f t="shared" si="337"/>
        <v>-26041.816436366997</v>
      </c>
      <c r="Q711" s="17">
        <f>SUM(P711:P722)</f>
        <v>-47784.474003080555</v>
      </c>
      <c r="R711" s="17">
        <f>Q711*2.36386*4.4</f>
        <v>-497005.54955445678</v>
      </c>
      <c r="T711" s="15">
        <v>-2.76691284179685</v>
      </c>
      <c r="U711" s="15">
        <f t="shared" si="338"/>
        <v>-0.69081691772458242</v>
      </c>
      <c r="V711" s="15">
        <f>0.7817*U711+0.2163</f>
        <v>-0.32371158458530608</v>
      </c>
      <c r="W711" s="15">
        <f t="shared" si="342"/>
        <v>-0.36710533313927635</v>
      </c>
      <c r="X711" s="19">
        <f t="shared" si="339"/>
        <v>-23821.68384935287</v>
      </c>
      <c r="Y711" s="19">
        <f>SUM(X711:X722)</f>
        <v>-63239.73446794795</v>
      </c>
      <c r="Z711" s="19">
        <f>Y711*2.36386*4.4</f>
        <v>-657755.46636537521</v>
      </c>
    </row>
    <row r="712" spans="1:26">
      <c r="A712">
        <v>2065</v>
      </c>
      <c r="B712">
        <v>2</v>
      </c>
      <c r="C712" s="15">
        <v>8.9824157714843995</v>
      </c>
      <c r="D712" s="15">
        <f t="shared" si="334"/>
        <v>6.2792171832275718</v>
      </c>
      <c r="E712" s="15">
        <f t="shared" si="343"/>
        <v>5.1247640721289933</v>
      </c>
      <c r="F712" s="15">
        <f t="shared" si="340"/>
        <v>1.1544531110985785</v>
      </c>
      <c r="G712" s="15">
        <f t="shared" si="335"/>
        <v>-3066.1051115042901</v>
      </c>
      <c r="L712" s="17">
        <v>4.9881225585937701</v>
      </c>
      <c r="M712" s="17">
        <f t="shared" si="336"/>
        <v>5.406487521972684</v>
      </c>
      <c r="N712" s="17">
        <f>0.7817*M712+0.2163</f>
        <v>4.4425512959260471</v>
      </c>
      <c r="O712" s="17">
        <f t="shared" si="341"/>
        <v>0.96393622604663687</v>
      </c>
      <c r="P712" s="17">
        <f t="shared" si="337"/>
        <v>-5664.9459404978261</v>
      </c>
      <c r="T712" s="15">
        <v>-4.9261474609352297E-2</v>
      </c>
      <c r="U712" s="15">
        <f t="shared" si="338"/>
        <v>2.2926207531738529</v>
      </c>
      <c r="V712" s="15">
        <f>0.7817*U712+0.2163</f>
        <v>2.0084416427560008</v>
      </c>
      <c r="W712" s="15">
        <f t="shared" si="342"/>
        <v>0.28417911041785215</v>
      </c>
      <c r="X712" s="19">
        <f t="shared" si="339"/>
        <v>-14937.512754790079</v>
      </c>
    </row>
    <row r="713" spans="1:26">
      <c r="A713">
        <v>2065</v>
      </c>
      <c r="B713">
        <v>3</v>
      </c>
      <c r="C713" s="15">
        <v>17.039453125000001</v>
      </c>
      <c r="D713" s="15">
        <f t="shared" si="334"/>
        <v>16.8556901171875</v>
      </c>
      <c r="E713" s="15">
        <f t="shared" ref="E713:E715" si="344">0.9534*D713-0.7929</f>
        <v>15.277314957726563</v>
      </c>
      <c r="F713" s="15">
        <f t="shared" si="340"/>
        <v>1.5783751594609363</v>
      </c>
      <c r="G713" s="15">
        <f t="shared" si="335"/>
        <v>2716.6155502066322</v>
      </c>
      <c r="L713" s="17">
        <v>10.0920349121094</v>
      </c>
      <c r="M713" s="17">
        <f t="shared" si="336"/>
        <v>12.416200748291049</v>
      </c>
      <c r="N713" s="17">
        <f>0.9534*M713-0.7929</f>
        <v>11.044705793420686</v>
      </c>
      <c r="O713" s="17">
        <f t="shared" si="341"/>
        <v>1.3714949548703625</v>
      </c>
      <c r="P713" s="17">
        <f t="shared" si="337"/>
        <v>-105.43732061338596</v>
      </c>
      <c r="T713" s="15">
        <v>10.1955810546875</v>
      </c>
      <c r="U713" s="15">
        <f t="shared" si="338"/>
        <v>13.539408881835939</v>
      </c>
      <c r="V713" s="15">
        <f>0.9534*U713-0.7929</f>
        <v>12.115572427942386</v>
      </c>
      <c r="W713" s="15">
        <f t="shared" si="342"/>
        <v>1.4238364538935535</v>
      </c>
      <c r="X713" s="19">
        <f t="shared" si="339"/>
        <v>608.55306756196296</v>
      </c>
    </row>
    <row r="714" spans="1:26">
      <c r="A714">
        <v>2065</v>
      </c>
      <c r="B714">
        <v>4</v>
      </c>
      <c r="C714" s="15">
        <v>24.448266601562501</v>
      </c>
      <c r="D714" s="15">
        <f t="shared" si="334"/>
        <v>26.581239567871094</v>
      </c>
      <c r="E714" s="15">
        <f t="shared" si="344"/>
        <v>24.549653804008301</v>
      </c>
      <c r="F714" s="15">
        <f t="shared" si="340"/>
        <v>2.0315857638627932</v>
      </c>
      <c r="G714" s="15">
        <f t="shared" si="335"/>
        <v>8898.8614048523632</v>
      </c>
      <c r="L714" s="17">
        <v>20.149133300781301</v>
      </c>
      <c r="M714" s="17">
        <f t="shared" si="336"/>
        <v>26.228619675293039</v>
      </c>
      <c r="N714" s="17">
        <f>0.9534*M714-0.7929</f>
        <v>24.213465998424386</v>
      </c>
      <c r="O714" s="17">
        <f t="shared" si="341"/>
        <v>2.0151536768686533</v>
      </c>
      <c r="P714" s="17">
        <f t="shared" si="337"/>
        <v>8674.7113061652999</v>
      </c>
      <c r="T714" s="15">
        <v>16.804162597656301</v>
      </c>
      <c r="U714" s="15">
        <f t="shared" si="338"/>
        <v>20.794309699707089</v>
      </c>
      <c r="V714" s="15">
        <f>0.9534*U714-0.7929</f>
        <v>19.032394867700738</v>
      </c>
      <c r="W714" s="15">
        <f t="shared" si="342"/>
        <v>1.7619148320063509</v>
      </c>
      <c r="X714" s="19">
        <f t="shared" si="339"/>
        <v>5220.2802233986331</v>
      </c>
    </row>
    <row r="715" spans="1:26">
      <c r="A715">
        <v>2065</v>
      </c>
      <c r="B715">
        <v>5</v>
      </c>
      <c r="C715" s="15">
        <v>28.646386718750001</v>
      </c>
      <c r="D715" s="15">
        <f t="shared" si="334"/>
        <v>32.092111845703123</v>
      </c>
      <c r="E715" s="15">
        <f t="shared" si="344"/>
        <v>29.80371943369336</v>
      </c>
      <c r="F715" s="15">
        <f t="shared" si="340"/>
        <v>2.2883924120097632</v>
      </c>
      <c r="G715" s="15">
        <f t="shared" si="335"/>
        <v>12401.960892225179</v>
      </c>
      <c r="L715" s="17">
        <v>24.408258056640602</v>
      </c>
      <c r="M715" s="17">
        <f t="shared" si="336"/>
        <v>32.078101614990196</v>
      </c>
      <c r="N715" s="17">
        <f>0.9534*M715-0.7929</f>
        <v>29.790362079731654</v>
      </c>
      <c r="O715" s="17">
        <f t="shared" si="341"/>
        <v>2.2877395352585417</v>
      </c>
      <c r="P715" s="17">
        <f t="shared" si="337"/>
        <v>12393.055000461765</v>
      </c>
      <c r="T715" s="15">
        <v>28.458184814453102</v>
      </c>
      <c r="U715" s="15">
        <f t="shared" si="338"/>
        <v>33.588095289306615</v>
      </c>
      <c r="V715" s="15">
        <f>0.9534*U715-0.7929</f>
        <v>31.229990048824927</v>
      </c>
      <c r="W715" s="15">
        <f t="shared" si="342"/>
        <v>2.358105240481688</v>
      </c>
      <c r="X715" s="19">
        <f t="shared" si="339"/>
        <v>13352.913585410704</v>
      </c>
    </row>
    <row r="716" spans="1:26">
      <c r="A716">
        <v>2065</v>
      </c>
      <c r="B716">
        <v>6</v>
      </c>
      <c r="C716" s="15">
        <v>34.936425781250001</v>
      </c>
      <c r="D716" s="15">
        <f t="shared" si="334"/>
        <v>40.349046123046875</v>
      </c>
      <c r="E716" s="15">
        <f t="shared" ref="E716:E718" si="345">0.814*D716+4.4613</f>
        <v>37.305423544160156</v>
      </c>
      <c r="F716" s="15">
        <f t="shared" si="340"/>
        <v>3.0436225788867191</v>
      </c>
      <c r="G716" s="15">
        <f t="shared" si="335"/>
        <v>22704.055598593732</v>
      </c>
      <c r="L716" s="17">
        <v>26.695703125000001</v>
      </c>
      <c r="M716" s="17">
        <f t="shared" si="336"/>
        <v>35.219678671875002</v>
      </c>
      <c r="N716" s="17">
        <f>0.814*M716+4.4613</f>
        <v>33.130118438906251</v>
      </c>
      <c r="O716" s="17">
        <f t="shared" si="341"/>
        <v>2.0895602329687506</v>
      </c>
      <c r="P716" s="17">
        <f t="shared" si="337"/>
        <v>9689.6911379267258</v>
      </c>
      <c r="T716" s="15">
        <v>34.563592529296898</v>
      </c>
      <c r="U716" s="15">
        <f t="shared" si="338"/>
        <v>40.290611878662133</v>
      </c>
      <c r="V716" s="15">
        <f>0.814*U716+4.4613</f>
        <v>37.257858069230977</v>
      </c>
      <c r="W716" s="15">
        <f t="shared" si="342"/>
        <v>3.0327538094311564</v>
      </c>
      <c r="X716" s="19">
        <f t="shared" si="339"/>
        <v>22555.794714450407</v>
      </c>
    </row>
    <row r="717" spans="1:26">
      <c r="A717">
        <v>2065</v>
      </c>
      <c r="B717">
        <v>7</v>
      </c>
      <c r="C717" s="15">
        <v>36.984338378906301</v>
      </c>
      <c r="D717" s="15">
        <f t="shared" si="334"/>
        <v>43.037340989990298</v>
      </c>
      <c r="E717" s="15">
        <f t="shared" si="345"/>
        <v>39.4936955658521</v>
      </c>
      <c r="F717" s="15">
        <f t="shared" si="340"/>
        <v>3.5436454241381981</v>
      </c>
      <c r="G717" s="15">
        <f t="shared" si="335"/>
        <v>29524.867230669159</v>
      </c>
      <c r="L717" s="17">
        <v>29.250817871093801</v>
      </c>
      <c r="M717" s="17">
        <f t="shared" si="336"/>
        <v>38.728873264160221</v>
      </c>
      <c r="N717" s="17">
        <f>0.814*M717+4.4613</f>
        <v>35.986602837026417</v>
      </c>
      <c r="O717" s="17">
        <f t="shared" si="341"/>
        <v>2.7422704271338034</v>
      </c>
      <c r="P717" s="17">
        <f t="shared" si="337"/>
        <v>18593.31089653221</v>
      </c>
      <c r="T717" s="15">
        <v>36.564050292968801</v>
      </c>
      <c r="U717" s="15">
        <f t="shared" si="338"/>
        <v>42.486714411621151</v>
      </c>
      <c r="V717" s="15">
        <f>0.814*U717+4.4613</f>
        <v>39.045485531059619</v>
      </c>
      <c r="W717" s="15">
        <f t="shared" si="342"/>
        <v>3.4412288805615319</v>
      </c>
      <c r="X717" s="19">
        <f t="shared" si="339"/>
        <v>28127.803159739859</v>
      </c>
    </row>
    <row r="718" spans="1:26">
      <c r="A718">
        <v>2065</v>
      </c>
      <c r="B718">
        <v>8</v>
      </c>
      <c r="C718" s="15">
        <v>35.258843994140697</v>
      </c>
      <c r="D718" s="15">
        <f t="shared" si="334"/>
        <v>40.772284511108495</v>
      </c>
      <c r="E718" s="15">
        <f t="shared" si="345"/>
        <v>37.649939592042315</v>
      </c>
      <c r="F718" s="15">
        <f t="shared" si="340"/>
        <v>3.1223449190661796</v>
      </c>
      <c r="G718" s="15">
        <f t="shared" si="335"/>
        <v>23777.907040981758</v>
      </c>
      <c r="L718" s="17">
        <v>29.337243652343801</v>
      </c>
      <c r="M718" s="17">
        <f t="shared" si="336"/>
        <v>38.847570432128975</v>
      </c>
      <c r="N718" s="17">
        <f>0.814*M718+4.4613</f>
        <v>36.083222331752985</v>
      </c>
      <c r="O718" s="17">
        <f t="shared" si="341"/>
        <v>2.7643481003759902</v>
      </c>
      <c r="P718" s="17">
        <f t="shared" si="337"/>
        <v>18894.472437228884</v>
      </c>
      <c r="T718" s="15">
        <v>32.550103759765697</v>
      </c>
      <c r="U718" s="15">
        <f t="shared" si="338"/>
        <v>38.080203907470782</v>
      </c>
      <c r="V718" s="15">
        <f>0.814*U718+4.4613</f>
        <v>35.458585980681214</v>
      </c>
      <c r="W718" s="15">
        <f t="shared" si="342"/>
        <v>2.6216179267895683</v>
      </c>
      <c r="X718" s="19">
        <f t="shared" si="339"/>
        <v>16947.4901393365</v>
      </c>
    </row>
    <row r="719" spans="1:26">
      <c r="A719">
        <v>2065</v>
      </c>
      <c r="B719">
        <v>9</v>
      </c>
      <c r="C719" s="15">
        <v>29.094659423828102</v>
      </c>
      <c r="D719" s="15">
        <f t="shared" si="334"/>
        <v>32.680559425659148</v>
      </c>
      <c r="E719" s="15">
        <f t="shared" ref="E719:E721" si="346">0.9014*D719+2.3973</f>
        <v>31.855556266289156</v>
      </c>
      <c r="F719" s="15">
        <f t="shared" si="340"/>
        <v>0.82500315936999158</v>
      </c>
      <c r="G719" s="15">
        <f t="shared" si="335"/>
        <v>-7560.1319030339455</v>
      </c>
      <c r="L719" s="17">
        <v>25.385888671875001</v>
      </c>
      <c r="M719" s="17">
        <f t="shared" si="336"/>
        <v>33.42077950195312</v>
      </c>
      <c r="N719" s="17">
        <f>0.9014*M719+2.3973</f>
        <v>32.522790643060539</v>
      </c>
      <c r="O719" s="17">
        <f t="shared" si="341"/>
        <v>0.89798885889258173</v>
      </c>
      <c r="P719" s="17">
        <f t="shared" si="337"/>
        <v>-6564.5339758462924</v>
      </c>
      <c r="T719" s="15">
        <v>22.577661132812501</v>
      </c>
      <c r="U719" s="15">
        <f t="shared" si="338"/>
        <v>27.132456391601565</v>
      </c>
      <c r="V719" s="15">
        <f>0.9014*U719+2.3973</f>
        <v>26.85449619138965</v>
      </c>
      <c r="W719" s="15">
        <f t="shared" si="342"/>
        <v>0.27796020021191481</v>
      </c>
      <c r="X719" s="19">
        <f t="shared" si="339"/>
        <v>-15022.34490890927</v>
      </c>
    </row>
    <row r="720" spans="1:26">
      <c r="A720">
        <v>2065</v>
      </c>
      <c r="B720">
        <v>10</v>
      </c>
      <c r="C720" s="15">
        <v>17.026788330078102</v>
      </c>
      <c r="D720" s="15">
        <f t="shared" si="334"/>
        <v>16.839065040893523</v>
      </c>
      <c r="E720" s="15">
        <f t="shared" si="346"/>
        <v>17.576033227861423</v>
      </c>
      <c r="F720" s="15">
        <f t="shared" si="340"/>
        <v>-0.7369681869678999</v>
      </c>
      <c r="G720" s="15">
        <f t="shared" si="335"/>
        <v>-28866.98303842912</v>
      </c>
      <c r="L720" s="17">
        <v>15.2585693359375</v>
      </c>
      <c r="M720" s="17">
        <f t="shared" si="336"/>
        <v>19.511919125976561</v>
      </c>
      <c r="N720" s="17">
        <f>0.9014*M720+2.3973</f>
        <v>19.985343900155275</v>
      </c>
      <c r="O720" s="17">
        <f t="shared" si="341"/>
        <v>-0.47342477417871365</v>
      </c>
      <c r="P720" s="17">
        <f t="shared" si="337"/>
        <v>-25271.987344571833</v>
      </c>
      <c r="T720" s="15">
        <v>14.5787292480469</v>
      </c>
      <c r="U720" s="15">
        <f t="shared" si="338"/>
        <v>18.351228968505886</v>
      </c>
      <c r="V720" s="15">
        <f>0.9014*U720+2.3973</f>
        <v>18.939097792211207</v>
      </c>
      <c r="W720" s="15">
        <f t="shared" si="342"/>
        <v>-0.58786882370532112</v>
      </c>
      <c r="X720" s="19">
        <f t="shared" si="339"/>
        <v>-26833.118624164286</v>
      </c>
    </row>
    <row r="721" spans="1:26">
      <c r="A721">
        <v>2065</v>
      </c>
      <c r="B721">
        <v>11</v>
      </c>
      <c r="C721" s="15">
        <v>10.8728271484375</v>
      </c>
      <c r="D721" s="15">
        <f t="shared" si="334"/>
        <v>8.7607601977539069</v>
      </c>
      <c r="E721" s="15">
        <f t="shared" si="346"/>
        <v>10.294249242255372</v>
      </c>
      <c r="F721" s="15">
        <f t="shared" si="340"/>
        <v>-1.5334890445014651</v>
      </c>
      <c r="G721" s="15">
        <f t="shared" si="335"/>
        <v>-39732.324056044483</v>
      </c>
      <c r="L721" s="17">
        <v>8.5060058593750192</v>
      </c>
      <c r="M721" s="17">
        <f t="shared" si="336"/>
        <v>10.237948447265651</v>
      </c>
      <c r="N721" s="17">
        <f>0.9014*M721+2.3973</f>
        <v>11.625786730365258</v>
      </c>
      <c r="O721" s="17">
        <f t="shared" si="341"/>
        <v>-1.3878382830996063</v>
      </c>
      <c r="P721" s="17">
        <f t="shared" si="337"/>
        <v>-37745.502019761727</v>
      </c>
      <c r="T721" s="15">
        <v>3.5761352539062701</v>
      </c>
      <c r="U721" s="15">
        <f t="shared" si="338"/>
        <v>6.2725812817383035</v>
      </c>
      <c r="V721" s="15">
        <f>0.9014*U721+2.3973</f>
        <v>8.0514047673589069</v>
      </c>
      <c r="W721" s="15">
        <f t="shared" si="342"/>
        <v>-1.7788234856206033</v>
      </c>
      <c r="X721" s="19">
        <f t="shared" si="339"/>
        <v>-43078.931167350645</v>
      </c>
    </row>
    <row r="722" spans="1:26">
      <c r="A722">
        <v>2065</v>
      </c>
      <c r="B722">
        <v>12</v>
      </c>
      <c r="C722" s="15">
        <v>2.6625610351562701</v>
      </c>
      <c r="D722" s="15">
        <f t="shared" si="334"/>
        <v>-2.0168561291503639</v>
      </c>
      <c r="E722" s="15">
        <f t="shared" ref="E722:E724" si="347">0.7817*D722+0.2163</f>
        <v>-1.3602764361568394</v>
      </c>
      <c r="F722" s="15">
        <f t="shared" si="340"/>
        <v>-0.65657969299352459</v>
      </c>
      <c r="G722" s="15">
        <f t="shared" si="335"/>
        <v>-27770.403592124669</v>
      </c>
      <c r="L722" s="17">
        <v>2.7947021484375201</v>
      </c>
      <c r="M722" s="17">
        <f t="shared" si="336"/>
        <v>2.3940439306640902</v>
      </c>
      <c r="N722" s="17">
        <f>0.7817*M722+0.2163</f>
        <v>2.0877241406001192</v>
      </c>
      <c r="O722" s="17">
        <f t="shared" si="341"/>
        <v>0.30631979006397092</v>
      </c>
      <c r="P722" s="17">
        <f t="shared" si="337"/>
        <v>-14635.491743737373</v>
      </c>
      <c r="T722" s="15">
        <v>-3.5430664062499799</v>
      </c>
      <c r="U722" s="15">
        <f t="shared" si="338"/>
        <v>-1.5428783007812288</v>
      </c>
      <c r="V722" s="15">
        <f>0.7817*U722+0.2163</f>
        <v>-0.98976796772068654</v>
      </c>
      <c r="W722" s="15">
        <f t="shared" si="342"/>
        <v>-0.55311033306054225</v>
      </c>
      <c r="X722" s="19">
        <f t="shared" si="339"/>
        <v>-26358.978053278857</v>
      </c>
    </row>
    <row r="723" spans="1:26">
      <c r="A723">
        <v>2066</v>
      </c>
      <c r="B723">
        <v>1</v>
      </c>
      <c r="C723" s="15">
        <v>2.4658447265625201</v>
      </c>
      <c r="D723" s="15">
        <f t="shared" si="334"/>
        <v>-2.2750856274413795</v>
      </c>
      <c r="E723" s="15">
        <f t="shared" si="347"/>
        <v>-1.5621344349709263</v>
      </c>
      <c r="F723" s="15">
        <f t="shared" si="340"/>
        <v>-0.71295119247045324</v>
      </c>
      <c r="G723" s="15">
        <f t="shared" si="335"/>
        <v>-28539.367216489452</v>
      </c>
      <c r="H723" s="15">
        <f>SUM(G723:G734)</f>
        <v>-36800.134846385823</v>
      </c>
      <c r="I723" s="15">
        <f>H723*2.36386*4.4</f>
        <v>-382757.61373510136</v>
      </c>
      <c r="L723" s="17">
        <v>0.15261230468752299</v>
      </c>
      <c r="M723" s="17">
        <f t="shared" si="336"/>
        <v>-1.2346022607421558</v>
      </c>
      <c r="N723" s="17">
        <f>0.7817*M723+0.2163</f>
        <v>-0.74878858722214314</v>
      </c>
      <c r="O723" s="17">
        <f t="shared" si="341"/>
        <v>-0.4858136735200127</v>
      </c>
      <c r="P723" s="17">
        <f t="shared" si="337"/>
        <v>-25440.984320486492</v>
      </c>
      <c r="Q723" s="17">
        <f>SUM(P723:P734)</f>
        <v>-65981.923059144843</v>
      </c>
      <c r="R723" s="17">
        <f>Q723*2.36386*4.4</f>
        <v>-686276.92602739658</v>
      </c>
      <c r="T723" s="15">
        <v>-7.2860168457030996</v>
      </c>
      <c r="U723" s="15">
        <f t="shared" si="338"/>
        <v>-5.6518892932128644</v>
      </c>
      <c r="V723" s="15">
        <f>0.7817*U723+0.2163</f>
        <v>-4.2017818605044956</v>
      </c>
      <c r="W723" s="15">
        <f t="shared" si="342"/>
        <v>-1.4501074327083687</v>
      </c>
      <c r="X723" s="19">
        <f t="shared" si="339"/>
        <v>-38594.915489574858</v>
      </c>
      <c r="Y723" s="19">
        <f>SUM(X723:X734)</f>
        <v>-68245.122998630366</v>
      </c>
      <c r="Z723" s="19">
        <f>Y723*2.36386*4.4</f>
        <v>-709816.43238678656</v>
      </c>
    </row>
    <row r="724" spans="1:26">
      <c r="A724">
        <v>2066</v>
      </c>
      <c r="B724">
        <v>2</v>
      </c>
      <c r="C724" s="15">
        <v>7.1116577148437701</v>
      </c>
      <c r="D724" s="15">
        <f t="shared" si="334"/>
        <v>3.8234730822754175</v>
      </c>
      <c r="E724" s="15">
        <f t="shared" si="347"/>
        <v>3.2051089084146938</v>
      </c>
      <c r="F724" s="15">
        <f t="shared" si="340"/>
        <v>0.61836417386072373</v>
      </c>
      <c r="G724" s="15">
        <f t="shared" si="335"/>
        <v>-10378.894304365867</v>
      </c>
      <c r="L724" s="17">
        <v>3.2329345703125201</v>
      </c>
      <c r="M724" s="17">
        <f t="shared" si="336"/>
        <v>2.9959123388672153</v>
      </c>
      <c r="N724" s="17">
        <f>0.7817*M724+0.2163</f>
        <v>2.5582046752925018</v>
      </c>
      <c r="O724" s="17">
        <f t="shared" si="341"/>
        <v>0.43770766357471347</v>
      </c>
      <c r="P724" s="17">
        <f t="shared" si="337"/>
        <v>-12843.229761177334</v>
      </c>
      <c r="T724" s="15">
        <v>3.3265014648437701</v>
      </c>
      <c r="U724" s="15">
        <f t="shared" si="338"/>
        <v>5.9985333081054915</v>
      </c>
      <c r="V724" s="15">
        <f>0.7817*U724+0.2163</f>
        <v>4.9053534869460629</v>
      </c>
      <c r="W724" s="15">
        <f t="shared" si="342"/>
        <v>1.0931798211594286</v>
      </c>
      <c r="X724" s="19">
        <f t="shared" si="339"/>
        <v>-3901.9340595642352</v>
      </c>
    </row>
    <row r="725" spans="1:26">
      <c r="A725">
        <v>2066</v>
      </c>
      <c r="B725">
        <v>3</v>
      </c>
      <c r="C725" s="15">
        <v>19.624444580078102</v>
      </c>
      <c r="D725" s="15">
        <f t="shared" si="334"/>
        <v>20.249008400268522</v>
      </c>
      <c r="E725" s="15">
        <f t="shared" ref="E725:E727" si="348">0.9534*D725-0.7929</f>
        <v>18.512504608816009</v>
      </c>
      <c r="F725" s="15">
        <f t="shared" si="340"/>
        <v>1.7365037914525132</v>
      </c>
      <c r="G725" s="15">
        <f t="shared" si="335"/>
        <v>4873.6482192037329</v>
      </c>
      <c r="L725" s="17">
        <v>6.9833007812500201</v>
      </c>
      <c r="M725" s="17">
        <f t="shared" si="336"/>
        <v>8.1466652929687768</v>
      </c>
      <c r="N725" s="17">
        <f>0.9534*M725-0.7929</f>
        <v>6.9741306903164313</v>
      </c>
      <c r="O725" s="17">
        <f t="shared" si="341"/>
        <v>1.1725346026523455</v>
      </c>
      <c r="P725" s="17">
        <f t="shared" si="337"/>
        <v>-2819.4554852193542</v>
      </c>
      <c r="T725" s="15">
        <v>10.923303222656299</v>
      </c>
      <c r="U725" s="15">
        <f t="shared" si="338"/>
        <v>14.338302277832087</v>
      </c>
      <c r="V725" s="15">
        <f>0.9534*U725-0.7929</f>
        <v>12.877237391685112</v>
      </c>
      <c r="W725" s="15">
        <f t="shared" si="342"/>
        <v>1.4610648861469748</v>
      </c>
      <c r="X725" s="19">
        <f t="shared" si="339"/>
        <v>1116.3861119308822</v>
      </c>
    </row>
    <row r="726" spans="1:26">
      <c r="A726">
        <v>2066</v>
      </c>
      <c r="B726">
        <v>4</v>
      </c>
      <c r="C726" s="15">
        <v>24.222741699218801</v>
      </c>
      <c r="D726" s="15">
        <f t="shared" si="334"/>
        <v>26.285193028564521</v>
      </c>
      <c r="E726" s="15">
        <f t="shared" si="348"/>
        <v>24.267403033433414</v>
      </c>
      <c r="F726" s="15">
        <f t="shared" si="340"/>
        <v>2.0177899951311069</v>
      </c>
      <c r="G726" s="15">
        <f t="shared" si="335"/>
        <v>8710.673323583429</v>
      </c>
      <c r="L726" s="17">
        <v>16.112939453125001</v>
      </c>
      <c r="M726" s="17">
        <f t="shared" si="336"/>
        <v>20.685311044921878</v>
      </c>
      <c r="N726" s="17">
        <f>0.9534*M726-0.7929</f>
        <v>18.928475550228519</v>
      </c>
      <c r="O726" s="17">
        <f t="shared" si="341"/>
        <v>1.7568354946933589</v>
      </c>
      <c r="P726" s="17">
        <f t="shared" si="337"/>
        <v>5150.992983112108</v>
      </c>
      <c r="T726" s="15">
        <v>20.263970947265602</v>
      </c>
      <c r="U726" s="15">
        <f t="shared" si="338"/>
        <v>24.592487305908179</v>
      </c>
      <c r="V726" s="15">
        <f>0.9534*U726-0.7929</f>
        <v>22.65357739745286</v>
      </c>
      <c r="W726" s="15">
        <f t="shared" si="342"/>
        <v>1.9389099084553187</v>
      </c>
      <c r="X726" s="19">
        <f t="shared" si="339"/>
        <v>7634.6700612390014</v>
      </c>
    </row>
    <row r="727" spans="1:26">
      <c r="A727">
        <v>2066</v>
      </c>
      <c r="B727">
        <v>5</v>
      </c>
      <c r="C727" s="15">
        <v>28.605432128906301</v>
      </c>
      <c r="D727" s="15">
        <f t="shared" si="334"/>
        <v>32.038350755615298</v>
      </c>
      <c r="E727" s="15">
        <f t="shared" si="348"/>
        <v>29.752463610403627</v>
      </c>
      <c r="F727" s="15">
        <f t="shared" si="340"/>
        <v>2.2858871452116709</v>
      </c>
      <c r="G727" s="15">
        <f t="shared" si="335"/>
        <v>12367.786547832402</v>
      </c>
      <c r="L727" s="17">
        <v>20.558343505859401</v>
      </c>
      <c r="M727" s="17">
        <f t="shared" si="336"/>
        <v>26.790628970947303</v>
      </c>
      <c r="N727" s="17">
        <f>0.9534*M727-0.7929</f>
        <v>24.749285660901158</v>
      </c>
      <c r="O727" s="17">
        <f t="shared" si="341"/>
        <v>2.0413433100461447</v>
      </c>
      <c r="P727" s="17">
        <f t="shared" si="337"/>
        <v>9031.9640923394581</v>
      </c>
      <c r="T727" s="15">
        <v>26.957635498046901</v>
      </c>
      <c r="U727" s="15">
        <f t="shared" si="338"/>
        <v>31.940792249755891</v>
      </c>
      <c r="V727" s="15">
        <f>0.9534*U727-0.7929</f>
        <v>29.659451330917268</v>
      </c>
      <c r="W727" s="15">
        <f t="shared" si="342"/>
        <v>2.2813409188386231</v>
      </c>
      <c r="X727" s="19">
        <f t="shared" si="339"/>
        <v>12305.771473877659</v>
      </c>
    </row>
    <row r="728" spans="1:26">
      <c r="A728">
        <v>2066</v>
      </c>
      <c r="B728">
        <v>6</v>
      </c>
      <c r="C728" s="15">
        <v>35.970452880859398</v>
      </c>
      <c r="D728" s="15">
        <f t="shared" si="334"/>
        <v>41.70641349670413</v>
      </c>
      <c r="E728" s="15">
        <f t="shared" ref="E728:E730" si="349">0.814*D728+4.4613</f>
        <v>38.410320586317162</v>
      </c>
      <c r="F728" s="15">
        <f t="shared" si="340"/>
        <v>3.2960929103869674</v>
      </c>
      <c r="G728" s="15">
        <f t="shared" si="335"/>
        <v>26148.003390588623</v>
      </c>
      <c r="L728" s="17">
        <v>28.955224609375001</v>
      </c>
      <c r="M728" s="17">
        <f t="shared" si="336"/>
        <v>38.322905478515622</v>
      </c>
      <c r="N728" s="17">
        <f>0.814*M728+4.4613</f>
        <v>35.656145059511715</v>
      </c>
      <c r="O728" s="17">
        <f t="shared" si="341"/>
        <v>2.6667604190039071</v>
      </c>
      <c r="P728" s="17">
        <f t="shared" si="337"/>
        <v>17563.278875632299</v>
      </c>
      <c r="T728" s="15">
        <v>32.530694580078197</v>
      </c>
      <c r="U728" s="15">
        <f t="shared" si="338"/>
        <v>38.058896510009845</v>
      </c>
      <c r="V728" s="15">
        <f>0.814*U728+4.4613</f>
        <v>35.441241759148014</v>
      </c>
      <c r="W728" s="15">
        <f t="shared" si="342"/>
        <v>2.6176547508618313</v>
      </c>
      <c r="X728" s="19">
        <f t="shared" si="339"/>
        <v>16893.428456506241</v>
      </c>
    </row>
    <row r="729" spans="1:26">
      <c r="A729">
        <v>2066</v>
      </c>
      <c r="B729">
        <v>7</v>
      </c>
      <c r="C729" s="15">
        <v>37.626672363281301</v>
      </c>
      <c r="D729" s="15">
        <f t="shared" si="334"/>
        <v>43.880532811279366</v>
      </c>
      <c r="E729" s="15">
        <f t="shared" si="349"/>
        <v>40.180053708381401</v>
      </c>
      <c r="F729" s="15">
        <f t="shared" si="340"/>
        <v>3.7004791028979653</v>
      </c>
      <c r="G729" s="15">
        <f t="shared" si="335"/>
        <v>31664.235442631143</v>
      </c>
      <c r="L729" s="17">
        <v>32.441430664062501</v>
      </c>
      <c r="M729" s="17">
        <f t="shared" si="336"/>
        <v>43.110860874023437</v>
      </c>
      <c r="N729" s="17">
        <f>0.814*M729+4.4613</f>
        <v>39.553540751455074</v>
      </c>
      <c r="O729" s="17">
        <f t="shared" si="341"/>
        <v>3.5573201225683633</v>
      </c>
      <c r="P729" s="17">
        <f t="shared" si="337"/>
        <v>29711.403791955046</v>
      </c>
      <c r="T729" s="15">
        <v>36.371057128906301</v>
      </c>
      <c r="U729" s="15">
        <f t="shared" si="338"/>
        <v>42.274846516113342</v>
      </c>
      <c r="V729" s="15">
        <f>0.814*U729+4.4613</f>
        <v>38.873025064116263</v>
      </c>
      <c r="W729" s="15">
        <f t="shared" si="342"/>
        <v>3.4018214519970797</v>
      </c>
      <c r="X729" s="19">
        <f t="shared" si="339"/>
        <v>27590.246426692167</v>
      </c>
    </row>
    <row r="730" spans="1:26">
      <c r="A730">
        <v>2066</v>
      </c>
      <c r="B730">
        <v>8</v>
      </c>
      <c r="C730" s="15">
        <v>35.145104980468801</v>
      </c>
      <c r="D730" s="15">
        <f t="shared" si="334"/>
        <v>40.622979307861392</v>
      </c>
      <c r="E730" s="15">
        <f t="shared" si="349"/>
        <v>37.52840515659917</v>
      </c>
      <c r="F730" s="15">
        <f t="shared" si="340"/>
        <v>3.094574151262222</v>
      </c>
      <c r="G730" s="15">
        <f t="shared" si="335"/>
        <v>23399.085997367969</v>
      </c>
      <c r="L730" s="17">
        <v>30.049829101562501</v>
      </c>
      <c r="M730" s="17">
        <f t="shared" si="336"/>
        <v>39.826235288085932</v>
      </c>
      <c r="N730" s="17">
        <f>0.814*M730+4.4613</f>
        <v>36.879855524501949</v>
      </c>
      <c r="O730" s="17">
        <f t="shared" si="341"/>
        <v>2.9463797635839839</v>
      </c>
      <c r="P730" s="17">
        <f t="shared" si="337"/>
        <v>21377.566355049123</v>
      </c>
      <c r="T730" s="15">
        <v>31.798638916015602</v>
      </c>
      <c r="U730" s="15">
        <f t="shared" si="338"/>
        <v>37.25524580200193</v>
      </c>
      <c r="V730" s="15">
        <f>0.814*U730+4.4613</f>
        <v>34.787070082829565</v>
      </c>
      <c r="W730" s="15">
        <f t="shared" si="342"/>
        <v>2.4681757191723648</v>
      </c>
      <c r="X730" s="19">
        <f t="shared" si="339"/>
        <v>14854.38498523023</v>
      </c>
    </row>
    <row r="731" spans="1:26">
      <c r="A731">
        <v>2066</v>
      </c>
      <c r="B731">
        <v>9</v>
      </c>
      <c r="C731" s="15">
        <v>26.373193359375001</v>
      </c>
      <c r="D731" s="15">
        <f t="shared" si="334"/>
        <v>29.108090922851567</v>
      </c>
      <c r="E731" s="15">
        <f t="shared" ref="E731:E733" si="350">0.9014*D731+2.3973</f>
        <v>28.635333157858401</v>
      </c>
      <c r="F731" s="15">
        <f t="shared" si="340"/>
        <v>0.47275776499316535</v>
      </c>
      <c r="G731" s="15">
        <f t="shared" si="335"/>
        <v>-12365.111327728231</v>
      </c>
      <c r="L731" s="17">
        <v>23.397729492187501</v>
      </c>
      <c r="M731" s="17">
        <f t="shared" si="336"/>
        <v>30.690241684570314</v>
      </c>
      <c r="N731" s="17">
        <f>0.9014*M731+2.3973</f>
        <v>30.061483854471682</v>
      </c>
      <c r="O731" s="17">
        <f t="shared" si="341"/>
        <v>0.62875783009863184</v>
      </c>
      <c r="P731" s="17">
        <f t="shared" si="337"/>
        <v>-10237.114439624564</v>
      </c>
      <c r="T731" s="15">
        <v>24.223809814453102</v>
      </c>
      <c r="U731" s="15">
        <f t="shared" si="338"/>
        <v>28.939598414306616</v>
      </c>
      <c r="V731" s="15">
        <f>0.9014*U731+2.3973</f>
        <v>28.483454010655983</v>
      </c>
      <c r="W731" s="15">
        <f t="shared" si="342"/>
        <v>0.45614440365063302</v>
      </c>
      <c r="X731" s="19">
        <f t="shared" si="339"/>
        <v>-12591.734189801715</v>
      </c>
    </row>
    <row r="732" spans="1:26">
      <c r="A732">
        <v>2066</v>
      </c>
      <c r="B732">
        <v>10</v>
      </c>
      <c r="C732" s="15">
        <v>16.289605712890602</v>
      </c>
      <c r="D732" s="15">
        <f t="shared" si="334"/>
        <v>15.871365419311491</v>
      </c>
      <c r="E732" s="15">
        <f t="shared" si="350"/>
        <v>16.703748788967378</v>
      </c>
      <c r="F732" s="15">
        <f t="shared" si="340"/>
        <v>-0.83238336965588644</v>
      </c>
      <c r="G732" s="15">
        <f t="shared" si="335"/>
        <v>-30168.54154547595</v>
      </c>
      <c r="L732" s="17">
        <v>15.8698974609375</v>
      </c>
      <c r="M732" s="17">
        <f t="shared" si="336"/>
        <v>20.351517172851562</v>
      </c>
      <c r="N732" s="17">
        <f>0.9014*M732+2.3973</f>
        <v>20.742157579608399</v>
      </c>
      <c r="O732" s="17">
        <f t="shared" si="341"/>
        <v>-0.39064040675683742</v>
      </c>
      <c r="P732" s="17">
        <f t="shared" si="337"/>
        <v>-24142.72578857002</v>
      </c>
      <c r="T732" s="15">
        <v>16.174005126953102</v>
      </c>
      <c r="U732" s="15">
        <f t="shared" si="338"/>
        <v>20.102522828369114</v>
      </c>
      <c r="V732" s="15">
        <f>0.9014*U732+2.3973</f>
        <v>20.51771407749192</v>
      </c>
      <c r="W732" s="15">
        <f t="shared" si="342"/>
        <v>-0.41519124912280603</v>
      </c>
      <c r="X732" s="19">
        <f t="shared" si="339"/>
        <v>-24477.623829284195</v>
      </c>
    </row>
    <row r="733" spans="1:26">
      <c r="A733">
        <v>2066</v>
      </c>
      <c r="B733">
        <v>11</v>
      </c>
      <c r="C733" s="15">
        <v>7.4712768554687701</v>
      </c>
      <c r="D733" s="15">
        <f t="shared" si="334"/>
        <v>4.2955451281738553</v>
      </c>
      <c r="E733" s="15">
        <f t="shared" si="350"/>
        <v>6.2693043785359128</v>
      </c>
      <c r="F733" s="15">
        <f t="shared" si="340"/>
        <v>-1.9737592503620576</v>
      </c>
      <c r="G733" s="15">
        <f t="shared" si="335"/>
        <v>-45738.049934188828</v>
      </c>
      <c r="L733" s="17">
        <v>4.7519775390625201</v>
      </c>
      <c r="M733" s="17">
        <f t="shared" si="336"/>
        <v>5.0821659521484648</v>
      </c>
      <c r="N733" s="17">
        <f>0.9014*M733+2.3973</f>
        <v>6.9783643892666252</v>
      </c>
      <c r="O733" s="17">
        <f t="shared" si="341"/>
        <v>-1.8961984371181604</v>
      </c>
      <c r="P733" s="17">
        <f t="shared" si="337"/>
        <v>-44680.042880728826</v>
      </c>
      <c r="T733" s="15">
        <v>1.74602661132815</v>
      </c>
      <c r="U733" s="15">
        <f t="shared" si="338"/>
        <v>4.2634880139160432</v>
      </c>
      <c r="V733" s="15">
        <f>0.9014*U733+2.3973</f>
        <v>6.2404080957439216</v>
      </c>
      <c r="W733" s="15">
        <f t="shared" si="342"/>
        <v>-1.9769200818278785</v>
      </c>
      <c r="X733" s="19">
        <f t="shared" si="339"/>
        <v>-45781.166836214092</v>
      </c>
    </row>
    <row r="734" spans="1:26">
      <c r="A734">
        <v>2066</v>
      </c>
      <c r="B734">
        <v>12</v>
      </c>
      <c r="C734" s="15">
        <v>5.4757629394531504</v>
      </c>
      <c r="D734" s="15">
        <f t="shared" si="334"/>
        <v>1.6760340106201506</v>
      </c>
      <c r="E734" s="15">
        <f t="shared" ref="E734:E736" si="351">0.7817*D734+0.2163</f>
        <v>1.5264557861017716</v>
      </c>
      <c r="F734" s="15">
        <f t="shared" si="340"/>
        <v>0.14957822451837899</v>
      </c>
      <c r="G734" s="15">
        <f t="shared" si="335"/>
        <v>-16773.603439344792</v>
      </c>
      <c r="L734" s="17">
        <v>-0.63291015624997704</v>
      </c>
      <c r="M734" s="17">
        <f t="shared" si="336"/>
        <v>-2.3134388085937183</v>
      </c>
      <c r="N734" s="17">
        <f>0.7817*M734+0.2163</f>
        <v>-1.5921151166777094</v>
      </c>
      <c r="O734" s="17">
        <f t="shared" si="341"/>
        <v>-0.72132369191600887</v>
      </c>
      <c r="P734" s="17">
        <f t="shared" si="337"/>
        <v>-28653.576481426277</v>
      </c>
      <c r="T734" s="15">
        <v>-2.6050781249999799</v>
      </c>
      <c r="U734" s="15">
        <f t="shared" si="338"/>
        <v>-0.51315476562497864</v>
      </c>
      <c r="V734" s="15">
        <f>0.7817*U734+0.2163</f>
        <v>-0.18483308028904577</v>
      </c>
      <c r="W734" s="15">
        <f t="shared" si="342"/>
        <v>-0.32832168533593287</v>
      </c>
      <c r="X734" s="19">
        <f t="shared" si="339"/>
        <v>-23292.636109667459</v>
      </c>
    </row>
    <row r="735" spans="1:26">
      <c r="A735">
        <v>2067</v>
      </c>
      <c r="B735">
        <v>1</v>
      </c>
      <c r="C735" s="15">
        <v>2.91741333007815</v>
      </c>
      <c r="D735" s="15">
        <f t="shared" si="334"/>
        <v>-1.6823115216064122</v>
      </c>
      <c r="E735" s="15">
        <f t="shared" si="351"/>
        <v>-1.0987629164397323</v>
      </c>
      <c r="F735" s="15">
        <f t="shared" si="340"/>
        <v>-0.58354860516667983</v>
      </c>
      <c r="G735" s="15">
        <f t="shared" si="335"/>
        <v>-26774.186523078679</v>
      </c>
      <c r="H735" s="15">
        <f>SUM(G735:G746)</f>
        <v>-41966.311132074203</v>
      </c>
      <c r="I735" s="15">
        <f>H735*2.36386*4.4</f>
        <v>-436490.9306237257</v>
      </c>
      <c r="L735" s="17">
        <v>-0.18497314453122701</v>
      </c>
      <c r="M735" s="17">
        <f t="shared" si="336"/>
        <v>-1.6982421166991872</v>
      </c>
      <c r="N735" s="17">
        <f>0.7817*M735+0.2163</f>
        <v>-1.1112158626237547</v>
      </c>
      <c r="O735" s="17">
        <f t="shared" si="341"/>
        <v>-0.58702625407543252</v>
      </c>
      <c r="P735" s="17">
        <f t="shared" si="337"/>
        <v>-26821.625131842975</v>
      </c>
      <c r="Q735" s="17">
        <f>SUM(P735:P746)</f>
        <v>-55830.429486248358</v>
      </c>
      <c r="R735" s="17">
        <f>Q735*2.36386*4.4</f>
        <v>-580691.40379959741</v>
      </c>
      <c r="T735" s="15">
        <v>-4.5144714355468496</v>
      </c>
      <c r="U735" s="15">
        <f t="shared" si="338"/>
        <v>-2.6092867419433321</v>
      </c>
      <c r="V735" s="15">
        <f>0.7817*U735+0.2163</f>
        <v>-1.8233794461771025</v>
      </c>
      <c r="W735" s="15">
        <f t="shared" si="342"/>
        <v>-0.78590729576622964</v>
      </c>
      <c r="X735" s="19">
        <f t="shared" si="339"/>
        <v>-29534.561421547136</v>
      </c>
      <c r="Y735" s="19">
        <f>SUM(X735:X746)</f>
        <v>-61773.432107195753</v>
      </c>
      <c r="Z735" s="19">
        <f>Y735*2.36386*4.4</f>
        <v>-642504.47897202929</v>
      </c>
    </row>
    <row r="736" spans="1:26">
      <c r="A736">
        <v>2067</v>
      </c>
      <c r="B736">
        <v>2</v>
      </c>
      <c r="C736" s="15">
        <v>7.3991638183594004</v>
      </c>
      <c r="D736" s="15">
        <f t="shared" si="334"/>
        <v>4.2008823443603847</v>
      </c>
      <c r="E736" s="15">
        <f t="shared" si="351"/>
        <v>3.5001297285865123</v>
      </c>
      <c r="F736" s="15">
        <f t="shared" si="340"/>
        <v>0.70075261577387238</v>
      </c>
      <c r="G736" s="15">
        <f t="shared" si="335"/>
        <v>-9255.0335682286077</v>
      </c>
      <c r="L736" s="17">
        <v>3.1662536621094</v>
      </c>
      <c r="M736" s="17">
        <f t="shared" si="336"/>
        <v>2.9043327795410501</v>
      </c>
      <c r="N736" s="17">
        <f>0.7817*M736+0.2163</f>
        <v>2.4866169337672388</v>
      </c>
      <c r="O736" s="17">
        <f t="shared" si="341"/>
        <v>0.41771584577381127</v>
      </c>
      <c r="P736" s="17">
        <f t="shared" si="337"/>
        <v>-13115.938147799439</v>
      </c>
      <c r="T736" s="15">
        <v>0.90462646484377296</v>
      </c>
      <c r="U736" s="15">
        <f t="shared" si="338"/>
        <v>3.3397989331054938</v>
      </c>
      <c r="V736" s="15">
        <f>0.7817*U736+0.2163</f>
        <v>2.8270208260085643</v>
      </c>
      <c r="W736" s="15">
        <f t="shared" si="342"/>
        <v>0.5127781070969295</v>
      </c>
      <c r="X736" s="19">
        <f t="shared" si="339"/>
        <v>-11819.193841090786</v>
      </c>
    </row>
    <row r="737" spans="1:26">
      <c r="A737">
        <v>2067</v>
      </c>
      <c r="B737">
        <v>3</v>
      </c>
      <c r="C737" s="15">
        <v>17.907678222656301</v>
      </c>
      <c r="D737" s="15">
        <f t="shared" si="334"/>
        <v>17.995409202880925</v>
      </c>
      <c r="E737" s="15">
        <f t="shared" ref="E737:E739" si="352">0.9534*D737-0.7929</f>
        <v>16.363923134026674</v>
      </c>
      <c r="F737" s="15">
        <f t="shared" si="340"/>
        <v>1.631486068854251</v>
      </c>
      <c r="G737" s="15">
        <f t="shared" si="335"/>
        <v>3441.1014652408376</v>
      </c>
      <c r="L737" s="17">
        <v>9.5993286132812692</v>
      </c>
      <c r="M737" s="17">
        <f t="shared" si="336"/>
        <v>11.739517917480494</v>
      </c>
      <c r="N737" s="17">
        <f>0.9534*M737-0.7929</f>
        <v>10.399556382525905</v>
      </c>
      <c r="O737" s="17">
        <f t="shared" si="341"/>
        <v>1.3399615349545897</v>
      </c>
      <c r="P737" s="17">
        <f t="shared" si="337"/>
        <v>-535.58470168444182</v>
      </c>
      <c r="T737" s="15">
        <v>12.4547058105469</v>
      </c>
      <c r="U737" s="15">
        <f t="shared" si="338"/>
        <v>16.019476038818386</v>
      </c>
      <c r="V737" s="15">
        <f>0.9534*U737-0.7929</f>
        <v>14.48006845540945</v>
      </c>
      <c r="W737" s="15">
        <f t="shared" si="342"/>
        <v>1.539407583408936</v>
      </c>
      <c r="X737" s="19">
        <f t="shared" si="339"/>
        <v>2185.0588452812954</v>
      </c>
    </row>
    <row r="738" spans="1:26">
      <c r="A738">
        <v>2067</v>
      </c>
      <c r="B738">
        <v>4</v>
      </c>
      <c r="C738" s="15">
        <v>24.168328857421901</v>
      </c>
      <c r="D738" s="15">
        <f t="shared" si="334"/>
        <v>26.213765291137729</v>
      </c>
      <c r="E738" s="15">
        <f t="shared" si="352"/>
        <v>24.199303828570713</v>
      </c>
      <c r="F738" s="15">
        <f t="shared" si="340"/>
        <v>2.0144614625670165</v>
      </c>
      <c r="G738" s="15">
        <f t="shared" si="335"/>
        <v>8665.2688108766706</v>
      </c>
      <c r="L738" s="17">
        <v>17.208398437500001</v>
      </c>
      <c r="M738" s="17">
        <f t="shared" si="336"/>
        <v>22.189814414062504</v>
      </c>
      <c r="N738" s="17">
        <f>0.9534*M738-0.7929</f>
        <v>20.362869062367192</v>
      </c>
      <c r="O738" s="17">
        <f t="shared" si="341"/>
        <v>1.8269453516953114</v>
      </c>
      <c r="P738" s="17">
        <f t="shared" si="337"/>
        <v>6107.3615424757409</v>
      </c>
      <c r="T738" s="15">
        <v>22.160638427734401</v>
      </c>
      <c r="U738" s="15">
        <f t="shared" si="338"/>
        <v>26.674648865966827</v>
      </c>
      <c r="V738" s="15">
        <f>0.9534*U738-0.7929</f>
        <v>24.638710228812773</v>
      </c>
      <c r="W738" s="15">
        <f t="shared" si="342"/>
        <v>2.0359386371540538</v>
      </c>
      <c r="X738" s="19">
        <f t="shared" si="339"/>
        <v>8958.2389494184463</v>
      </c>
    </row>
    <row r="739" spans="1:26">
      <c r="A739">
        <v>2067</v>
      </c>
      <c r="B739">
        <v>5</v>
      </c>
      <c r="C739" s="15">
        <v>26.916009521484401</v>
      </c>
      <c r="D739" s="15">
        <f t="shared" si="334"/>
        <v>29.820645698852573</v>
      </c>
      <c r="E739" s="15">
        <f t="shared" si="352"/>
        <v>27.638103609286045</v>
      </c>
      <c r="F739" s="15">
        <f t="shared" si="340"/>
        <v>2.1825420895665282</v>
      </c>
      <c r="G739" s="15">
        <f t="shared" si="335"/>
        <v>10958.05664377701</v>
      </c>
      <c r="L739" s="17">
        <v>28.316247558593801</v>
      </c>
      <c r="M739" s="17">
        <f t="shared" si="336"/>
        <v>37.445334396972726</v>
      </c>
      <c r="N739" s="17">
        <f>0.9534*M739-0.7929</f>
        <v>34.907481814073797</v>
      </c>
      <c r="O739" s="17">
        <f t="shared" si="341"/>
        <v>2.5378525828989282</v>
      </c>
      <c r="P739" s="17">
        <f t="shared" si="337"/>
        <v>15804.847083324283</v>
      </c>
      <c r="T739" s="15">
        <v>27.266961669921901</v>
      </c>
      <c r="U739" s="15">
        <f t="shared" si="338"/>
        <v>32.280370521240265</v>
      </c>
      <c r="V739" s="15">
        <f>0.9534*U739-0.7929</f>
        <v>29.98320525495047</v>
      </c>
      <c r="W739" s="15">
        <f t="shared" si="342"/>
        <v>2.2971652662897952</v>
      </c>
      <c r="X739" s="19">
        <f t="shared" si="339"/>
        <v>12521.631397459096</v>
      </c>
    </row>
    <row r="740" spans="1:26">
      <c r="A740">
        <v>2067</v>
      </c>
      <c r="B740">
        <v>6</v>
      </c>
      <c r="C740" s="15">
        <v>35.933709716796898</v>
      </c>
      <c r="D740" s="15">
        <f t="shared" si="334"/>
        <v>41.658180745239285</v>
      </c>
      <c r="E740" s="15">
        <f t="shared" ref="E740:E742" si="353">0.814*D740+4.4613</f>
        <v>38.371059126624779</v>
      </c>
      <c r="F740" s="15">
        <f t="shared" si="340"/>
        <v>3.2871216186145062</v>
      </c>
      <c r="G740" s="15">
        <f t="shared" si="335"/>
        <v>26025.625999520482</v>
      </c>
      <c r="L740" s="17">
        <v>28.630914306640602</v>
      </c>
      <c r="M740" s="17">
        <f t="shared" si="336"/>
        <v>37.877497708740201</v>
      </c>
      <c r="N740" s="17">
        <f>0.814*M740+4.4613</f>
        <v>35.29358313491452</v>
      </c>
      <c r="O740" s="17">
        <f t="shared" si="341"/>
        <v>2.5839145738256803</v>
      </c>
      <c r="P740" s="17">
        <f t="shared" si="337"/>
        <v>16433.178701556106</v>
      </c>
      <c r="T740" s="15">
        <v>33.016809082031301</v>
      </c>
      <c r="U740" s="15">
        <f t="shared" si="338"/>
        <v>38.592553010253965</v>
      </c>
      <c r="V740" s="15">
        <f>0.814*U740+4.4613</f>
        <v>35.875638150346724</v>
      </c>
      <c r="W740" s="15">
        <f t="shared" si="342"/>
        <v>2.7169148599072415</v>
      </c>
      <c r="X740" s="19">
        <f t="shared" si="339"/>
        <v>18247.43560399468</v>
      </c>
    </row>
    <row r="741" spans="1:26">
      <c r="A741">
        <v>2067</v>
      </c>
      <c r="B741">
        <v>7</v>
      </c>
      <c r="C741" s="15">
        <v>37.390313720703197</v>
      </c>
      <c r="D741" s="15">
        <f t="shared" si="334"/>
        <v>43.570264821167086</v>
      </c>
      <c r="E741" s="15">
        <f t="shared" si="353"/>
        <v>39.927495564430011</v>
      </c>
      <c r="F741" s="15">
        <f t="shared" si="340"/>
        <v>3.6427692567370755</v>
      </c>
      <c r="G741" s="15">
        <f t="shared" si="335"/>
        <v>30877.015431150445</v>
      </c>
      <c r="L741" s="17">
        <v>31.981469726562501</v>
      </c>
      <c r="M741" s="17">
        <f t="shared" si="336"/>
        <v>42.479150522460934</v>
      </c>
      <c r="N741" s="17">
        <f>0.814*M741+4.4613</f>
        <v>39.039328525283196</v>
      </c>
      <c r="O741" s="17">
        <f t="shared" si="341"/>
        <v>3.439821997177738</v>
      </c>
      <c r="P741" s="17">
        <f t="shared" si="337"/>
        <v>28108.611863501523</v>
      </c>
      <c r="T741" s="15">
        <v>36.742028808593801</v>
      </c>
      <c r="U741" s="15">
        <f t="shared" si="338"/>
        <v>42.682099226074278</v>
      </c>
      <c r="V741" s="15">
        <f>0.814*U741+4.4613</f>
        <v>39.20452877002446</v>
      </c>
      <c r="W741" s="15">
        <f t="shared" si="342"/>
        <v>3.4775704560498184</v>
      </c>
      <c r="X741" s="19">
        <f t="shared" si="339"/>
        <v>28623.538590975571</v>
      </c>
    </row>
    <row r="742" spans="1:26">
      <c r="A742">
        <v>2067</v>
      </c>
      <c r="B742">
        <v>8</v>
      </c>
      <c r="C742" s="15">
        <v>33.221765136718801</v>
      </c>
      <c r="D742" s="15">
        <f t="shared" si="334"/>
        <v>38.098211094970772</v>
      </c>
      <c r="E742" s="15">
        <f t="shared" si="353"/>
        <v>35.473243831306206</v>
      </c>
      <c r="F742" s="15">
        <f t="shared" si="340"/>
        <v>2.6249672636645656</v>
      </c>
      <c r="G742" s="15">
        <f t="shared" si="335"/>
        <v>16993.178443648336</v>
      </c>
      <c r="L742" s="17">
        <v>29.707727050781301</v>
      </c>
      <c r="M742" s="17">
        <f t="shared" si="336"/>
        <v>39.356392331543034</v>
      </c>
      <c r="N742" s="17">
        <f>0.814*M742+4.4613</f>
        <v>36.497403357876031</v>
      </c>
      <c r="O742" s="17">
        <f t="shared" si="341"/>
        <v>2.8589889736670031</v>
      </c>
      <c r="P742" s="17">
        <f t="shared" si="337"/>
        <v>20185.468589791592</v>
      </c>
      <c r="T742" s="15">
        <v>32.363092041015697</v>
      </c>
      <c r="U742" s="15">
        <f t="shared" si="338"/>
        <v>37.874902442627032</v>
      </c>
      <c r="V742" s="15">
        <f>0.814*U742+4.4613</f>
        <v>35.291470588298402</v>
      </c>
      <c r="W742" s="15">
        <f t="shared" si="342"/>
        <v>2.5834318543286301</v>
      </c>
      <c r="X742" s="19">
        <f t="shared" si="339"/>
        <v>16426.593924896843</v>
      </c>
    </row>
    <row r="743" spans="1:26">
      <c r="A743">
        <v>2067</v>
      </c>
      <c r="B743">
        <v>9</v>
      </c>
      <c r="C743" s="15">
        <v>27.276330566406301</v>
      </c>
      <c r="D743" s="15">
        <f t="shared" si="334"/>
        <v>30.293639134521548</v>
      </c>
      <c r="E743" s="15">
        <f t="shared" ref="E743:E745" si="354">0.9014*D743+2.3973</f>
        <v>29.703986315857723</v>
      </c>
      <c r="F743" s="15">
        <f t="shared" si="340"/>
        <v>0.58965281866382568</v>
      </c>
      <c r="G743" s="15">
        <f t="shared" si="335"/>
        <v>-10770.545900606754</v>
      </c>
      <c r="L743" s="17">
        <v>23.192346191406301</v>
      </c>
      <c r="M743" s="17">
        <f t="shared" si="336"/>
        <v>30.408168259277414</v>
      </c>
      <c r="N743" s="17">
        <f>0.9014*M743+2.3973</f>
        <v>29.80722286891266</v>
      </c>
      <c r="O743" s="17">
        <f t="shared" si="341"/>
        <v>0.60094539036475325</v>
      </c>
      <c r="P743" s="17">
        <f t="shared" si="337"/>
        <v>-10616.503930034401</v>
      </c>
      <c r="T743" s="15">
        <v>23.810540771484401</v>
      </c>
      <c r="U743" s="15">
        <f t="shared" si="338"/>
        <v>28.485911658935578</v>
      </c>
      <c r="V743" s="15">
        <f>0.9014*U743+2.3973</f>
        <v>28.07450076936453</v>
      </c>
      <c r="W743" s="15">
        <f t="shared" si="342"/>
        <v>0.41141088957104799</v>
      </c>
      <c r="X743" s="19">
        <f t="shared" si="339"/>
        <v>-13201.944055361335</v>
      </c>
    </row>
    <row r="744" spans="1:26">
      <c r="A744">
        <v>2067</v>
      </c>
      <c r="B744">
        <v>10</v>
      </c>
      <c r="C744" s="15">
        <v>16.732415771484401</v>
      </c>
      <c r="D744" s="15">
        <f t="shared" si="334"/>
        <v>16.452642183227574</v>
      </c>
      <c r="E744" s="15">
        <f t="shared" si="354"/>
        <v>17.227711663961337</v>
      </c>
      <c r="F744" s="15">
        <f t="shared" si="340"/>
        <v>-0.77506948073376236</v>
      </c>
      <c r="G744" s="15">
        <f t="shared" si="335"/>
        <v>-29386.72278668925</v>
      </c>
      <c r="L744" s="17">
        <v>17.069329833984401</v>
      </c>
      <c r="M744" s="17">
        <f t="shared" si="336"/>
        <v>21.998817593994179</v>
      </c>
      <c r="N744" s="17">
        <f>0.9014*M744+2.3973</f>
        <v>22.227034179226354</v>
      </c>
      <c r="O744" s="17">
        <f t="shared" si="341"/>
        <v>-0.22821658523217536</v>
      </c>
      <c r="P744" s="17">
        <f t="shared" si="337"/>
        <v>-21927.102439152106</v>
      </c>
      <c r="T744" s="15">
        <v>14.221826171875</v>
      </c>
      <c r="U744" s="15">
        <f t="shared" si="338"/>
        <v>17.959420771484375</v>
      </c>
      <c r="V744" s="15">
        <f>0.9014*U744+2.3973</f>
        <v>18.585921883416017</v>
      </c>
      <c r="W744" s="15">
        <f t="shared" si="342"/>
        <v>-0.62650111193164193</v>
      </c>
      <c r="X744" s="19">
        <f t="shared" si="339"/>
        <v>-27360.101667859526</v>
      </c>
    </row>
    <row r="745" spans="1:26">
      <c r="A745">
        <v>2067</v>
      </c>
      <c r="B745">
        <v>11</v>
      </c>
      <c r="C745" s="15">
        <v>9.8021789550781495</v>
      </c>
      <c r="D745" s="15">
        <f t="shared" si="334"/>
        <v>7.3553203143310872</v>
      </c>
      <c r="E745" s="15">
        <f t="shared" si="354"/>
        <v>9.0273857313380415</v>
      </c>
      <c r="F745" s="15">
        <f t="shared" si="340"/>
        <v>-1.6720654170069542</v>
      </c>
      <c r="G745" s="15">
        <f t="shared" si="335"/>
        <v>-41622.644353391865</v>
      </c>
      <c r="L745" s="17">
        <v>5.4571777343750201</v>
      </c>
      <c r="M745" s="17">
        <f t="shared" si="336"/>
        <v>6.0506879003906526</v>
      </c>
      <c r="N745" s="17">
        <f>0.9014*M745+2.3973</f>
        <v>7.8513900734121336</v>
      </c>
      <c r="O745" s="17">
        <f t="shared" si="341"/>
        <v>-1.8007021730214809</v>
      </c>
      <c r="P745" s="17">
        <f t="shared" si="337"/>
        <v>-43377.378342186021</v>
      </c>
      <c r="T745" s="15">
        <v>4.0574584960937701</v>
      </c>
      <c r="U745" s="15">
        <f t="shared" si="338"/>
        <v>6.8009779370117407</v>
      </c>
      <c r="V745" s="15">
        <f>0.9014*U745+2.3973</f>
        <v>8.5277015124223823</v>
      </c>
      <c r="W745" s="15">
        <f t="shared" si="342"/>
        <v>-1.7267235754106416</v>
      </c>
      <c r="X745" s="19">
        <f t="shared" si="339"/>
        <v>-42368.23629217656</v>
      </c>
    </row>
    <row r="746" spans="1:26">
      <c r="A746">
        <v>2067</v>
      </c>
      <c r="B746">
        <v>12</v>
      </c>
      <c r="C746" s="15">
        <v>4.3645263671875201</v>
      </c>
      <c r="D746" s="15">
        <f t="shared" si="334"/>
        <v>0.21731376220705823</v>
      </c>
      <c r="E746" s="15">
        <f t="shared" ref="E746:E748" si="355">0.7817*D746+0.2163</f>
        <v>0.38617416791725739</v>
      </c>
      <c r="F746" s="15">
        <f t="shared" si="340"/>
        <v>-0.16886040571019917</v>
      </c>
      <c r="G746" s="15">
        <f t="shared" si="335"/>
        <v>-21117.424794292827</v>
      </c>
      <c r="L746" s="17">
        <v>-2.60009765622726E-3</v>
      </c>
      <c r="M746" s="17">
        <f t="shared" si="336"/>
        <v>-1.4477709741210625</v>
      </c>
      <c r="N746" s="17">
        <f>0.7817*M746+0.2163</f>
        <v>-0.91542257047043463</v>
      </c>
      <c r="O746" s="17">
        <f t="shared" si="341"/>
        <v>-0.53234840365062785</v>
      </c>
      <c r="P746" s="17">
        <f t="shared" si="337"/>
        <v>-26075.764574198212</v>
      </c>
      <c r="T746" s="15">
        <v>-2.9596923828124799</v>
      </c>
      <c r="U746" s="15">
        <f t="shared" si="338"/>
        <v>-0.90245029785154118</v>
      </c>
      <c r="V746" s="15">
        <f>0.7817*U746+0.2163</f>
        <v>-0.48914539783054972</v>
      </c>
      <c r="W746" s="15">
        <f t="shared" si="342"/>
        <v>-0.41330490002099146</v>
      </c>
      <c r="X746" s="19">
        <f t="shared" si="339"/>
        <v>-24451.892141186345</v>
      </c>
    </row>
    <row r="747" spans="1:26">
      <c r="A747">
        <v>2068</v>
      </c>
      <c r="B747">
        <v>1</v>
      </c>
      <c r="C747" s="15">
        <v>1.6350036621094</v>
      </c>
      <c r="D747" s="15">
        <f t="shared" si="334"/>
        <v>-3.3657306927489903</v>
      </c>
      <c r="E747" s="15">
        <f t="shared" si="355"/>
        <v>-2.4146916825218856</v>
      </c>
      <c r="F747" s="15">
        <f t="shared" si="340"/>
        <v>-0.95103901022710469</v>
      </c>
      <c r="G747" s="15">
        <f t="shared" si="335"/>
        <v>-31787.123138507937</v>
      </c>
      <c r="H747" s="15">
        <f>SUM(G747:G758)</f>
        <v>-53811.807814591622</v>
      </c>
      <c r="I747" s="15">
        <f>H747*2.36386*4.4</f>
        <v>-559695.75209064246</v>
      </c>
      <c r="L747" s="17">
        <v>1.8334960937522699E-2</v>
      </c>
      <c r="M747" s="17">
        <f t="shared" si="336"/>
        <v>-1.4190187646484063</v>
      </c>
      <c r="N747" s="17">
        <f>0.7817*M747+0.2163</f>
        <v>-0.89294696832565923</v>
      </c>
      <c r="O747" s="17">
        <f t="shared" si="341"/>
        <v>-0.52607179632274703</v>
      </c>
      <c r="P747" s="17">
        <f t="shared" si="337"/>
        <v>-25990.145373638592</v>
      </c>
      <c r="Q747" s="17">
        <f>SUM(P747:P758)</f>
        <v>-31953.323631433203</v>
      </c>
      <c r="R747" s="17">
        <f>Q747*2.36386*4.4</f>
        <v>-332346.00783735863</v>
      </c>
      <c r="T747" s="15">
        <v>-1.1458496093749799</v>
      </c>
      <c r="U747" s="15">
        <f t="shared" si="338"/>
        <v>1.0887862988281467</v>
      </c>
      <c r="V747" s="15">
        <f>0.7817*U747+0.2163</f>
        <v>1.0674042497939622</v>
      </c>
      <c r="W747" s="15">
        <f t="shared" si="342"/>
        <v>2.1382049034184503E-2</v>
      </c>
      <c r="X747" s="19">
        <f t="shared" si="339"/>
        <v>-18522.327469124688</v>
      </c>
      <c r="Y747" s="19">
        <f>SUM(X747:X758)</f>
        <v>-46338.940068766584</v>
      </c>
      <c r="Z747" s="19">
        <f>Y747*2.36386*4.4</f>
        <v>-481970.57423220016</v>
      </c>
    </row>
    <row r="748" spans="1:26">
      <c r="A748">
        <v>2068</v>
      </c>
      <c r="B748">
        <v>2</v>
      </c>
      <c r="C748" s="15">
        <v>6.8372741699219004</v>
      </c>
      <c r="D748" s="15">
        <f t="shared" si="334"/>
        <v>3.4632898028564787</v>
      </c>
      <c r="E748" s="15">
        <f t="shared" si="355"/>
        <v>2.9235536388929093</v>
      </c>
      <c r="F748" s="15">
        <f t="shared" si="340"/>
        <v>0.53973616396356938</v>
      </c>
      <c r="G748" s="15">
        <f t="shared" si="335"/>
        <v>-11451.458987372949</v>
      </c>
      <c r="L748" s="17">
        <v>4.2893920898437701</v>
      </c>
      <c r="M748" s="17">
        <f t="shared" si="336"/>
        <v>4.446851096191434</v>
      </c>
      <c r="N748" s="17">
        <f>0.7817*M748+0.2163</f>
        <v>3.6924035018928438</v>
      </c>
      <c r="O748" s="17">
        <f t="shared" si="341"/>
        <v>0.75444759429859021</v>
      </c>
      <c r="P748" s="17">
        <f t="shared" si="337"/>
        <v>-8522.5803661729315</v>
      </c>
      <c r="T748" s="15">
        <v>-1.1605285644531</v>
      </c>
      <c r="U748" s="15">
        <f t="shared" si="338"/>
        <v>1.0726717419433864</v>
      </c>
      <c r="V748" s="15">
        <f>0.7817*U748+0.2163</f>
        <v>1.0548075006771451</v>
      </c>
      <c r="W748" s="15">
        <f t="shared" si="342"/>
        <v>1.786424126624131E-2</v>
      </c>
      <c r="X748" s="19">
        <f t="shared" si="339"/>
        <v>-18570.313884887204</v>
      </c>
    </row>
    <row r="749" spans="1:26">
      <c r="A749">
        <v>2068</v>
      </c>
      <c r="B749">
        <v>3</v>
      </c>
      <c r="C749" s="15">
        <v>14.236474609375</v>
      </c>
      <c r="D749" s="15">
        <f t="shared" si="334"/>
        <v>13.176220219726563</v>
      </c>
      <c r="E749" s="15">
        <f t="shared" ref="E749:E751" si="356">0.9534*D749-0.7929</f>
        <v>11.769308357487306</v>
      </c>
      <c r="F749" s="15">
        <f t="shared" si="340"/>
        <v>1.4069118622392569</v>
      </c>
      <c r="G749" s="15">
        <f t="shared" si="335"/>
        <v>377.6847128057052</v>
      </c>
      <c r="L749" s="17">
        <v>10.9189697265625</v>
      </c>
      <c r="M749" s="17">
        <f t="shared" si="336"/>
        <v>13.551913022460937</v>
      </c>
      <c r="N749" s="17">
        <f>0.9534*M749-0.7929</f>
        <v>12.127493875614258</v>
      </c>
      <c r="O749" s="17">
        <f t="shared" si="341"/>
        <v>1.4244191468466791</v>
      </c>
      <c r="P749" s="17">
        <f t="shared" si="337"/>
        <v>616.50158213555187</v>
      </c>
      <c r="T749" s="15">
        <v>9.1343017578125192</v>
      </c>
      <c r="U749" s="15">
        <f t="shared" si="338"/>
        <v>12.374336469726584</v>
      </c>
      <c r="V749" s="15">
        <f>0.9534*U749-0.7929</f>
        <v>11.004792390237327</v>
      </c>
      <c r="W749" s="15">
        <f t="shared" si="342"/>
        <v>1.3695440794892573</v>
      </c>
      <c r="X749" s="19">
        <f t="shared" si="339"/>
        <v>-132.04921168704095</v>
      </c>
    </row>
    <row r="750" spans="1:26">
      <c r="A750">
        <v>2068</v>
      </c>
      <c r="B750">
        <v>4</v>
      </c>
      <c r="C750" s="15">
        <v>24.922357177734401</v>
      </c>
      <c r="D750" s="15">
        <f t="shared" si="334"/>
        <v>27.203578267211945</v>
      </c>
      <c r="E750" s="15">
        <f t="shared" si="356"/>
        <v>25.142991519959871</v>
      </c>
      <c r="F750" s="15">
        <f t="shared" si="340"/>
        <v>2.0605867472520742</v>
      </c>
      <c r="G750" s="15">
        <f t="shared" si="335"/>
        <v>9294.4638192655439</v>
      </c>
      <c r="L750" s="17">
        <v>13.2958923339844</v>
      </c>
      <c r="M750" s="17">
        <f t="shared" si="336"/>
        <v>16.816378531494173</v>
      </c>
      <c r="N750" s="17">
        <f>0.9534*M750-0.7929</f>
        <v>15.239835291926546</v>
      </c>
      <c r="O750" s="17">
        <f t="shared" si="341"/>
        <v>1.5765432395676271</v>
      </c>
      <c r="P750" s="17">
        <f t="shared" si="337"/>
        <v>2691.6263309420028</v>
      </c>
      <c r="T750" s="15">
        <v>18.551416015625001</v>
      </c>
      <c r="U750" s="15">
        <f t="shared" si="338"/>
        <v>22.712444501953126</v>
      </c>
      <c r="V750" s="15">
        <f>0.9534*U750-0.7929</f>
        <v>20.861144588162112</v>
      </c>
      <c r="W750" s="15">
        <f t="shared" si="342"/>
        <v>1.8512999137910136</v>
      </c>
      <c r="X750" s="19">
        <f t="shared" si="339"/>
        <v>6439.5821240232144</v>
      </c>
    </row>
    <row r="751" spans="1:26">
      <c r="A751">
        <v>2068</v>
      </c>
      <c r="B751">
        <v>5</v>
      </c>
      <c r="C751" s="15">
        <v>29.292077636718801</v>
      </c>
      <c r="D751" s="15">
        <f t="shared" si="334"/>
        <v>32.939710313720767</v>
      </c>
      <c r="E751" s="15">
        <f t="shared" si="356"/>
        <v>30.611819813101381</v>
      </c>
      <c r="F751" s="15">
        <f t="shared" si="340"/>
        <v>2.327890500619386</v>
      </c>
      <c r="G751" s="15">
        <f t="shared" si="335"/>
        <v>12940.754318949042</v>
      </c>
      <c r="L751" s="17">
        <v>20.714929199218801</v>
      </c>
      <c r="M751" s="17">
        <f t="shared" si="336"/>
        <v>27.005683762207102</v>
      </c>
      <c r="N751" s="17">
        <f>0.9534*M751-0.7929</f>
        <v>24.954318898888253</v>
      </c>
      <c r="O751" s="17">
        <f t="shared" si="341"/>
        <v>2.0513648633188488</v>
      </c>
      <c r="P751" s="17">
        <f t="shared" si="337"/>
        <v>9168.6681005324172</v>
      </c>
      <c r="T751" s="15">
        <v>27.611688232421901</v>
      </c>
      <c r="U751" s="15">
        <f t="shared" si="338"/>
        <v>32.658811341552763</v>
      </c>
      <c r="V751" s="15">
        <f>0.9534*U751-0.7929</f>
        <v>30.344010733036406</v>
      </c>
      <c r="W751" s="15">
        <f t="shared" si="342"/>
        <v>2.3148006085163573</v>
      </c>
      <c r="X751" s="19">
        <f t="shared" si="339"/>
        <v>12762.195100771631</v>
      </c>
    </row>
    <row r="752" spans="1:26">
      <c r="A752">
        <v>2068</v>
      </c>
      <c r="B752">
        <v>6</v>
      </c>
      <c r="C752" s="15">
        <v>33.313531494140697</v>
      </c>
      <c r="D752" s="15">
        <f t="shared" si="334"/>
        <v>38.21867279235849</v>
      </c>
      <c r="E752" s="15">
        <f t="shared" ref="E752:E754" si="357">0.814*D752+4.4613</f>
        <v>35.57129965297981</v>
      </c>
      <c r="F752" s="15">
        <f t="shared" si="340"/>
        <v>2.6473731393786792</v>
      </c>
      <c r="G752" s="15">
        <f t="shared" si="335"/>
        <v>17298.816994264562</v>
      </c>
      <c r="L752" s="17">
        <v>31.534509277343801</v>
      </c>
      <c r="M752" s="17">
        <f t="shared" si="336"/>
        <v>41.86529504150397</v>
      </c>
      <c r="N752" s="17">
        <f>0.814*M752+4.4613</f>
        <v>38.539650163784231</v>
      </c>
      <c r="O752" s="17">
        <f t="shared" si="341"/>
        <v>3.3256448777197392</v>
      </c>
      <c r="P752" s="17">
        <f t="shared" si="337"/>
        <v>26551.121776974964</v>
      </c>
      <c r="T752" s="15">
        <v>33.645776367187501</v>
      </c>
      <c r="U752" s="15">
        <f t="shared" si="338"/>
        <v>39.283033295898441</v>
      </c>
      <c r="V752" s="15">
        <f>0.814*U752+4.4613</f>
        <v>36.437689102861327</v>
      </c>
      <c r="W752" s="15">
        <f t="shared" si="342"/>
        <v>2.8453441930371142</v>
      </c>
      <c r="X752" s="19">
        <f t="shared" si="339"/>
        <v>19999.340137219275</v>
      </c>
    </row>
    <row r="753" spans="1:26">
      <c r="A753">
        <v>2068</v>
      </c>
      <c r="B753">
        <v>7</v>
      </c>
      <c r="C753" s="15">
        <v>36.776788330078197</v>
      </c>
      <c r="D753" s="15">
        <f t="shared" si="334"/>
        <v>42.764890040893647</v>
      </c>
      <c r="E753" s="15">
        <f t="shared" si="357"/>
        <v>39.271920493287425</v>
      </c>
      <c r="F753" s="15">
        <f t="shared" si="340"/>
        <v>3.4929695476062221</v>
      </c>
      <c r="G753" s="15">
        <f t="shared" si="335"/>
        <v>28833.597598896478</v>
      </c>
      <c r="L753" s="17">
        <v>34.045556640625001</v>
      </c>
      <c r="M753" s="17">
        <f t="shared" si="336"/>
        <v>45.313967490234376</v>
      </c>
      <c r="N753" s="17">
        <f>0.814*M753+4.4613</f>
        <v>41.346869537050779</v>
      </c>
      <c r="O753" s="17">
        <f t="shared" si="341"/>
        <v>3.9670979531835968</v>
      </c>
      <c r="P753" s="17">
        <f t="shared" si="337"/>
        <v>35301.183179377447</v>
      </c>
      <c r="T753" s="15">
        <v>35.997979736328197</v>
      </c>
      <c r="U753" s="15">
        <f t="shared" si="338"/>
        <v>41.865282154541099</v>
      </c>
      <c r="V753" s="15">
        <f>0.814*U753+4.4613</f>
        <v>38.539639673796451</v>
      </c>
      <c r="W753" s="15">
        <f t="shared" si="342"/>
        <v>3.3256424807446479</v>
      </c>
      <c r="X753" s="19">
        <f t="shared" si="339"/>
        <v>26551.089079837744</v>
      </c>
    </row>
    <row r="754" spans="1:26">
      <c r="A754">
        <v>2068</v>
      </c>
      <c r="B754">
        <v>8</v>
      </c>
      <c r="C754" s="15">
        <v>35.431726074218801</v>
      </c>
      <c r="D754" s="15">
        <f t="shared" si="334"/>
        <v>40.999226817627019</v>
      </c>
      <c r="E754" s="15">
        <f t="shared" si="357"/>
        <v>37.834670629548391</v>
      </c>
      <c r="F754" s="15">
        <f t="shared" si="340"/>
        <v>3.1645561880786275</v>
      </c>
      <c r="G754" s="15">
        <f t="shared" si="335"/>
        <v>24353.71096158056</v>
      </c>
      <c r="L754" s="17">
        <v>29.774255371093801</v>
      </c>
      <c r="M754" s="17">
        <f t="shared" si="336"/>
        <v>39.447762326660225</v>
      </c>
      <c r="N754" s="17">
        <f>0.814*M754+4.4613</f>
        <v>36.571778533901423</v>
      </c>
      <c r="O754" s="17">
        <f t="shared" si="341"/>
        <v>2.8759837927588023</v>
      </c>
      <c r="P754" s="17">
        <f t="shared" si="337"/>
        <v>20417.294917022824</v>
      </c>
      <c r="T754" s="15">
        <v>33.687921142578197</v>
      </c>
      <c r="U754" s="15">
        <f t="shared" si="338"/>
        <v>39.329299830322348</v>
      </c>
      <c r="V754" s="15">
        <f>0.814*U754+4.4613</f>
        <v>36.475350061882388</v>
      </c>
      <c r="W754" s="15">
        <f t="shared" si="342"/>
        <v>2.8539497684399606</v>
      </c>
      <c r="X754" s="19">
        <f t="shared" si="339"/>
        <v>20116.728791289504</v>
      </c>
    </row>
    <row r="755" spans="1:26">
      <c r="A755">
        <v>2068</v>
      </c>
      <c r="B755">
        <v>9</v>
      </c>
      <c r="C755" s="15">
        <v>29.152612304687501</v>
      </c>
      <c r="D755" s="15">
        <f t="shared" si="334"/>
        <v>32.756634172363285</v>
      </c>
      <c r="E755" s="15">
        <f t="shared" ref="E755:E757" si="358">0.9014*D755+2.3973</f>
        <v>31.924130042968265</v>
      </c>
      <c r="F755" s="15">
        <f t="shared" si="340"/>
        <v>0.83250412939501928</v>
      </c>
      <c r="G755" s="15">
        <f t="shared" si="335"/>
        <v>-7457.8111709225414</v>
      </c>
      <c r="L755" s="17">
        <v>24.193933105468801</v>
      </c>
      <c r="M755" s="17">
        <f t="shared" si="336"/>
        <v>31.783747727050855</v>
      </c>
      <c r="N755" s="17">
        <f>0.9014*M755+2.3973</f>
        <v>31.047170201163642</v>
      </c>
      <c r="O755" s="17">
        <f t="shared" si="341"/>
        <v>0.73657752588721337</v>
      </c>
      <c r="P755" s="17">
        <f t="shared" si="337"/>
        <v>-8766.3459693725217</v>
      </c>
      <c r="T755" s="15">
        <v>24.813592529296901</v>
      </c>
      <c r="U755" s="15">
        <f t="shared" si="338"/>
        <v>29.587061878662141</v>
      </c>
      <c r="V755" s="15">
        <f>0.9014*U755+2.3973</f>
        <v>29.067077577426055</v>
      </c>
      <c r="W755" s="15">
        <f t="shared" si="342"/>
        <v>0.51998430123608586</v>
      </c>
      <c r="X755" s="19">
        <f t="shared" si="339"/>
        <v>-11720.894146838553</v>
      </c>
    </row>
    <row r="756" spans="1:26">
      <c r="A756">
        <v>2068</v>
      </c>
      <c r="B756">
        <v>10</v>
      </c>
      <c r="C756" s="15">
        <v>15.605432128906299</v>
      </c>
      <c r="D756" s="15">
        <f t="shared" si="334"/>
        <v>14.973250755615297</v>
      </c>
      <c r="E756" s="15">
        <f t="shared" si="358"/>
        <v>15.894188231111627</v>
      </c>
      <c r="F756" s="15">
        <f t="shared" si="340"/>
        <v>-0.92093747549633065</v>
      </c>
      <c r="G756" s="15">
        <f t="shared" si="335"/>
        <v>-31376.508103245447</v>
      </c>
      <c r="L756" s="17">
        <v>15.2867370605469</v>
      </c>
      <c r="M756" s="17">
        <f t="shared" si="336"/>
        <v>19.550604678955114</v>
      </c>
      <c r="N756" s="17">
        <f>0.9014*M756+2.3973</f>
        <v>20.020215057610141</v>
      </c>
      <c r="O756" s="17">
        <f t="shared" si="341"/>
        <v>-0.46961037865502675</v>
      </c>
      <c r="P756" s="17">
        <f t="shared" si="337"/>
        <v>-25219.955175233219</v>
      </c>
      <c r="T756" s="15">
        <v>14.6638732910156</v>
      </c>
      <c r="U756" s="15">
        <f t="shared" si="338"/>
        <v>18.444700098876925</v>
      </c>
      <c r="V756" s="15">
        <f>0.9014*U756+2.3973</f>
        <v>19.023352669127661</v>
      </c>
      <c r="W756" s="15">
        <f t="shared" si="342"/>
        <v>-0.57865257025073547</v>
      </c>
      <c r="X756" s="19">
        <f t="shared" si="339"/>
        <v>-26707.399710790283</v>
      </c>
    </row>
    <row r="757" spans="1:26">
      <c r="A757">
        <v>2068</v>
      </c>
      <c r="B757">
        <v>11</v>
      </c>
      <c r="C757" s="15">
        <v>9.2381530761718995</v>
      </c>
      <c r="D757" s="15">
        <f t="shared" si="334"/>
        <v>6.6149235430908524</v>
      </c>
      <c r="E757" s="15">
        <f t="shared" si="358"/>
        <v>8.3599920817420941</v>
      </c>
      <c r="F757" s="15">
        <f t="shared" si="340"/>
        <v>-1.7450685386512417</v>
      </c>
      <c r="G757" s="15">
        <f t="shared" si="335"/>
        <v>-42618.47993574159</v>
      </c>
      <c r="L757" s="17">
        <v>5.5379272460937701</v>
      </c>
      <c r="M757" s="17">
        <f t="shared" si="336"/>
        <v>6.1615892797851828</v>
      </c>
      <c r="N757" s="17">
        <f>0.9014*M757+2.3973</f>
        <v>7.9513565767983643</v>
      </c>
      <c r="O757" s="17">
        <f t="shared" si="341"/>
        <v>-1.7897672970131815</v>
      </c>
      <c r="P757" s="17">
        <f t="shared" si="337"/>
        <v>-43228.215698556807</v>
      </c>
      <c r="T757" s="15">
        <v>5.4063659667969004</v>
      </c>
      <c r="U757" s="15">
        <f t="shared" si="338"/>
        <v>8.2818085583496384</v>
      </c>
      <c r="V757" s="15">
        <f>0.9014*U757+2.3973</f>
        <v>9.8625222344963639</v>
      </c>
      <c r="W757" s="15">
        <f t="shared" si="342"/>
        <v>-1.5807136761467255</v>
      </c>
      <c r="X757" s="19">
        <f t="shared" si="339"/>
        <v>-40376.515256317478</v>
      </c>
    </row>
    <row r="758" spans="1:26">
      <c r="A758">
        <v>2068</v>
      </c>
      <c r="B758">
        <v>12</v>
      </c>
      <c r="C758" s="15">
        <v>4.0826049804687701</v>
      </c>
      <c r="D758" s="15">
        <f t="shared" si="334"/>
        <v>-0.15276444213864515</v>
      </c>
      <c r="E758" s="15">
        <f t="shared" ref="E758:E760" si="359">0.7817*D758+0.2163</f>
        <v>9.6884035580221087E-2</v>
      </c>
      <c r="F758" s="15">
        <f t="shared" si="340"/>
        <v>-0.24964847771886622</v>
      </c>
      <c r="G758" s="15">
        <f t="shared" si="335"/>
        <v>-22219.454884563056</v>
      </c>
      <c r="L758" s="17">
        <v>2.7123046875000201</v>
      </c>
      <c r="M758" s="17">
        <f t="shared" si="336"/>
        <v>2.2808792578125274</v>
      </c>
      <c r="N758" s="17">
        <f>0.7817*M758+0.2163</f>
        <v>1.9992633158320525</v>
      </c>
      <c r="O758" s="17">
        <f t="shared" si="341"/>
        <v>0.2816159419804749</v>
      </c>
      <c r="P758" s="17">
        <f t="shared" si="337"/>
        <v>-14972.476935444342</v>
      </c>
      <c r="T758" s="15">
        <v>-0.42883911132810199</v>
      </c>
      <c r="U758" s="15">
        <f t="shared" si="338"/>
        <v>1.8759204235840095</v>
      </c>
      <c r="V758" s="15">
        <f>0.7817*U758+0.2163</f>
        <v>1.6827069951156199</v>
      </c>
      <c r="W758" s="15">
        <f t="shared" si="342"/>
        <v>0.19321342846838951</v>
      </c>
      <c r="X758" s="19">
        <f t="shared" si="339"/>
        <v>-16178.375622262698</v>
      </c>
    </row>
    <row r="759" spans="1:26">
      <c r="A759">
        <v>2069</v>
      </c>
      <c r="B759">
        <v>1</v>
      </c>
      <c r="C759" s="15">
        <v>4.0696960449219004</v>
      </c>
      <c r="D759" s="15">
        <f t="shared" si="334"/>
        <v>-0.16971000183102092</v>
      </c>
      <c r="E759" s="15">
        <f t="shared" si="359"/>
        <v>8.3637691568690942E-2</v>
      </c>
      <c r="F759" s="15">
        <f t="shared" si="340"/>
        <v>-0.25334769339971186</v>
      </c>
      <c r="G759" s="15">
        <f t="shared" si="335"/>
        <v>-22269.915885665469</v>
      </c>
      <c r="H759" s="15">
        <f>SUM(G759:G770)</f>
        <v>-77378.712426452446</v>
      </c>
      <c r="I759" s="15">
        <f>H759*2.36386*4.4</f>
        <v>-804814.74988813302</v>
      </c>
      <c r="L759" s="17">
        <v>-0.44479980468747699</v>
      </c>
      <c r="M759" s="17">
        <f t="shared" si="336"/>
        <v>-2.0550880517577808</v>
      </c>
      <c r="N759" s="17">
        <f>0.7817*M759+0.2163</f>
        <v>-1.3901623300590571</v>
      </c>
      <c r="O759" s="17">
        <f t="shared" si="341"/>
        <v>-0.66492572169872366</v>
      </c>
      <c r="P759" s="17">
        <f t="shared" si="337"/>
        <v>-27884.251769692288</v>
      </c>
      <c r="Q759" s="17">
        <f>SUM(P759:P770)</f>
        <v>-24800.91056087552</v>
      </c>
      <c r="R759" s="17">
        <f>Q759*2.36386*4.4</f>
        <v>-257953.87392909732</v>
      </c>
      <c r="T759" s="15">
        <v>-3.2612060546874799</v>
      </c>
      <c r="U759" s="15">
        <f t="shared" si="338"/>
        <v>-1.233452006835916</v>
      </c>
      <c r="V759" s="15">
        <f>0.7817*U759+0.2163</f>
        <v>-0.74788943374363548</v>
      </c>
      <c r="W759" s="15">
        <f t="shared" si="342"/>
        <v>-0.48556257309228057</v>
      </c>
      <c r="X759" s="19">
        <f t="shared" si="339"/>
        <v>-25437.559059551801</v>
      </c>
      <c r="Y759" s="19">
        <f>SUM(X759:X770)</f>
        <v>-59002.882736597159</v>
      </c>
      <c r="Z759" s="19">
        <f>Y759*2.36386*4.4</f>
        <v>-613688.03929722321</v>
      </c>
    </row>
    <row r="760" spans="1:26">
      <c r="A760">
        <v>2069</v>
      </c>
      <c r="B760">
        <v>2</v>
      </c>
      <c r="C760" s="15">
        <v>6.1898132324219004</v>
      </c>
      <c r="D760" s="15">
        <f t="shared" si="334"/>
        <v>2.6133678302002297</v>
      </c>
      <c r="E760" s="15">
        <f t="shared" si="359"/>
        <v>2.2591696328675193</v>
      </c>
      <c r="F760" s="15">
        <f t="shared" si="340"/>
        <v>0.35419819733271041</v>
      </c>
      <c r="G760" s="15">
        <f t="shared" si="335"/>
        <v>-13982.382390184497</v>
      </c>
      <c r="L760" s="17">
        <v>5.6936279296875201</v>
      </c>
      <c r="M760" s="17">
        <f t="shared" si="336"/>
        <v>6.3754285986328405</v>
      </c>
      <c r="N760" s="17">
        <f>0.7817*M760+0.2163</f>
        <v>5.1999725355512911</v>
      </c>
      <c r="O760" s="17">
        <f t="shared" si="341"/>
        <v>1.1754560630815494</v>
      </c>
      <c r="P760" s="17">
        <f t="shared" si="337"/>
        <v>-2779.6038435045848</v>
      </c>
      <c r="T760" s="15">
        <v>-0.20783081054685201</v>
      </c>
      <c r="U760" s="15">
        <f t="shared" si="338"/>
        <v>2.1185433361816655</v>
      </c>
      <c r="V760" s="15">
        <f>0.7817*U760+0.2163</f>
        <v>1.8723653258932078</v>
      </c>
      <c r="W760" s="15">
        <f t="shared" si="342"/>
        <v>0.24617801028845765</v>
      </c>
      <c r="X760" s="19">
        <f t="shared" si="339"/>
        <v>-15455.885761655149</v>
      </c>
    </row>
    <row r="761" spans="1:26">
      <c r="A761">
        <v>2069</v>
      </c>
      <c r="B761">
        <v>3</v>
      </c>
      <c r="C761" s="15">
        <v>13.486535644531299</v>
      </c>
      <c r="D761" s="15">
        <f t="shared" si="334"/>
        <v>12.191775340576235</v>
      </c>
      <c r="E761" s="15">
        <f t="shared" ref="E761:E763" si="360">0.9534*D761-0.7929</f>
        <v>10.830738609705383</v>
      </c>
      <c r="F761" s="15">
        <f t="shared" si="340"/>
        <v>1.3610367308708522</v>
      </c>
      <c r="G761" s="15">
        <f t="shared" si="335"/>
        <v>-248.0979541907036</v>
      </c>
      <c r="L761" s="17">
        <v>12.316552734375</v>
      </c>
      <c r="M761" s="17">
        <f t="shared" si="336"/>
        <v>15.471353525390624</v>
      </c>
      <c r="N761" s="17">
        <f>0.9534*M761-0.7929</f>
        <v>13.957488451107421</v>
      </c>
      <c r="O761" s="17">
        <f t="shared" si="341"/>
        <v>1.5138650742832027</v>
      </c>
      <c r="P761" s="17">
        <f t="shared" si="337"/>
        <v>1836.633478297168</v>
      </c>
      <c r="T761" s="15">
        <v>11.8615661621094</v>
      </c>
      <c r="U761" s="15">
        <f t="shared" si="338"/>
        <v>15.3683273327637</v>
      </c>
      <c r="V761" s="15">
        <f>0.9534*U761-0.7929</f>
        <v>13.859263279056913</v>
      </c>
      <c r="W761" s="15">
        <f t="shared" si="342"/>
        <v>1.509064053706787</v>
      </c>
      <c r="X761" s="19">
        <f t="shared" si="339"/>
        <v>1771.1427566142811</v>
      </c>
    </row>
    <row r="762" spans="1:26">
      <c r="A762">
        <v>2069</v>
      </c>
      <c r="B762">
        <v>4</v>
      </c>
      <c r="C762" s="15">
        <v>22.437921142578102</v>
      </c>
      <c r="D762" s="15">
        <f t="shared" si="334"/>
        <v>23.942259083862272</v>
      </c>
      <c r="E762" s="15">
        <f t="shared" si="360"/>
        <v>22.033649810554291</v>
      </c>
      <c r="F762" s="15">
        <f t="shared" si="340"/>
        <v>1.9086092733079809</v>
      </c>
      <c r="G762" s="15">
        <f t="shared" si="335"/>
        <v>7221.3390971941662</v>
      </c>
      <c r="L762" s="17">
        <v>20.230371093750001</v>
      </c>
      <c r="M762" s="17">
        <f t="shared" si="336"/>
        <v>26.340191660156254</v>
      </c>
      <c r="N762" s="17">
        <f>0.9534*M762-0.7929</f>
        <v>24.319838728792973</v>
      </c>
      <c r="O762" s="17">
        <f t="shared" si="341"/>
        <v>2.0203529313632806</v>
      </c>
      <c r="P762" s="17">
        <f t="shared" si="337"/>
        <v>8745.6343367265108</v>
      </c>
      <c r="T762" s="15">
        <v>17.883416748046901</v>
      </c>
      <c r="U762" s="15">
        <f t="shared" si="338"/>
        <v>21.97911490600589</v>
      </c>
      <c r="V762" s="15">
        <f>0.9534*U762-0.7929</f>
        <v>20.161988151386016</v>
      </c>
      <c r="W762" s="15">
        <f t="shared" si="342"/>
        <v>1.8171267546198742</v>
      </c>
      <c r="X762" s="19">
        <f t="shared" si="339"/>
        <v>5973.426059769703</v>
      </c>
    </row>
    <row r="763" spans="1:26">
      <c r="A763">
        <v>2069</v>
      </c>
      <c r="B763">
        <v>5</v>
      </c>
      <c r="C763" s="15">
        <v>30.656365966796901</v>
      </c>
      <c r="D763" s="15">
        <f t="shared" si="334"/>
        <v>34.730611604614289</v>
      </c>
      <c r="E763" s="15">
        <f t="shared" si="360"/>
        <v>32.319265103839264</v>
      </c>
      <c r="F763" s="15">
        <f t="shared" si="340"/>
        <v>2.411346500775025</v>
      </c>
      <c r="G763" s="15">
        <f t="shared" si="335"/>
        <v>14079.177617072113</v>
      </c>
      <c r="L763" s="17">
        <v>23.130944824218801</v>
      </c>
      <c r="M763" s="17">
        <f t="shared" si="336"/>
        <v>30.323839621582103</v>
      </c>
      <c r="N763" s="17">
        <f>0.9534*M763-0.7929</f>
        <v>28.117848695216377</v>
      </c>
      <c r="O763" s="17">
        <f t="shared" si="341"/>
        <v>2.2059909263657254</v>
      </c>
      <c r="P763" s="17">
        <f t="shared" si="337"/>
        <v>11277.92222655486</v>
      </c>
      <c r="T763" s="15">
        <v>25.102349853515602</v>
      </c>
      <c r="U763" s="15">
        <f t="shared" si="338"/>
        <v>29.904059669189429</v>
      </c>
      <c r="V763" s="15">
        <f>0.9534*U763-0.7929</f>
        <v>27.717630488605202</v>
      </c>
      <c r="W763" s="15">
        <f t="shared" si="342"/>
        <v>2.1864291805842271</v>
      </c>
      <c r="X763" s="19">
        <f t="shared" si="339"/>
        <v>11011.080452349441</v>
      </c>
    </row>
    <row r="764" spans="1:26">
      <c r="A764">
        <v>2069</v>
      </c>
      <c r="B764">
        <v>6</v>
      </c>
      <c r="C764" s="15">
        <v>30.975122070312501</v>
      </c>
      <c r="D764" s="15">
        <f t="shared" si="334"/>
        <v>35.149042741699219</v>
      </c>
      <c r="E764" s="15">
        <f t="shared" ref="E764:E766" si="361">0.814*D764+4.4613</f>
        <v>33.072620791743162</v>
      </c>
      <c r="F764" s="15">
        <f t="shared" si="340"/>
        <v>2.0764219499560568</v>
      </c>
      <c r="G764" s="15">
        <f t="shared" si="335"/>
        <v>9510.4718193505687</v>
      </c>
      <c r="L764" s="17">
        <v>27.429376220703102</v>
      </c>
      <c r="M764" s="17">
        <f t="shared" si="336"/>
        <v>36.227305301513638</v>
      </c>
      <c r="N764" s="17">
        <f>0.814*M764+4.4613</f>
        <v>33.950326515432103</v>
      </c>
      <c r="O764" s="17">
        <f t="shared" si="341"/>
        <v>2.2769787860815356</v>
      </c>
      <c r="P764" s="17">
        <f t="shared" si="337"/>
        <v>12246.267620938226</v>
      </c>
      <c r="T764" s="15">
        <v>32.761010742187501</v>
      </c>
      <c r="U764" s="15">
        <f t="shared" si="338"/>
        <v>38.31173759277344</v>
      </c>
      <c r="V764" s="15">
        <f>0.814*U764+4.4613</f>
        <v>35.647054400517575</v>
      </c>
      <c r="W764" s="15">
        <f t="shared" si="342"/>
        <v>2.6646831922558647</v>
      </c>
      <c r="X764" s="19">
        <f t="shared" si="339"/>
        <v>17534.943425562247</v>
      </c>
    </row>
    <row r="765" spans="1:26">
      <c r="A765">
        <v>2069</v>
      </c>
      <c r="B765">
        <v>7</v>
      </c>
      <c r="C765" s="15">
        <v>36.684960937500001</v>
      </c>
      <c r="D765" s="15">
        <f t="shared" si="334"/>
        <v>42.644348222656248</v>
      </c>
      <c r="E765" s="15">
        <f t="shared" si="361"/>
        <v>39.173799453242182</v>
      </c>
      <c r="F765" s="15">
        <f t="shared" si="340"/>
        <v>3.4705487694140658</v>
      </c>
      <c r="G765" s="15">
        <f t="shared" si="335"/>
        <v>28527.755763577268</v>
      </c>
      <c r="L765" s="17">
        <v>32.610620117187501</v>
      </c>
      <c r="M765" s="17">
        <f t="shared" si="336"/>
        <v>43.343225668945308</v>
      </c>
      <c r="N765" s="17">
        <f>0.814*M765+4.4613</f>
        <v>39.742685694521477</v>
      </c>
      <c r="O765" s="17">
        <f t="shared" si="341"/>
        <v>3.6005399744238318</v>
      </c>
      <c r="P765" s="17">
        <f t="shared" si="337"/>
        <v>30300.965791115486</v>
      </c>
      <c r="T765" s="15">
        <v>37.007379150390697</v>
      </c>
      <c r="U765" s="15">
        <f t="shared" si="338"/>
        <v>42.97340083129891</v>
      </c>
      <c r="V765" s="15">
        <f>0.814*U765+4.4613</f>
        <v>39.441648276677313</v>
      </c>
      <c r="W765" s="15">
        <f t="shared" si="342"/>
        <v>3.5317525546215975</v>
      </c>
      <c r="X765" s="19">
        <f t="shared" si="339"/>
        <v>29362.636597593213</v>
      </c>
    </row>
    <row r="766" spans="1:26">
      <c r="A766">
        <v>2069</v>
      </c>
      <c r="B766">
        <v>8</v>
      </c>
      <c r="C766" s="15">
        <v>34.335260009765697</v>
      </c>
      <c r="D766" s="15">
        <f t="shared" si="334"/>
        <v>39.559895814819427</v>
      </c>
      <c r="E766" s="15">
        <f t="shared" si="361"/>
        <v>36.663055193263013</v>
      </c>
      <c r="F766" s="15">
        <f t="shared" si="340"/>
        <v>2.8968406215564144</v>
      </c>
      <c r="G766" s="15">
        <f t="shared" si="335"/>
        <v>20701.802918651047</v>
      </c>
      <c r="L766" s="17">
        <v>31.971887207031301</v>
      </c>
      <c r="M766" s="17">
        <f t="shared" si="336"/>
        <v>42.465989890136782</v>
      </c>
      <c r="N766" s="17">
        <f>0.814*M766+4.4613</f>
        <v>39.028615770571342</v>
      </c>
      <c r="O766" s="17">
        <f t="shared" si="341"/>
        <v>3.4373741195654404</v>
      </c>
      <c r="P766" s="17">
        <f t="shared" si="337"/>
        <v>28075.220364992172</v>
      </c>
      <c r="T766" s="15">
        <v>32.585504150390697</v>
      </c>
      <c r="U766" s="15">
        <f t="shared" si="338"/>
        <v>38.11906645629891</v>
      </c>
      <c r="V766" s="15">
        <f>0.814*U766+4.4613</f>
        <v>35.490220095427311</v>
      </c>
      <c r="W766" s="15">
        <f t="shared" si="342"/>
        <v>2.6288463608715986</v>
      </c>
      <c r="X766" s="19">
        <f t="shared" si="339"/>
        <v>17046.093208649479</v>
      </c>
    </row>
    <row r="767" spans="1:26">
      <c r="A767">
        <v>2069</v>
      </c>
      <c r="B767">
        <v>9</v>
      </c>
      <c r="C767" s="15">
        <v>26.391442871093801</v>
      </c>
      <c r="D767" s="15">
        <f t="shared" si="334"/>
        <v>29.132047056884829</v>
      </c>
      <c r="E767" s="15">
        <f t="shared" ref="E767:E769" si="362">0.9014*D767+2.3973</f>
        <v>28.656927217075985</v>
      </c>
      <c r="F767" s="15">
        <f t="shared" si="340"/>
        <v>0.47511983980884409</v>
      </c>
      <c r="G767" s="15">
        <f t="shared" si="335"/>
        <v>-12332.890265167558</v>
      </c>
      <c r="L767" s="17">
        <v>25.144494628906301</v>
      </c>
      <c r="M767" s="17">
        <f t="shared" si="336"/>
        <v>33.089248923339909</v>
      </c>
      <c r="N767" s="17">
        <f>0.9014*M767+2.3973</f>
        <v>32.223948979498594</v>
      </c>
      <c r="O767" s="17">
        <f t="shared" si="341"/>
        <v>0.8652999438413147</v>
      </c>
      <c r="P767" s="17">
        <f t="shared" si="337"/>
        <v>-7010.4434660606257</v>
      </c>
      <c r="T767" s="15">
        <v>25.094171142578102</v>
      </c>
      <c r="U767" s="15">
        <f t="shared" si="338"/>
        <v>29.895081080322242</v>
      </c>
      <c r="V767" s="15">
        <f>0.9014*U767+2.3973</f>
        <v>29.344726085802471</v>
      </c>
      <c r="W767" s="15">
        <f t="shared" si="342"/>
        <v>0.55035499451977188</v>
      </c>
      <c r="X767" s="19">
        <f t="shared" si="339"/>
        <v>-11306.607519755791</v>
      </c>
    </row>
    <row r="768" spans="1:26">
      <c r="A768">
        <v>2069</v>
      </c>
      <c r="B768">
        <v>10</v>
      </c>
      <c r="C768" s="15">
        <v>15.9932189941406</v>
      </c>
      <c r="D768" s="15">
        <f t="shared" si="334"/>
        <v>15.482298573608364</v>
      </c>
      <c r="E768" s="15">
        <f t="shared" si="362"/>
        <v>16.353043934250579</v>
      </c>
      <c r="F768" s="15">
        <f t="shared" si="340"/>
        <v>-0.87074536064221419</v>
      </c>
      <c r="G768" s="15">
        <f t="shared" si="335"/>
        <v>-30691.837464520446</v>
      </c>
      <c r="L768" s="17">
        <v>14.518884277343799</v>
      </c>
      <c r="M768" s="17">
        <f t="shared" si="336"/>
        <v>18.496035666503975</v>
      </c>
      <c r="N768" s="17">
        <f>0.9014*M768+2.3973</f>
        <v>19.069626549786683</v>
      </c>
      <c r="O768" s="17">
        <f t="shared" si="341"/>
        <v>-0.57359088328270857</v>
      </c>
      <c r="P768" s="17">
        <f t="shared" si="337"/>
        <v>-26638.353238859429</v>
      </c>
      <c r="T768" s="15">
        <v>17.155541992187501</v>
      </c>
      <c r="U768" s="15">
        <f t="shared" si="338"/>
        <v>21.180053999023439</v>
      </c>
      <c r="V768" s="15">
        <f>0.9014*U768+2.3973</f>
        <v>21.48900067471973</v>
      </c>
      <c r="W768" s="15">
        <f t="shared" si="342"/>
        <v>-0.30894667569629064</v>
      </c>
      <c r="X768" s="19">
        <f t="shared" si="339"/>
        <v>-23028.341603173099</v>
      </c>
    </row>
    <row r="769" spans="1:26">
      <c r="A769">
        <v>2069</v>
      </c>
      <c r="B769">
        <v>11</v>
      </c>
      <c r="C769" s="15">
        <v>7.0696044921875201</v>
      </c>
      <c r="D769" s="15">
        <f t="shared" si="334"/>
        <v>3.7682698168945583</v>
      </c>
      <c r="E769" s="15">
        <f t="shared" si="362"/>
        <v>5.7940184129487546</v>
      </c>
      <c r="F769" s="15">
        <f t="shared" si="340"/>
        <v>-2.0257485960541963</v>
      </c>
      <c r="G769" s="15">
        <f t="shared" si="335"/>
        <v>-46447.236598775293</v>
      </c>
      <c r="L769" s="17">
        <v>7.5774169921875201</v>
      </c>
      <c r="M769" s="17">
        <f t="shared" si="336"/>
        <v>8.9626244970703386</v>
      </c>
      <c r="N769" s="17">
        <f>0.9014*M769+2.3973</f>
        <v>10.476209721659203</v>
      </c>
      <c r="O769" s="17">
        <f t="shared" si="341"/>
        <v>-1.5135852245888639</v>
      </c>
      <c r="P769" s="17">
        <f t="shared" si="337"/>
        <v>-39460.816048616689</v>
      </c>
      <c r="T769" s="15">
        <v>1.8994995117187701</v>
      </c>
      <c r="U769" s="15">
        <f t="shared" si="338"/>
        <v>4.4319705639648657</v>
      </c>
      <c r="V769" s="15">
        <f>0.9014*U769+2.3973</f>
        <v>6.3922782663579296</v>
      </c>
      <c r="W769" s="15">
        <f t="shared" si="342"/>
        <v>-1.960307702393064</v>
      </c>
      <c r="X769" s="19">
        <f t="shared" si="339"/>
        <v>-45554.557368343783</v>
      </c>
    </row>
    <row r="770" spans="1:26">
      <c r="A770">
        <v>2069</v>
      </c>
      <c r="B770">
        <v>12</v>
      </c>
      <c r="C770" s="15">
        <v>1.7220397949219</v>
      </c>
      <c r="D770" s="15">
        <f t="shared" si="334"/>
        <v>-3.2514783612060216</v>
      </c>
      <c r="E770" s="15">
        <f t="shared" ref="E770:E772" si="363">0.7817*D770+0.2163</f>
        <v>-2.325380634954747</v>
      </c>
      <c r="F770" s="15">
        <f t="shared" si="340"/>
        <v>-0.92609772625127462</v>
      </c>
      <c r="G770" s="15">
        <f t="shared" si="335"/>
        <v>-31446.899083793636</v>
      </c>
      <c r="L770" s="17">
        <v>3.06987915039065</v>
      </c>
      <c r="M770" s="17">
        <f t="shared" si="336"/>
        <v>2.771972025146519</v>
      </c>
      <c r="N770" s="17">
        <f>0.7817*M770+0.2163</f>
        <v>2.3831505320570336</v>
      </c>
      <c r="O770" s="17">
        <f t="shared" si="341"/>
        <v>0.38882149308948533</v>
      </c>
      <c r="P770" s="17">
        <f t="shared" si="337"/>
        <v>-13510.086012766331</v>
      </c>
      <c r="T770" s="15">
        <v>-1.8790649414062299</v>
      </c>
      <c r="U770" s="15">
        <f t="shared" si="338"/>
        <v>0.28386250732424045</v>
      </c>
      <c r="V770" s="15">
        <f>0.7817*U770+0.2163</f>
        <v>0.43819532197535871</v>
      </c>
      <c r="W770" s="15">
        <f t="shared" si="342"/>
        <v>-0.15433281465111826</v>
      </c>
      <c r="X770" s="19">
        <f t="shared" si="339"/>
        <v>-20919.253924655903</v>
      </c>
    </row>
    <row r="771" spans="1:26">
      <c r="A771">
        <v>2070</v>
      </c>
      <c r="B771">
        <v>1</v>
      </c>
      <c r="C771" s="15">
        <v>2.1694274902344</v>
      </c>
      <c r="D771" s="15">
        <f t="shared" si="334"/>
        <v>-2.6641925335693029</v>
      </c>
      <c r="E771" s="15">
        <f t="shared" si="363"/>
        <v>-1.8662993034911239</v>
      </c>
      <c r="F771" s="15">
        <f t="shared" si="340"/>
        <v>-0.79789323007817892</v>
      </c>
      <c r="G771" s="15">
        <f t="shared" si="335"/>
        <v>-29698.061551496437</v>
      </c>
      <c r="H771" s="15">
        <f>SUM(G771:G782)</f>
        <v>-28910.087318311336</v>
      </c>
      <c r="I771" s="15">
        <f>H771*2.36386*4.4</f>
        <v>-300693.35563635908</v>
      </c>
      <c r="L771" s="17">
        <v>1.7636962890625201</v>
      </c>
      <c r="M771" s="17">
        <f t="shared" si="336"/>
        <v>0.97806048339846496</v>
      </c>
      <c r="N771" s="17">
        <f>0.7817*M771+0.2163</f>
        <v>0.98084987987257999</v>
      </c>
      <c r="O771" s="17">
        <f t="shared" si="341"/>
        <v>-2.7893964741150246E-3</v>
      </c>
      <c r="P771" s="17">
        <f t="shared" si="337"/>
        <v>-18852.050157303402</v>
      </c>
      <c r="Q771" s="17">
        <f>SUM(P771:P782)</f>
        <v>-21818.841004236085</v>
      </c>
      <c r="R771" s="17">
        <f>Q771*2.36386*4.4</f>
        <v>-226937.41618360346</v>
      </c>
      <c r="T771" s="15">
        <v>-3.2409423828124799</v>
      </c>
      <c r="U771" s="15">
        <f t="shared" si="338"/>
        <v>-1.2112065478515412</v>
      </c>
      <c r="V771" s="15">
        <f>0.7817*U771+0.2163</f>
        <v>-0.73050015845554972</v>
      </c>
      <c r="W771" s="15">
        <f t="shared" si="342"/>
        <v>-0.48070638939599153</v>
      </c>
      <c r="X771" s="19">
        <f t="shared" si="339"/>
        <v>-25371.31585775072</v>
      </c>
      <c r="Y771" s="19">
        <f>SUM(X771:X782)</f>
        <v>-50671.464928765257</v>
      </c>
      <c r="Z771" s="19">
        <f>Y771*2.36386*4.4</f>
        <v>-527033.09598064853</v>
      </c>
    </row>
    <row r="772" spans="1:26">
      <c r="A772">
        <v>2070</v>
      </c>
      <c r="B772">
        <v>2</v>
      </c>
      <c r="C772" s="15">
        <v>10.4565368652344</v>
      </c>
      <c r="D772" s="15">
        <f t="shared" ref="D772:D835" si="364">C772*1.3127-5.512</f>
        <v>8.2142959429931963</v>
      </c>
      <c r="E772" s="15">
        <f t="shared" si="363"/>
        <v>6.6374151386377811</v>
      </c>
      <c r="F772" s="15">
        <f t="shared" si="340"/>
        <v>1.5768808043554152</v>
      </c>
      <c r="G772" s="15">
        <f t="shared" ref="G772:G835" si="365">13641*F772-18814</f>
        <v>2696.2310522122207</v>
      </c>
      <c r="L772" s="17">
        <v>5.7021423339844004</v>
      </c>
      <c r="M772" s="17">
        <f t="shared" ref="M772:M835" si="366">L772*1.3734-1.4442</f>
        <v>6.3871222814941753</v>
      </c>
      <c r="N772" s="17">
        <f>0.7817*M772+0.2163</f>
        <v>5.2091134874439966</v>
      </c>
      <c r="O772" s="17">
        <f t="shared" si="341"/>
        <v>1.1780087940501787</v>
      </c>
      <c r="P772" s="17">
        <f t="shared" ref="P772:P835" si="367">13641*O772-18814</f>
        <v>-2744.7820403615133</v>
      </c>
      <c r="T772" s="15">
        <v>4.6914916992187701</v>
      </c>
      <c r="U772" s="15">
        <f t="shared" ref="U772:U835" si="368">T772*1.0978+2.3467</f>
        <v>7.4970195874023666</v>
      </c>
      <c r="V772" s="15">
        <f>0.7817*U772+0.2163</f>
        <v>6.0767202114724297</v>
      </c>
      <c r="W772" s="15">
        <f t="shared" si="342"/>
        <v>1.4202993759299369</v>
      </c>
      <c r="X772" s="19">
        <f t="shared" ref="X772:X835" si="369">13641*W772-18814</f>
        <v>560.30378706027113</v>
      </c>
    </row>
    <row r="773" spans="1:26">
      <c r="A773">
        <v>2070</v>
      </c>
      <c r="B773">
        <v>3</v>
      </c>
      <c r="C773" s="15">
        <v>13.9856506347656</v>
      </c>
      <c r="D773" s="15">
        <f t="shared" si="364"/>
        <v>12.846963588256802</v>
      </c>
      <c r="E773" s="15">
        <f t="shared" ref="E773:E775" si="370">0.9534*D773-0.7929</f>
        <v>11.455395085044035</v>
      </c>
      <c r="F773" s="15">
        <f t="shared" ref="F773:F836" si="371">D773-E773</f>
        <v>1.3915685032127669</v>
      </c>
      <c r="G773" s="15">
        <f t="shared" si="365"/>
        <v>168.38595232535226</v>
      </c>
      <c r="L773" s="17">
        <v>10.3175598144531</v>
      </c>
      <c r="M773" s="17">
        <f t="shared" si="366"/>
        <v>12.725936649169887</v>
      </c>
      <c r="N773" s="17">
        <f>0.9534*M773-0.7929</f>
        <v>11.340008001318571</v>
      </c>
      <c r="O773" s="17">
        <f t="shared" ref="O773:O836" si="372">M773-N773</f>
        <v>1.3859286478513155</v>
      </c>
      <c r="P773" s="17">
        <f t="shared" si="367"/>
        <v>91.452685339794698</v>
      </c>
      <c r="T773" s="15">
        <v>8.6883789062500192</v>
      </c>
      <c r="U773" s="15">
        <f t="shared" si="368"/>
        <v>11.884802363281272</v>
      </c>
      <c r="V773" s="15">
        <f>0.9534*U773-0.7929</f>
        <v>10.538070573152366</v>
      </c>
      <c r="W773" s="15">
        <f t="shared" ref="W773:W836" si="373">U773-V773</f>
        <v>1.3467317901289064</v>
      </c>
      <c r="X773" s="19">
        <f t="shared" si="369"/>
        <v>-443.23165085158689</v>
      </c>
    </row>
    <row r="774" spans="1:26">
      <c r="A774">
        <v>2070</v>
      </c>
      <c r="B774">
        <v>4</v>
      </c>
      <c r="C774" s="15">
        <v>25.222253417968801</v>
      </c>
      <c r="D774" s="15">
        <f t="shared" si="364"/>
        <v>27.597252061767641</v>
      </c>
      <c r="E774" s="15">
        <f t="shared" si="370"/>
        <v>25.518320115689271</v>
      </c>
      <c r="F774" s="15">
        <f t="shared" si="371"/>
        <v>2.0789319460783702</v>
      </c>
      <c r="G774" s="15">
        <f t="shared" si="365"/>
        <v>9544.7106764550481</v>
      </c>
      <c r="L774" s="17">
        <v>17.032586669921901</v>
      </c>
      <c r="M774" s="17">
        <f t="shared" si="366"/>
        <v>21.948354532470741</v>
      </c>
      <c r="N774" s="17">
        <f>0.9534*M774-0.7929</f>
        <v>20.132661211257606</v>
      </c>
      <c r="O774" s="17">
        <f t="shared" si="372"/>
        <v>1.8156933212131356</v>
      </c>
      <c r="P774" s="17">
        <f t="shared" si="367"/>
        <v>5953.8725946683844</v>
      </c>
      <c r="T774" s="15">
        <v>18.437158203125001</v>
      </c>
      <c r="U774" s="15">
        <f t="shared" si="368"/>
        <v>22.587012275390627</v>
      </c>
      <c r="V774" s="15">
        <f>0.9534*U774-0.7929</f>
        <v>20.741557503357424</v>
      </c>
      <c r="W774" s="15">
        <f t="shared" si="373"/>
        <v>1.8454547720332037</v>
      </c>
      <c r="X774" s="19">
        <f t="shared" si="369"/>
        <v>6359.8485453049325</v>
      </c>
    </row>
    <row r="775" spans="1:26">
      <c r="A775">
        <v>2070</v>
      </c>
      <c r="B775">
        <v>5</v>
      </c>
      <c r="C775" s="15">
        <v>27.653436279296901</v>
      </c>
      <c r="D775" s="15">
        <f t="shared" si="364"/>
        <v>30.788665803833041</v>
      </c>
      <c r="E775" s="15">
        <f t="shared" si="370"/>
        <v>28.561013977374422</v>
      </c>
      <c r="F775" s="15">
        <f t="shared" si="371"/>
        <v>2.2276518264586187</v>
      </c>
      <c r="G775" s="15">
        <f t="shared" si="365"/>
        <v>11573.398564722018</v>
      </c>
      <c r="L775" s="17">
        <v>26.610711669921901</v>
      </c>
      <c r="M775" s="17">
        <f t="shared" si="366"/>
        <v>35.102951407470734</v>
      </c>
      <c r="N775" s="17">
        <f>0.9534*M775-0.7929</f>
        <v>32.674253871882598</v>
      </c>
      <c r="O775" s="17">
        <f t="shared" si="372"/>
        <v>2.4286975355881353</v>
      </c>
      <c r="P775" s="17">
        <f t="shared" si="367"/>
        <v>14315.863082957752</v>
      </c>
      <c r="T775" s="15">
        <v>27.395074462890602</v>
      </c>
      <c r="U775" s="15">
        <f t="shared" si="368"/>
        <v>32.421012745361303</v>
      </c>
      <c r="V775" s="15">
        <f>0.9534*U775-0.7929</f>
        <v>30.117293551427466</v>
      </c>
      <c r="W775" s="15">
        <f t="shared" si="373"/>
        <v>2.3037191939338371</v>
      </c>
      <c r="X775" s="19">
        <f t="shared" si="369"/>
        <v>12611.033524451472</v>
      </c>
    </row>
    <row r="776" spans="1:26">
      <c r="A776">
        <v>2070</v>
      </c>
      <c r="B776">
        <v>6</v>
      </c>
      <c r="C776" s="15">
        <v>36.448846435546898</v>
      </c>
      <c r="D776" s="15">
        <f t="shared" si="364"/>
        <v>42.334400715942408</v>
      </c>
      <c r="E776" s="15">
        <f t="shared" ref="E776:E778" si="374">0.814*D776+4.4613</f>
        <v>38.921502182777118</v>
      </c>
      <c r="F776" s="15">
        <f t="shared" si="371"/>
        <v>3.4128985331652899</v>
      </c>
      <c r="G776" s="15">
        <f t="shared" si="365"/>
        <v>27741.34889090772</v>
      </c>
      <c r="L776" s="17">
        <v>29.439355468750001</v>
      </c>
      <c r="M776" s="17">
        <f t="shared" si="366"/>
        <v>38.987810800781247</v>
      </c>
      <c r="N776" s="17">
        <f>0.814*M776+4.4613</f>
        <v>36.197377991835936</v>
      </c>
      <c r="O776" s="17">
        <f t="shared" si="372"/>
        <v>2.7904328089453116</v>
      </c>
      <c r="P776" s="17">
        <f t="shared" si="367"/>
        <v>19250.293946822996</v>
      </c>
      <c r="T776" s="15">
        <v>32.467156982421898</v>
      </c>
      <c r="U776" s="15">
        <f t="shared" si="368"/>
        <v>37.989144935302761</v>
      </c>
      <c r="V776" s="15">
        <f>0.814*U776+4.4613</f>
        <v>35.384463977336445</v>
      </c>
      <c r="W776" s="15">
        <f t="shared" si="373"/>
        <v>2.6046809579663162</v>
      </c>
      <c r="X776" s="19">
        <f t="shared" si="369"/>
        <v>16716.45294761852</v>
      </c>
    </row>
    <row r="777" spans="1:26">
      <c r="A777">
        <v>2070</v>
      </c>
      <c r="B777">
        <v>7</v>
      </c>
      <c r="C777" s="15">
        <v>37.343499755859398</v>
      </c>
      <c r="D777" s="15">
        <f t="shared" si="364"/>
        <v>43.508812129516627</v>
      </c>
      <c r="E777" s="15">
        <f t="shared" si="374"/>
        <v>39.877473073426536</v>
      </c>
      <c r="F777" s="15">
        <f t="shared" si="371"/>
        <v>3.6313390560900913</v>
      </c>
      <c r="G777" s="15">
        <f t="shared" si="365"/>
        <v>30721.096064124933</v>
      </c>
      <c r="L777" s="17">
        <v>34.649438476562501</v>
      </c>
      <c r="M777" s="17">
        <f t="shared" si="366"/>
        <v>46.143338803710932</v>
      </c>
      <c r="N777" s="17">
        <f>0.814*M777+4.4613</f>
        <v>42.021977786220695</v>
      </c>
      <c r="O777" s="17">
        <f t="shared" si="372"/>
        <v>4.1213610174902371</v>
      </c>
      <c r="P777" s="17">
        <f t="shared" si="367"/>
        <v>37405.485639584324</v>
      </c>
      <c r="T777" s="15">
        <v>36.202264404296898</v>
      </c>
      <c r="U777" s="15">
        <f t="shared" si="368"/>
        <v>42.089545863037138</v>
      </c>
      <c r="V777" s="15">
        <f>0.814*U777+4.4613</f>
        <v>38.722190332512227</v>
      </c>
      <c r="W777" s="15">
        <f t="shared" si="373"/>
        <v>3.367355530524911</v>
      </c>
      <c r="X777" s="19">
        <f t="shared" si="369"/>
        <v>27120.096791890312</v>
      </c>
    </row>
    <row r="778" spans="1:26">
      <c r="A778">
        <v>2070</v>
      </c>
      <c r="B778">
        <v>8</v>
      </c>
      <c r="C778" s="15">
        <v>37.019342041015697</v>
      </c>
      <c r="D778" s="15">
        <f t="shared" si="364"/>
        <v>43.083290297241305</v>
      </c>
      <c r="E778" s="15">
        <f t="shared" si="374"/>
        <v>39.531098301954422</v>
      </c>
      <c r="F778" s="15">
        <f t="shared" si="371"/>
        <v>3.5521919952868828</v>
      </c>
      <c r="G778" s="15">
        <f t="shared" si="365"/>
        <v>29641.451007708369</v>
      </c>
      <c r="L778" s="17">
        <v>31.992028808593801</v>
      </c>
      <c r="M778" s="17">
        <f t="shared" si="366"/>
        <v>42.493652365722724</v>
      </c>
      <c r="N778" s="17">
        <f>0.814*M778+4.4613</f>
        <v>39.051133025698299</v>
      </c>
      <c r="O778" s="17">
        <f t="shared" si="372"/>
        <v>3.4425193400244254</v>
      </c>
      <c r="P778" s="17">
        <f t="shared" si="367"/>
        <v>28145.406317273184</v>
      </c>
      <c r="T778" s="15">
        <v>32.312402343750001</v>
      </c>
      <c r="U778" s="15">
        <f t="shared" si="368"/>
        <v>37.819255292968755</v>
      </c>
      <c r="V778" s="15">
        <f>0.814*U778+4.4613</f>
        <v>35.246173808476563</v>
      </c>
      <c r="W778" s="15">
        <f t="shared" si="373"/>
        <v>2.5730814844921923</v>
      </c>
      <c r="X778" s="19">
        <f t="shared" si="369"/>
        <v>16285.404529957996</v>
      </c>
    </row>
    <row r="779" spans="1:26">
      <c r="A779">
        <v>2070</v>
      </c>
      <c r="B779">
        <v>9</v>
      </c>
      <c r="C779" s="15">
        <v>26.973504638671901</v>
      </c>
      <c r="D779" s="15">
        <f t="shared" si="364"/>
        <v>29.896119539184603</v>
      </c>
      <c r="E779" s="15">
        <f t="shared" ref="E779:E781" si="375">0.9014*D779+2.3973</f>
        <v>29.345662152621003</v>
      </c>
      <c r="F779" s="15">
        <f t="shared" si="371"/>
        <v>0.55045738656360044</v>
      </c>
      <c r="G779" s="15">
        <f t="shared" si="365"/>
        <v>-11305.210789885927</v>
      </c>
      <c r="L779" s="17">
        <v>21.674279785156301</v>
      </c>
      <c r="M779" s="17">
        <f t="shared" si="366"/>
        <v>28.323255856933663</v>
      </c>
      <c r="N779" s="17">
        <f>0.9014*M779+2.3973</f>
        <v>27.927882829440005</v>
      </c>
      <c r="O779" s="17">
        <f t="shared" si="372"/>
        <v>0.39537302749365821</v>
      </c>
      <c r="P779" s="17">
        <f t="shared" si="367"/>
        <v>-13420.716531959009</v>
      </c>
      <c r="T779" s="15">
        <v>23.809014892578102</v>
      </c>
      <c r="U779" s="15">
        <f t="shared" si="368"/>
        <v>28.484236549072239</v>
      </c>
      <c r="V779" s="15">
        <f>0.9014*U779+2.3973</f>
        <v>28.072990825333719</v>
      </c>
      <c r="W779" s="15">
        <f t="shared" si="373"/>
        <v>0.41124572373852075</v>
      </c>
      <c r="X779" s="19">
        <f t="shared" si="369"/>
        <v>-13204.197082482839</v>
      </c>
    </row>
    <row r="780" spans="1:26">
      <c r="A780">
        <v>2070</v>
      </c>
      <c r="B780">
        <v>10</v>
      </c>
      <c r="C780" s="15">
        <v>19.855432128906301</v>
      </c>
      <c r="D780" s="15">
        <f t="shared" si="364"/>
        <v>20.5522257556153</v>
      </c>
      <c r="E780" s="15">
        <f t="shared" si="375"/>
        <v>20.923076296111631</v>
      </c>
      <c r="F780" s="15">
        <f t="shared" si="371"/>
        <v>-0.37085054049633115</v>
      </c>
      <c r="G780" s="15">
        <f t="shared" si="365"/>
        <v>-23872.772222910455</v>
      </c>
      <c r="L780" s="17">
        <v>12.692956542968799</v>
      </c>
      <c r="M780" s="17">
        <f t="shared" si="366"/>
        <v>15.988306516113349</v>
      </c>
      <c r="N780" s="17">
        <f>0.9014*M780+2.3973</f>
        <v>16.809159493624573</v>
      </c>
      <c r="O780" s="17">
        <f t="shared" si="372"/>
        <v>-0.82085297751122432</v>
      </c>
      <c r="P780" s="17">
        <f t="shared" si="367"/>
        <v>-30011.25546623061</v>
      </c>
      <c r="T780" s="15">
        <v>15.110986328125</v>
      </c>
      <c r="U780" s="15">
        <f t="shared" si="368"/>
        <v>18.935540791015626</v>
      </c>
      <c r="V780" s="15">
        <f>0.9014*U780+2.3973</f>
        <v>19.465796469021488</v>
      </c>
      <c r="W780" s="15">
        <f t="shared" si="373"/>
        <v>-0.5302556780058616</v>
      </c>
      <c r="X780" s="19">
        <f t="shared" si="369"/>
        <v>-26047.217703677958</v>
      </c>
    </row>
    <row r="781" spans="1:26">
      <c r="A781">
        <v>2070</v>
      </c>
      <c r="B781">
        <v>11</v>
      </c>
      <c r="C781" s="15">
        <v>8.9229675292968995</v>
      </c>
      <c r="D781" s="15">
        <f t="shared" si="364"/>
        <v>6.2011794757080407</v>
      </c>
      <c r="E781" s="15">
        <f t="shared" si="375"/>
        <v>7.9870431794032282</v>
      </c>
      <c r="F781" s="15">
        <f t="shared" si="371"/>
        <v>-1.7858637036951874</v>
      </c>
      <c r="G781" s="15">
        <f t="shared" si="365"/>
        <v>-43174.96678210605</v>
      </c>
      <c r="L781" s="17">
        <v>8.1598449707031495</v>
      </c>
      <c r="M781" s="17">
        <f t="shared" si="366"/>
        <v>9.7625310827637044</v>
      </c>
      <c r="N781" s="17">
        <f>0.9014*M781+2.3973</f>
        <v>11.197245518003202</v>
      </c>
      <c r="O781" s="17">
        <f t="shared" si="372"/>
        <v>-1.4347144352394974</v>
      </c>
      <c r="P781" s="17">
        <f t="shared" si="367"/>
        <v>-38384.939611101989</v>
      </c>
      <c r="T781" s="15">
        <v>4.4127746582031504</v>
      </c>
      <c r="U781" s="15">
        <f t="shared" si="368"/>
        <v>7.1910440197754184</v>
      </c>
      <c r="V781" s="15">
        <f>0.9014*U781+2.3973</f>
        <v>8.879307079425562</v>
      </c>
      <c r="W781" s="15">
        <f t="shared" si="373"/>
        <v>-1.6882630596501436</v>
      </c>
      <c r="X781" s="19">
        <f t="shared" si="369"/>
        <v>-41843.596396687608</v>
      </c>
    </row>
    <row r="782" spans="1:26">
      <c r="A782">
        <v>2070</v>
      </c>
      <c r="B782">
        <v>12</v>
      </c>
      <c r="C782" s="15">
        <v>1.3386169433594</v>
      </c>
      <c r="D782" s="15">
        <f t="shared" si="364"/>
        <v>-3.7547975384521153</v>
      </c>
      <c r="E782" s="15">
        <f t="shared" ref="E782:E784" si="376">0.7817*D782+0.2163</f>
        <v>-2.7188252358080183</v>
      </c>
      <c r="F782" s="15">
        <f t="shared" si="371"/>
        <v>-1.035972302644097</v>
      </c>
      <c r="G782" s="15">
        <f t="shared" si="365"/>
        <v>-32945.698180368126</v>
      </c>
      <c r="L782" s="17">
        <v>0.61071166992189796</v>
      </c>
      <c r="M782" s="17">
        <f t="shared" si="366"/>
        <v>-0.60544859252926531</v>
      </c>
      <c r="N782" s="17">
        <f>0.7817*M782+0.2163</f>
        <v>-0.25697916478012667</v>
      </c>
      <c r="O782" s="17">
        <f t="shared" si="372"/>
        <v>-0.34846942774913864</v>
      </c>
      <c r="P782" s="17">
        <f t="shared" si="367"/>
        <v>-23567.471463925998</v>
      </c>
      <c r="T782" s="15">
        <v>-2.64252319335935</v>
      </c>
      <c r="U782" s="15">
        <f t="shared" si="368"/>
        <v>-0.55426196166989516</v>
      </c>
      <c r="V782" s="15">
        <f>0.7817*U782+0.2163</f>
        <v>-0.21696657543735703</v>
      </c>
      <c r="W782" s="15">
        <f t="shared" si="373"/>
        <v>-0.33729538623253813</v>
      </c>
      <c r="X782" s="19">
        <f t="shared" si="369"/>
        <v>-23415.046363598052</v>
      </c>
    </row>
    <row r="783" spans="1:26">
      <c r="A783">
        <v>2071</v>
      </c>
      <c r="B783">
        <v>1</v>
      </c>
      <c r="C783" s="15">
        <v>3.6161743164062701</v>
      </c>
      <c r="D783" s="15">
        <f t="shared" si="364"/>
        <v>-0.76504797485348863</v>
      </c>
      <c r="E783" s="15">
        <f t="shared" si="376"/>
        <v>-0.38173800194297208</v>
      </c>
      <c r="F783" s="15">
        <f t="shared" si="371"/>
        <v>-0.38330997291051655</v>
      </c>
      <c r="G783" s="15">
        <f t="shared" si="365"/>
        <v>-24042.731340472357</v>
      </c>
      <c r="H783" s="15">
        <f>SUM(G783:G794)</f>
        <v>-38968.366753820446</v>
      </c>
      <c r="I783" s="15">
        <f>H783*2.36386*4.4</f>
        <v>-405309.35911261843</v>
      </c>
      <c r="L783" s="17">
        <v>-0.56418457031247704</v>
      </c>
      <c r="M783" s="17">
        <f t="shared" si="366"/>
        <v>-2.2190510888671557</v>
      </c>
      <c r="N783" s="17">
        <f>0.7817*M783+0.2163</f>
        <v>-1.5183322361674556</v>
      </c>
      <c r="O783" s="17">
        <f t="shared" si="372"/>
        <v>-0.70071885269970013</v>
      </c>
      <c r="P783" s="17">
        <f t="shared" si="367"/>
        <v>-28372.50586967661</v>
      </c>
      <c r="Q783" s="17">
        <f>SUM(P783:P794)</f>
        <v>-64291.671464189792</v>
      </c>
      <c r="R783" s="17">
        <f>Q783*2.36386*4.4</f>
        <v>-668696.64623229462</v>
      </c>
      <c r="T783" s="15">
        <v>-7.4007629394530996</v>
      </c>
      <c r="U783" s="15">
        <f t="shared" si="368"/>
        <v>-5.7778575549316127</v>
      </c>
      <c r="V783" s="15">
        <f>0.7817*U783+0.2163</f>
        <v>-4.3002512506900405</v>
      </c>
      <c r="W783" s="15">
        <f t="shared" si="373"/>
        <v>-1.4776063042415721</v>
      </c>
      <c r="X783" s="19">
        <f t="shared" si="369"/>
        <v>-38970.027596159285</v>
      </c>
      <c r="Y783" s="19">
        <f>SUM(X783:X794)</f>
        <v>-83812.180913565564</v>
      </c>
      <c r="Z783" s="19">
        <f>Y783*2.36386*4.4</f>
        <v>-871729.15268710093</v>
      </c>
    </row>
    <row r="784" spans="1:26">
      <c r="A784">
        <v>2071</v>
      </c>
      <c r="B784">
        <v>2</v>
      </c>
      <c r="C784" s="15">
        <v>6.7941223144531504</v>
      </c>
      <c r="D784" s="15">
        <f t="shared" si="364"/>
        <v>3.406644362182651</v>
      </c>
      <c r="E784" s="15">
        <f t="shared" si="376"/>
        <v>2.879273897918178</v>
      </c>
      <c r="F784" s="15">
        <f t="shared" si="371"/>
        <v>0.52737046426447298</v>
      </c>
      <c r="G784" s="15">
        <f t="shared" si="365"/>
        <v>-11620.139496968324</v>
      </c>
      <c r="L784" s="17">
        <v>2.65838012695315</v>
      </c>
      <c r="M784" s="17">
        <f t="shared" si="366"/>
        <v>2.206819266357456</v>
      </c>
      <c r="N784" s="17">
        <f>0.7817*M784+0.2163</f>
        <v>1.9413706205116232</v>
      </c>
      <c r="O784" s="17">
        <f t="shared" si="372"/>
        <v>0.26544864584583272</v>
      </c>
      <c r="P784" s="17">
        <f t="shared" si="367"/>
        <v>-15193.015022016996</v>
      </c>
      <c r="T784" s="15">
        <v>-2.87030639648435</v>
      </c>
      <c r="U784" s="15">
        <f t="shared" si="368"/>
        <v>-0.80432236206052021</v>
      </c>
      <c r="V784" s="15">
        <f>0.7817*U784+0.2163</f>
        <v>-0.41243879042270865</v>
      </c>
      <c r="W784" s="15">
        <f t="shared" si="373"/>
        <v>-0.39188357163781157</v>
      </c>
      <c r="X784" s="19">
        <f t="shared" si="369"/>
        <v>-24159.683800711387</v>
      </c>
    </row>
    <row r="785" spans="1:26">
      <c r="A785">
        <v>2071</v>
      </c>
      <c r="B785">
        <v>3</v>
      </c>
      <c r="C785" s="15">
        <v>13.8240905761719</v>
      </c>
      <c r="D785" s="15">
        <f t="shared" si="364"/>
        <v>12.63488369934085</v>
      </c>
      <c r="E785" s="15">
        <f t="shared" ref="E785:E787" si="377">0.9534*D785-0.7929</f>
        <v>11.253198118951568</v>
      </c>
      <c r="F785" s="15">
        <f t="shared" si="371"/>
        <v>1.3816855803892825</v>
      </c>
      <c r="G785" s="15">
        <f t="shared" si="365"/>
        <v>33.573002090201044</v>
      </c>
      <c r="L785" s="17">
        <v>9.2466064453125192</v>
      </c>
      <c r="M785" s="17">
        <f t="shared" si="366"/>
        <v>11.255089291992213</v>
      </c>
      <c r="N785" s="17">
        <f>0.9534*M785-0.7929</f>
        <v>9.937702130985377</v>
      </c>
      <c r="O785" s="17">
        <f t="shared" si="372"/>
        <v>1.3173871610068364</v>
      </c>
      <c r="P785" s="17">
        <f t="shared" si="367"/>
        <v>-843.52173670574484</v>
      </c>
      <c r="T785" s="15">
        <v>5.2119384765625201</v>
      </c>
      <c r="U785" s="15">
        <f t="shared" si="368"/>
        <v>8.0683660595703355</v>
      </c>
      <c r="V785" s="15">
        <f>0.9534*U785-0.7929</f>
        <v>6.8994802011943577</v>
      </c>
      <c r="W785" s="15">
        <f t="shared" si="373"/>
        <v>1.1688858583759778</v>
      </c>
      <c r="X785" s="19">
        <f t="shared" si="369"/>
        <v>-2869.2280058932865</v>
      </c>
    </row>
    <row r="786" spans="1:26">
      <c r="A786">
        <v>2071</v>
      </c>
      <c r="B786">
        <v>4</v>
      </c>
      <c r="C786" s="15">
        <v>23.310815429687501</v>
      </c>
      <c r="D786" s="15">
        <f t="shared" si="364"/>
        <v>25.088107414550784</v>
      </c>
      <c r="E786" s="15">
        <f t="shared" si="377"/>
        <v>23.12610160903272</v>
      </c>
      <c r="F786" s="15">
        <f t="shared" si="371"/>
        <v>1.9620058055180642</v>
      </c>
      <c r="G786" s="15">
        <f t="shared" si="365"/>
        <v>7949.7211930719131</v>
      </c>
      <c r="L786" s="17">
        <v>13.149133300781299</v>
      </c>
      <c r="M786" s="17">
        <f t="shared" si="366"/>
        <v>16.614819675293038</v>
      </c>
      <c r="N786" s="17">
        <f>0.9534*M786-0.7929</f>
        <v>15.047669078424384</v>
      </c>
      <c r="O786" s="17">
        <f t="shared" si="372"/>
        <v>1.5671505968686539</v>
      </c>
      <c r="P786" s="17">
        <f t="shared" si="367"/>
        <v>2563.5012918853063</v>
      </c>
      <c r="T786" s="15">
        <v>16.832055664062501</v>
      </c>
      <c r="U786" s="15">
        <f t="shared" si="368"/>
        <v>20.824930708007816</v>
      </c>
      <c r="V786" s="15">
        <f>0.9534*U786-0.7929</f>
        <v>19.061588937014651</v>
      </c>
      <c r="W786" s="15">
        <f t="shared" si="373"/>
        <v>1.7633417709931649</v>
      </c>
      <c r="X786" s="19">
        <f t="shared" si="369"/>
        <v>5239.7450981177608</v>
      </c>
    </row>
    <row r="787" spans="1:26">
      <c r="A787">
        <v>2071</v>
      </c>
      <c r="B787">
        <v>5</v>
      </c>
      <c r="C787" s="15">
        <v>30.817651367187501</v>
      </c>
      <c r="D787" s="15">
        <f t="shared" si="364"/>
        <v>34.942330949707035</v>
      </c>
      <c r="E787" s="15">
        <f t="shared" si="377"/>
        <v>32.521118327450687</v>
      </c>
      <c r="F787" s="15">
        <f t="shared" si="371"/>
        <v>2.4212126222563484</v>
      </c>
      <c r="G787" s="15">
        <f t="shared" si="365"/>
        <v>14213.761380198848</v>
      </c>
      <c r="L787" s="17">
        <v>24.994104003906301</v>
      </c>
      <c r="M787" s="17">
        <f t="shared" si="366"/>
        <v>32.882702438964913</v>
      </c>
      <c r="N787" s="17">
        <f>0.9534*M787-0.7929</f>
        <v>30.557468505309149</v>
      </c>
      <c r="O787" s="17">
        <f t="shared" si="372"/>
        <v>2.3252339336557633</v>
      </c>
      <c r="P787" s="17">
        <f t="shared" si="367"/>
        <v>12904.516088998265</v>
      </c>
      <c r="T787" s="15">
        <v>28.832879638671901</v>
      </c>
      <c r="U787" s="15">
        <f t="shared" si="368"/>
        <v>33.999435267334015</v>
      </c>
      <c r="V787" s="15">
        <f>0.9534*U787-0.7929</f>
        <v>31.622161583876252</v>
      </c>
      <c r="W787" s="15">
        <f t="shared" si="373"/>
        <v>2.3772736834577621</v>
      </c>
      <c r="X787" s="19">
        <f t="shared" si="369"/>
        <v>13614.390316047335</v>
      </c>
    </row>
    <row r="788" spans="1:26">
      <c r="A788">
        <v>2071</v>
      </c>
      <c r="B788">
        <v>6</v>
      </c>
      <c r="C788" s="15">
        <v>35.025048828125001</v>
      </c>
      <c r="D788" s="15">
        <f t="shared" si="364"/>
        <v>40.465381596679691</v>
      </c>
      <c r="E788" s="15">
        <f t="shared" ref="E788:E790" si="378">0.814*D788+4.4613</f>
        <v>37.400120619697269</v>
      </c>
      <c r="F788" s="15">
        <f t="shared" si="371"/>
        <v>3.0652609769824224</v>
      </c>
      <c r="G788" s="15">
        <f t="shared" si="365"/>
        <v>22999.224987017224</v>
      </c>
      <c r="L788" s="17">
        <v>26.994866943359401</v>
      </c>
      <c r="M788" s="17">
        <f t="shared" si="366"/>
        <v>35.630550260009798</v>
      </c>
      <c r="N788" s="17">
        <f>0.814*M788+4.4613</f>
        <v>33.464567911647976</v>
      </c>
      <c r="O788" s="17">
        <f t="shared" si="372"/>
        <v>2.1659823483618226</v>
      </c>
      <c r="P788" s="17">
        <f t="shared" si="367"/>
        <v>10732.16521400362</v>
      </c>
      <c r="T788" s="15">
        <v>32.012750244140697</v>
      </c>
      <c r="U788" s="15">
        <f t="shared" si="368"/>
        <v>37.490297218017659</v>
      </c>
      <c r="V788" s="15">
        <f>0.814*U788+4.4613</f>
        <v>34.978401935466373</v>
      </c>
      <c r="W788" s="15">
        <f t="shared" si="373"/>
        <v>2.5118952825512864</v>
      </c>
      <c r="X788" s="19">
        <f t="shared" si="369"/>
        <v>15450.763549282099</v>
      </c>
    </row>
    <row r="789" spans="1:26">
      <c r="A789">
        <v>2071</v>
      </c>
      <c r="B789">
        <v>7</v>
      </c>
      <c r="C789" s="15">
        <v>35.987817382812501</v>
      </c>
      <c r="D789" s="15">
        <f t="shared" si="364"/>
        <v>41.729207878417967</v>
      </c>
      <c r="E789" s="15">
        <f t="shared" si="378"/>
        <v>38.428875213032221</v>
      </c>
      <c r="F789" s="15">
        <f t="shared" si="371"/>
        <v>3.3003326653857457</v>
      </c>
      <c r="G789" s="15">
        <f t="shared" si="365"/>
        <v>26205.837888526956</v>
      </c>
      <c r="L789" s="17">
        <v>31.658837890625001</v>
      </c>
      <c r="M789" s="17">
        <f t="shared" si="366"/>
        <v>42.036047958984376</v>
      </c>
      <c r="N789" s="17">
        <f>0.814*M789+4.4613</f>
        <v>38.678643038613281</v>
      </c>
      <c r="O789" s="17">
        <f t="shared" si="372"/>
        <v>3.3574049203710956</v>
      </c>
      <c r="P789" s="17">
        <f t="shared" si="367"/>
        <v>26984.360518782116</v>
      </c>
      <c r="T789" s="15">
        <v>36.411737060546898</v>
      </c>
      <c r="U789" s="15">
        <f t="shared" si="368"/>
        <v>42.319504945068388</v>
      </c>
      <c r="V789" s="15">
        <f>0.814*U789+4.4613</f>
        <v>38.909377025285664</v>
      </c>
      <c r="W789" s="15">
        <f t="shared" si="373"/>
        <v>3.4101279197827239</v>
      </c>
      <c r="X789" s="19">
        <f t="shared" si="369"/>
        <v>27703.554953756138</v>
      </c>
    </row>
    <row r="790" spans="1:26">
      <c r="A790">
        <v>2071</v>
      </c>
      <c r="B790">
        <v>8</v>
      </c>
      <c r="C790" s="15">
        <v>35.773461914062501</v>
      </c>
      <c r="D790" s="15">
        <f t="shared" si="364"/>
        <v>41.447823454589845</v>
      </c>
      <c r="E790" s="15">
        <f t="shared" si="378"/>
        <v>38.199828292036131</v>
      </c>
      <c r="F790" s="15">
        <f t="shared" si="371"/>
        <v>3.247995162553714</v>
      </c>
      <c r="G790" s="15">
        <f t="shared" si="365"/>
        <v>25491.902012395214</v>
      </c>
      <c r="L790" s="17">
        <v>30.081140136718801</v>
      </c>
      <c r="M790" s="17">
        <f t="shared" si="366"/>
        <v>39.869237863769598</v>
      </c>
      <c r="N790" s="17">
        <f>0.814*M790+4.4613</f>
        <v>36.914859621108455</v>
      </c>
      <c r="O790" s="17">
        <f t="shared" si="372"/>
        <v>2.9543782426611429</v>
      </c>
      <c r="P790" s="17">
        <f t="shared" si="367"/>
        <v>21486.673608140649</v>
      </c>
      <c r="T790" s="15">
        <v>34.085839843750001</v>
      </c>
      <c r="U790" s="15">
        <f t="shared" si="368"/>
        <v>39.766134980468756</v>
      </c>
      <c r="V790" s="15">
        <f>0.814*U790+4.4613</f>
        <v>36.830933874101568</v>
      </c>
      <c r="W790" s="15">
        <f t="shared" si="373"/>
        <v>2.9352011063671881</v>
      </c>
      <c r="X790" s="19">
        <f t="shared" si="369"/>
        <v>21225.078291954815</v>
      </c>
    </row>
    <row r="791" spans="1:26">
      <c r="A791">
        <v>2071</v>
      </c>
      <c r="B791">
        <v>9</v>
      </c>
      <c r="C791" s="15">
        <v>28.778497314453102</v>
      </c>
      <c r="D791" s="15">
        <f t="shared" si="364"/>
        <v>32.265533424682587</v>
      </c>
      <c r="E791" s="15">
        <f t="shared" ref="E791:E793" si="379">0.9014*D791+2.3973</f>
        <v>31.481451829008886</v>
      </c>
      <c r="F791" s="15">
        <f t="shared" si="371"/>
        <v>0.78408159567370106</v>
      </c>
      <c r="G791" s="15">
        <f t="shared" si="365"/>
        <v>-8118.3429534150437</v>
      </c>
      <c r="L791" s="17">
        <v>25.993981933593801</v>
      </c>
      <c r="M791" s="17">
        <f t="shared" si="366"/>
        <v>34.255934787597724</v>
      </c>
      <c r="N791" s="17">
        <f>0.9014*M791+2.3973</f>
        <v>33.275599617540585</v>
      </c>
      <c r="O791" s="17">
        <f t="shared" si="372"/>
        <v>0.98033517005713833</v>
      </c>
      <c r="P791" s="17">
        <f t="shared" si="367"/>
        <v>-5441.2479452505759</v>
      </c>
      <c r="T791" s="15">
        <v>24.024591064453102</v>
      </c>
      <c r="U791" s="15">
        <f t="shared" si="368"/>
        <v>28.720896070556616</v>
      </c>
      <c r="V791" s="15">
        <f>0.9014*U791+2.3973</f>
        <v>28.286315717999734</v>
      </c>
      <c r="W791" s="15">
        <f t="shared" si="373"/>
        <v>0.43458035255688188</v>
      </c>
      <c r="X791" s="19">
        <f t="shared" si="369"/>
        <v>-12885.889410771575</v>
      </c>
    </row>
    <row r="792" spans="1:26">
      <c r="A792">
        <v>2071</v>
      </c>
      <c r="B792">
        <v>10</v>
      </c>
      <c r="C792" s="15">
        <v>18.296380615234401</v>
      </c>
      <c r="D792" s="15">
        <f t="shared" si="364"/>
        <v>18.505658833618199</v>
      </c>
      <c r="E792" s="15">
        <f t="shared" si="379"/>
        <v>19.078300872623444</v>
      </c>
      <c r="F792" s="15">
        <f t="shared" si="371"/>
        <v>-0.57264203900524535</v>
      </c>
      <c r="G792" s="15">
        <f t="shared" si="365"/>
        <v>-26625.410054070551</v>
      </c>
      <c r="L792" s="17">
        <v>14.421533203125</v>
      </c>
      <c r="M792" s="17">
        <f t="shared" si="366"/>
        <v>18.362333701171874</v>
      </c>
      <c r="N792" s="17">
        <f>0.9014*M792+2.3973</f>
        <v>18.949107598236328</v>
      </c>
      <c r="O792" s="17">
        <f t="shared" si="372"/>
        <v>-0.58677389706445382</v>
      </c>
      <c r="P792" s="17">
        <f t="shared" si="367"/>
        <v>-26818.182729856213</v>
      </c>
      <c r="T792" s="15">
        <v>13.600915527343799</v>
      </c>
      <c r="U792" s="15">
        <f t="shared" si="368"/>
        <v>17.277785065918025</v>
      </c>
      <c r="V792" s="15">
        <f>0.9014*U792+2.3973</f>
        <v>17.971495458418506</v>
      </c>
      <c r="W792" s="15">
        <f t="shared" si="373"/>
        <v>-0.69371039250048128</v>
      </c>
      <c r="X792" s="19">
        <f t="shared" si="369"/>
        <v>-28276.903464099065</v>
      </c>
    </row>
    <row r="793" spans="1:26">
      <c r="A793">
        <v>2071</v>
      </c>
      <c r="B793">
        <v>11</v>
      </c>
      <c r="C793" s="15">
        <v>8.9811950683593995</v>
      </c>
      <c r="D793" s="15">
        <f t="shared" si="364"/>
        <v>6.2776147662353834</v>
      </c>
      <c r="E793" s="15">
        <f t="shared" si="379"/>
        <v>8.0559419502845753</v>
      </c>
      <c r="F793" s="15">
        <f t="shared" si="371"/>
        <v>-1.7783271840491919</v>
      </c>
      <c r="G793" s="15">
        <f t="shared" si="365"/>
        <v>-43072.161117615025</v>
      </c>
      <c r="L793" s="17">
        <v>4.3705383300781504</v>
      </c>
      <c r="M793" s="17">
        <f t="shared" si="366"/>
        <v>4.5582973425293325</v>
      </c>
      <c r="N793" s="17">
        <f>0.9014*M793+2.3973</f>
        <v>6.5061492245559407</v>
      </c>
      <c r="O793" s="17">
        <f t="shared" si="372"/>
        <v>-1.9478518820266082</v>
      </c>
      <c r="P793" s="17">
        <f t="shared" si="367"/>
        <v>-45384.647522724961</v>
      </c>
      <c r="T793" s="15">
        <v>2.6302429199219</v>
      </c>
      <c r="U793" s="15">
        <f t="shared" si="368"/>
        <v>5.2341806774902615</v>
      </c>
      <c r="V793" s="15">
        <f>0.9014*U793+2.3973</f>
        <v>7.1153904626897209</v>
      </c>
      <c r="W793" s="15">
        <f t="shared" si="373"/>
        <v>-1.8812097851994594</v>
      </c>
      <c r="X793" s="19">
        <f t="shared" si="369"/>
        <v>-44475.582679905827</v>
      </c>
    </row>
    <row r="794" spans="1:26">
      <c r="A794">
        <v>2071</v>
      </c>
      <c r="B794">
        <v>12</v>
      </c>
      <c r="C794" s="15">
        <v>4.0406127929687701</v>
      </c>
      <c r="D794" s="15">
        <f t="shared" si="364"/>
        <v>-0.20788758666989526</v>
      </c>
      <c r="E794" s="15">
        <f t="shared" ref="E794:E796" si="380">0.7817*D794+0.2163</f>
        <v>5.3794273500142875E-2</v>
      </c>
      <c r="F794" s="15">
        <f t="shared" si="371"/>
        <v>-0.26168186017003814</v>
      </c>
      <c r="G794" s="15">
        <f t="shared" si="365"/>
        <v>-22383.602254579491</v>
      </c>
      <c r="L794" s="17">
        <v>2.2386108398437701</v>
      </c>
      <c r="M794" s="17">
        <f t="shared" si="366"/>
        <v>1.6303081274414337</v>
      </c>
      <c r="N794" s="17">
        <f>0.7817*M794+0.2163</f>
        <v>1.4907118632209686</v>
      </c>
      <c r="O794" s="17">
        <f t="shared" si="372"/>
        <v>0.13959626422046512</v>
      </c>
      <c r="P794" s="17">
        <f t="shared" si="367"/>
        <v>-16909.767359768637</v>
      </c>
      <c r="T794" s="15">
        <v>-0.19330444335935201</v>
      </c>
      <c r="U794" s="15">
        <f t="shared" si="368"/>
        <v>2.1344903820801031</v>
      </c>
      <c r="V794" s="15">
        <f>0.7817*U794+0.2163</f>
        <v>1.8848311316720163</v>
      </c>
      <c r="W794" s="15">
        <f t="shared" si="373"/>
        <v>0.24965925040808679</v>
      </c>
      <c r="X794" s="19">
        <f t="shared" si="369"/>
        <v>-15408.398165183287</v>
      </c>
    </row>
    <row r="795" spans="1:26">
      <c r="A795">
        <v>2072</v>
      </c>
      <c r="B795">
        <v>1</v>
      </c>
      <c r="C795" s="15">
        <v>3.5902343750000201</v>
      </c>
      <c r="D795" s="15">
        <f t="shared" si="364"/>
        <v>-0.7990993359374734</v>
      </c>
      <c r="E795" s="15">
        <f t="shared" si="380"/>
        <v>-0.40835595090232296</v>
      </c>
      <c r="F795" s="15">
        <f t="shared" si="371"/>
        <v>-0.39074338503515044</v>
      </c>
      <c r="G795" s="15">
        <f t="shared" si="365"/>
        <v>-24144.130515264485</v>
      </c>
      <c r="H795" s="15">
        <f>SUM(G795:G806)</f>
        <v>-24940.656493385184</v>
      </c>
      <c r="I795" s="15">
        <f>H795*2.36386*4.4</f>
        <v>-259407.3691371954</v>
      </c>
      <c r="L795" s="17">
        <v>1.0242858886719</v>
      </c>
      <c r="M795" s="17">
        <f t="shared" si="366"/>
        <v>-3.7445760498012515E-2</v>
      </c>
      <c r="N795" s="17">
        <f>0.7817*M795+0.2163</f>
        <v>0.18702864901870361</v>
      </c>
      <c r="O795" s="17">
        <f t="shared" si="372"/>
        <v>-0.22447440951671613</v>
      </c>
      <c r="P795" s="17">
        <f t="shared" si="367"/>
        <v>-21876.055420217526</v>
      </c>
      <c r="Q795" s="17">
        <f>SUM(P795:P806)</f>
        <v>-52197.231711871565</v>
      </c>
      <c r="R795" s="17">
        <f>Q795*2.36386*4.4</f>
        <v>-542902.57187946874</v>
      </c>
      <c r="T795" s="15">
        <v>-4.4427551269530996</v>
      </c>
      <c r="U795" s="15">
        <f t="shared" si="368"/>
        <v>-2.5305565783691137</v>
      </c>
      <c r="V795" s="15">
        <f>0.7817*U795+0.2163</f>
        <v>-1.7618360773111361</v>
      </c>
      <c r="W795" s="15">
        <f t="shared" si="373"/>
        <v>-0.76872050105797762</v>
      </c>
      <c r="X795" s="19">
        <f t="shared" si="369"/>
        <v>-29300.116354931874</v>
      </c>
      <c r="Y795" s="19">
        <f>SUM(X795:X806)</f>
        <v>-45495.552544323204</v>
      </c>
      <c r="Z795" s="19">
        <f>Y795*2.36386*4.4</f>
        <v>-473198.51408466499</v>
      </c>
    </row>
    <row r="796" spans="1:26">
      <c r="A796">
        <v>2072</v>
      </c>
      <c r="B796">
        <v>2</v>
      </c>
      <c r="C796" s="15">
        <v>7.1641174316406504</v>
      </c>
      <c r="D796" s="15">
        <f t="shared" si="364"/>
        <v>3.8923369525146816</v>
      </c>
      <c r="E796" s="15">
        <f t="shared" si="380"/>
        <v>3.2589397957807265</v>
      </c>
      <c r="F796" s="15">
        <f t="shared" si="371"/>
        <v>0.63339715673395514</v>
      </c>
      <c r="G796" s="15">
        <f t="shared" si="365"/>
        <v>-10173.829384992117</v>
      </c>
      <c r="L796" s="17">
        <v>0.40853271484377301</v>
      </c>
      <c r="M796" s="17">
        <f t="shared" si="366"/>
        <v>-0.88312116943356211</v>
      </c>
      <c r="N796" s="17">
        <f>0.7817*M796+0.2163</f>
        <v>-0.47403581814621548</v>
      </c>
      <c r="O796" s="17">
        <f t="shared" si="372"/>
        <v>-0.40908535128734663</v>
      </c>
      <c r="P796" s="17">
        <f t="shared" si="367"/>
        <v>-24394.333276910696</v>
      </c>
      <c r="T796" s="15">
        <v>3.8857666015625201</v>
      </c>
      <c r="U796" s="15">
        <f t="shared" si="368"/>
        <v>6.6124945751953348</v>
      </c>
      <c r="V796" s="15">
        <f>0.7817*U796+0.2163</f>
        <v>5.3852870094301935</v>
      </c>
      <c r="W796" s="15">
        <f t="shared" si="373"/>
        <v>1.2272075657651413</v>
      </c>
      <c r="X796" s="19">
        <f t="shared" si="369"/>
        <v>-2073.6615953977052</v>
      </c>
    </row>
    <row r="797" spans="1:26">
      <c r="A797">
        <v>2072</v>
      </c>
      <c r="B797">
        <v>3</v>
      </c>
      <c r="C797" s="15">
        <v>16.283258056640602</v>
      </c>
      <c r="D797" s="15">
        <f t="shared" si="364"/>
        <v>15.863032850952116</v>
      </c>
      <c r="E797" s="15">
        <f t="shared" ref="E797:E799" si="381">0.9534*D797-0.7929</f>
        <v>14.330915520097749</v>
      </c>
      <c r="F797" s="15">
        <f t="shared" si="371"/>
        <v>1.5321173308543674</v>
      </c>
      <c r="G797" s="15">
        <f t="shared" si="365"/>
        <v>2085.6125101844264</v>
      </c>
      <c r="L797" s="17">
        <v>7.3608032226562701</v>
      </c>
      <c r="M797" s="17">
        <f t="shared" si="366"/>
        <v>8.6651271459961201</v>
      </c>
      <c r="N797" s="17">
        <f>0.9534*M797-0.7929</f>
        <v>7.4684322209927005</v>
      </c>
      <c r="O797" s="17">
        <f t="shared" si="372"/>
        <v>1.1966949250034196</v>
      </c>
      <c r="P797" s="17">
        <f t="shared" si="367"/>
        <v>-2489.8845280283531</v>
      </c>
      <c r="T797" s="15">
        <v>9.7337585449218995</v>
      </c>
      <c r="U797" s="15">
        <f t="shared" si="368"/>
        <v>13.032420130615263</v>
      </c>
      <c r="V797" s="15">
        <f>0.9534*U797-0.7929</f>
        <v>11.632209352528593</v>
      </c>
      <c r="W797" s="15">
        <f t="shared" si="373"/>
        <v>1.4002107780866702</v>
      </c>
      <c r="X797" s="19">
        <f t="shared" si="369"/>
        <v>286.27522388026773</v>
      </c>
    </row>
    <row r="798" spans="1:26">
      <c r="A798">
        <v>2072</v>
      </c>
      <c r="B798">
        <v>4</v>
      </c>
      <c r="C798" s="15">
        <v>21.822351074218801</v>
      </c>
      <c r="D798" s="15">
        <f t="shared" si="364"/>
        <v>23.13420025512702</v>
      </c>
      <c r="E798" s="15">
        <f t="shared" si="381"/>
        <v>21.263246523238102</v>
      </c>
      <c r="F798" s="15">
        <f t="shared" si="371"/>
        <v>1.8709537318889176</v>
      </c>
      <c r="G798" s="15">
        <f t="shared" si="365"/>
        <v>6707.6798566967227</v>
      </c>
      <c r="L798" s="17">
        <v>20.127038574218801</v>
      </c>
      <c r="M798" s="17">
        <f t="shared" si="366"/>
        <v>26.198274777832101</v>
      </c>
      <c r="N798" s="17">
        <f>0.9534*M798-0.7929</f>
        <v>24.184535173185125</v>
      </c>
      <c r="O798" s="17">
        <f t="shared" si="372"/>
        <v>2.0137396046469753</v>
      </c>
      <c r="P798" s="17">
        <f t="shared" si="367"/>
        <v>8655.4219469893906</v>
      </c>
      <c r="T798" s="15">
        <v>18.101464843750001</v>
      </c>
      <c r="U798" s="15">
        <f t="shared" si="368"/>
        <v>22.218488105468751</v>
      </c>
      <c r="V798" s="15">
        <f>0.9534*U798-0.7929</f>
        <v>20.390206559753906</v>
      </c>
      <c r="W798" s="15">
        <f t="shared" si="373"/>
        <v>1.8282815457148445</v>
      </c>
      <c r="X798" s="19">
        <f t="shared" si="369"/>
        <v>6125.5885650961936</v>
      </c>
    </row>
    <row r="799" spans="1:26">
      <c r="A799">
        <v>2072</v>
      </c>
      <c r="B799">
        <v>5</v>
      </c>
      <c r="C799" s="15">
        <v>29.027368164062501</v>
      </c>
      <c r="D799" s="15">
        <f t="shared" si="364"/>
        <v>32.592226188964844</v>
      </c>
      <c r="E799" s="15">
        <f t="shared" si="381"/>
        <v>30.280528448559082</v>
      </c>
      <c r="F799" s="15">
        <f t="shared" si="371"/>
        <v>2.3116977404057621</v>
      </c>
      <c r="G799" s="15">
        <f t="shared" si="365"/>
        <v>12719.868876875</v>
      </c>
      <c r="L799" s="17">
        <v>24.034753417968801</v>
      </c>
      <c r="M799" s="17">
        <f t="shared" si="366"/>
        <v>31.565130344238352</v>
      </c>
      <c r="N799" s="17">
        <f>0.9534*M799-0.7929</f>
        <v>29.301295270196846</v>
      </c>
      <c r="O799" s="17">
        <f t="shared" si="372"/>
        <v>2.2638350740415056</v>
      </c>
      <c r="P799" s="17">
        <f t="shared" si="367"/>
        <v>12066.97424500018</v>
      </c>
      <c r="T799" s="15">
        <v>25.821801757812501</v>
      </c>
      <c r="U799" s="15">
        <f t="shared" si="368"/>
        <v>30.693873969726564</v>
      </c>
      <c r="V799" s="15">
        <f>0.9534*U799-0.7929</f>
        <v>28.470639442737308</v>
      </c>
      <c r="W799" s="15">
        <f t="shared" si="373"/>
        <v>2.2232345269892555</v>
      </c>
      <c r="X799" s="19">
        <f t="shared" si="369"/>
        <v>11513.142182660435</v>
      </c>
    </row>
    <row r="800" spans="1:26">
      <c r="A800">
        <v>2072</v>
      </c>
      <c r="B800">
        <v>6</v>
      </c>
      <c r="C800" s="15">
        <v>38.338800048828197</v>
      </c>
      <c r="D800" s="15">
        <f t="shared" si="364"/>
        <v>44.815342824096774</v>
      </c>
      <c r="E800" s="15">
        <f t="shared" ref="E800:E802" si="382">0.814*D800+4.4613</f>
        <v>40.940989058814772</v>
      </c>
      <c r="F800" s="15">
        <f t="shared" si="371"/>
        <v>3.8743537652820024</v>
      </c>
      <c r="G800" s="15">
        <f t="shared" si="365"/>
        <v>34036.059712211798</v>
      </c>
      <c r="L800" s="17">
        <v>27.955804443359401</v>
      </c>
      <c r="M800" s="17">
        <f t="shared" si="366"/>
        <v>36.9503018225098</v>
      </c>
      <c r="N800" s="17">
        <f>0.814*M800+4.4613</f>
        <v>34.538845683522972</v>
      </c>
      <c r="O800" s="17">
        <f t="shared" si="372"/>
        <v>2.4114561389868285</v>
      </c>
      <c r="P800" s="17">
        <f t="shared" si="367"/>
        <v>14080.673191919326</v>
      </c>
      <c r="T800" s="15">
        <v>35.234216308593801</v>
      </c>
      <c r="U800" s="15">
        <f t="shared" si="368"/>
        <v>41.026822663574279</v>
      </c>
      <c r="V800" s="15">
        <f>0.814*U800+4.4613</f>
        <v>37.857133648149464</v>
      </c>
      <c r="W800" s="15">
        <f t="shared" si="373"/>
        <v>3.1696890154248152</v>
      </c>
      <c r="X800" s="19">
        <f t="shared" si="369"/>
        <v>24423.727859409904</v>
      </c>
    </row>
    <row r="801" spans="1:26">
      <c r="A801">
        <v>2072</v>
      </c>
      <c r="B801">
        <v>7</v>
      </c>
      <c r="C801" s="15">
        <v>36.467584228515697</v>
      </c>
      <c r="D801" s="15">
        <f t="shared" si="364"/>
        <v>42.358997816772558</v>
      </c>
      <c r="E801" s="15">
        <f t="shared" si="382"/>
        <v>38.941524222852863</v>
      </c>
      <c r="F801" s="15">
        <f t="shared" si="371"/>
        <v>3.417473593919695</v>
      </c>
      <c r="G801" s="15">
        <f t="shared" si="365"/>
        <v>27803.757294658557</v>
      </c>
      <c r="L801" s="17">
        <v>33.162072753906301</v>
      </c>
      <c r="M801" s="17">
        <f t="shared" si="366"/>
        <v>44.10059072021491</v>
      </c>
      <c r="N801" s="17">
        <f>0.814*M801+4.4613</f>
        <v>40.359180846254937</v>
      </c>
      <c r="O801" s="17">
        <f t="shared" si="372"/>
        <v>3.7414098739599737</v>
      </c>
      <c r="P801" s="17">
        <f t="shared" si="367"/>
        <v>32222.572090688001</v>
      </c>
      <c r="T801" s="15">
        <v>37.174981689453197</v>
      </c>
      <c r="U801" s="15">
        <f t="shared" si="368"/>
        <v>43.157394898681723</v>
      </c>
      <c r="V801" s="15">
        <f>0.814*U801+4.4613</f>
        <v>39.591419447526924</v>
      </c>
      <c r="W801" s="15">
        <f t="shared" si="373"/>
        <v>3.5659754511547987</v>
      </c>
      <c r="X801" s="19">
        <f t="shared" si="369"/>
        <v>29829.471129202611</v>
      </c>
    </row>
    <row r="802" spans="1:26">
      <c r="A802">
        <v>2072</v>
      </c>
      <c r="B802">
        <v>8</v>
      </c>
      <c r="C802" s="15">
        <v>33.509118652343801</v>
      </c>
      <c r="D802" s="15">
        <f t="shared" si="364"/>
        <v>38.475420054931703</v>
      </c>
      <c r="E802" s="15">
        <f t="shared" si="382"/>
        <v>35.780291924714405</v>
      </c>
      <c r="F802" s="15">
        <f t="shared" si="371"/>
        <v>2.6951281302172987</v>
      </c>
      <c r="G802" s="15">
        <f t="shared" si="365"/>
        <v>17950.242824294168</v>
      </c>
      <c r="L802" s="17">
        <v>31.678308105468801</v>
      </c>
      <c r="M802" s="17">
        <f t="shared" si="366"/>
        <v>42.062788352050845</v>
      </c>
      <c r="N802" s="17">
        <f>0.814*M802+4.4613</f>
        <v>38.700409718569389</v>
      </c>
      <c r="O802" s="17">
        <f t="shared" si="372"/>
        <v>3.3623786334814554</v>
      </c>
      <c r="P802" s="17">
        <f t="shared" si="367"/>
        <v>27052.206939320531</v>
      </c>
      <c r="T802" s="15">
        <v>34.003442382812501</v>
      </c>
      <c r="U802" s="15">
        <f t="shared" si="368"/>
        <v>39.675679047851567</v>
      </c>
      <c r="V802" s="15">
        <f>0.814*U802+4.4613</f>
        <v>36.757302744951176</v>
      </c>
      <c r="W802" s="15">
        <f t="shared" si="373"/>
        <v>2.9183763029003913</v>
      </c>
      <c r="X802" s="19">
        <f t="shared" si="369"/>
        <v>20995.571147864241</v>
      </c>
    </row>
    <row r="803" spans="1:26">
      <c r="A803">
        <v>2072</v>
      </c>
      <c r="B803">
        <v>9</v>
      </c>
      <c r="C803" s="15">
        <v>27.991021728515602</v>
      </c>
      <c r="D803" s="15">
        <f t="shared" si="364"/>
        <v>31.231814223022432</v>
      </c>
      <c r="E803" s="15">
        <f t="shared" ref="E803:E805" si="383">0.9014*D803+2.3973</f>
        <v>30.549657340632422</v>
      </c>
      <c r="F803" s="15">
        <f t="shared" si="371"/>
        <v>0.68215688239001082</v>
      </c>
      <c r="G803" s="15">
        <f t="shared" si="365"/>
        <v>-9508.697967317863</v>
      </c>
      <c r="L803" s="17">
        <v>25.450402832031301</v>
      </c>
      <c r="M803" s="17">
        <f t="shared" si="366"/>
        <v>33.509383249511785</v>
      </c>
      <c r="N803" s="17">
        <f>0.9014*M803+2.3973</f>
        <v>32.602658061109921</v>
      </c>
      <c r="O803" s="17">
        <f t="shared" si="372"/>
        <v>0.90672518840186456</v>
      </c>
      <c r="P803" s="17">
        <f t="shared" si="367"/>
        <v>-6445.3617050101657</v>
      </c>
      <c r="T803" s="15">
        <v>24.989617919921901</v>
      </c>
      <c r="U803" s="15">
        <f t="shared" si="368"/>
        <v>29.780302552490266</v>
      </c>
      <c r="V803" s="15">
        <f>0.9014*U803+2.3973</f>
        <v>29.241264720814726</v>
      </c>
      <c r="W803" s="15">
        <f t="shared" si="373"/>
        <v>0.53903783167553954</v>
      </c>
      <c r="X803" s="19">
        <f t="shared" si="369"/>
        <v>-11460.984938113965</v>
      </c>
    </row>
    <row r="804" spans="1:26">
      <c r="A804">
        <v>2072</v>
      </c>
      <c r="B804">
        <v>10</v>
      </c>
      <c r="C804" s="15">
        <v>19.255059814453102</v>
      </c>
      <c r="D804" s="15">
        <f t="shared" si="364"/>
        <v>19.764117018432586</v>
      </c>
      <c r="E804" s="15">
        <f t="shared" si="383"/>
        <v>20.212675080415135</v>
      </c>
      <c r="F804" s="15">
        <f t="shared" si="371"/>
        <v>-0.44855806198254911</v>
      </c>
      <c r="G804" s="15">
        <f t="shared" si="365"/>
        <v>-24932.780523503952</v>
      </c>
      <c r="L804" s="17">
        <v>17.824792480468801</v>
      </c>
      <c r="M804" s="17">
        <f t="shared" si="366"/>
        <v>23.036369992675851</v>
      </c>
      <c r="N804" s="17">
        <f>0.9014*M804+2.3973</f>
        <v>23.162283911398013</v>
      </c>
      <c r="O804" s="17">
        <f t="shared" si="372"/>
        <v>-0.12591391872216207</v>
      </c>
      <c r="P804" s="17">
        <f t="shared" si="367"/>
        <v>-20531.591765289013</v>
      </c>
      <c r="T804" s="15">
        <v>13.2951599121094</v>
      </c>
      <c r="U804" s="15">
        <f t="shared" si="368"/>
        <v>16.942126551513699</v>
      </c>
      <c r="V804" s="15">
        <f>0.9014*U804+2.3973</f>
        <v>17.668932873534448</v>
      </c>
      <c r="W804" s="15">
        <f t="shared" si="373"/>
        <v>-0.72680632202074946</v>
      </c>
      <c r="X804" s="19">
        <f t="shared" si="369"/>
        <v>-28728.365038685042</v>
      </c>
    </row>
    <row r="805" spans="1:26">
      <c r="A805">
        <v>2072</v>
      </c>
      <c r="B805">
        <v>11</v>
      </c>
      <c r="C805" s="15">
        <v>11.6388488769531</v>
      </c>
      <c r="D805" s="15">
        <f t="shared" si="364"/>
        <v>9.7663169207763332</v>
      </c>
      <c r="E805" s="15">
        <f t="shared" si="383"/>
        <v>11.200658072387785</v>
      </c>
      <c r="F805" s="15">
        <f t="shared" si="371"/>
        <v>-1.4343411516114521</v>
      </c>
      <c r="G805" s="15">
        <f t="shared" si="365"/>
        <v>-38379.847649131814</v>
      </c>
      <c r="L805" s="17">
        <v>6.0039916992187701</v>
      </c>
      <c r="M805" s="17">
        <f t="shared" si="366"/>
        <v>6.8016821997070576</v>
      </c>
      <c r="N805" s="17">
        <f>0.9014*M805+2.3973</f>
        <v>8.5283363348159416</v>
      </c>
      <c r="O805" s="17">
        <f t="shared" si="372"/>
        <v>-1.726654135108884</v>
      </c>
      <c r="P805" s="17">
        <f t="shared" si="367"/>
        <v>-42367.289057020287</v>
      </c>
      <c r="T805" s="15">
        <v>3.2526489257812701</v>
      </c>
      <c r="U805" s="15">
        <f t="shared" si="368"/>
        <v>5.9174579907226779</v>
      </c>
      <c r="V805" s="15">
        <f>0.9014*U805+2.3973</f>
        <v>7.731296632837422</v>
      </c>
      <c r="W805" s="15">
        <f t="shared" si="373"/>
        <v>-1.8138386421147441</v>
      </c>
      <c r="X805" s="19">
        <f t="shared" si="369"/>
        <v>-43556.572917087222</v>
      </c>
    </row>
    <row r="806" spans="1:26">
      <c r="A806">
        <v>2072</v>
      </c>
      <c r="B806">
        <v>12</v>
      </c>
      <c r="C806" s="15">
        <v>4.8794494628906504</v>
      </c>
      <c r="D806" s="15">
        <f t="shared" si="364"/>
        <v>0.89325330993655694</v>
      </c>
      <c r="E806" s="15">
        <f t="shared" ref="E806:E808" si="384">0.7817*D806+0.2163</f>
        <v>0.91455611237740642</v>
      </c>
      <c r="F806" s="15">
        <f t="shared" si="371"/>
        <v>-2.1302802440849478E-2</v>
      </c>
      <c r="G806" s="15">
        <f t="shared" si="365"/>
        <v>-19104.591528095629</v>
      </c>
      <c r="L806" s="17">
        <v>-0.51480712890622704</v>
      </c>
      <c r="M806" s="17">
        <f t="shared" si="366"/>
        <v>-2.1512361108398119</v>
      </c>
      <c r="N806" s="17">
        <f>0.7817*M806+0.2163</f>
        <v>-1.465321267843481</v>
      </c>
      <c r="O806" s="17">
        <f t="shared" si="372"/>
        <v>-0.68591484299633088</v>
      </c>
      <c r="P806" s="17">
        <f t="shared" si="367"/>
        <v>-28170.564373312947</v>
      </c>
      <c r="T806" s="15">
        <v>-2.6836914062499799</v>
      </c>
      <c r="U806" s="15">
        <f t="shared" si="368"/>
        <v>-0.59945642578122849</v>
      </c>
      <c r="V806" s="15">
        <f>0.7817*U806+0.2163</f>
        <v>-0.25229508803318629</v>
      </c>
      <c r="W806" s="15">
        <f t="shared" si="373"/>
        <v>-0.3471613377480422</v>
      </c>
      <c r="X806" s="19">
        <f t="shared" si="369"/>
        <v>-23549.627808221045</v>
      </c>
    </row>
    <row r="807" spans="1:26">
      <c r="A807">
        <v>2073</v>
      </c>
      <c r="B807">
        <v>1</v>
      </c>
      <c r="C807" s="15">
        <v>1.7660766601562701</v>
      </c>
      <c r="D807" s="15">
        <f t="shared" si="364"/>
        <v>-3.1936711682128638</v>
      </c>
      <c r="E807" s="15">
        <f t="shared" si="384"/>
        <v>-2.2801927521919954</v>
      </c>
      <c r="F807" s="15">
        <f t="shared" si="371"/>
        <v>-0.91347841602086843</v>
      </c>
      <c r="G807" s="15">
        <f t="shared" si="365"/>
        <v>-31274.759072940666</v>
      </c>
      <c r="H807" s="15">
        <f>SUM(G807:G818)</f>
        <v>-43548.146237209963</v>
      </c>
      <c r="I807" s="15">
        <f>H807*2.36386*4.4</f>
        <v>-452943.572242881</v>
      </c>
      <c r="L807" s="17">
        <v>0.50463256835939796</v>
      </c>
      <c r="M807" s="17">
        <f t="shared" si="366"/>
        <v>-0.75113763061520278</v>
      </c>
      <c r="N807" s="17">
        <f>0.7817*M807+0.2163</f>
        <v>-0.37086428585190395</v>
      </c>
      <c r="O807" s="17">
        <f t="shared" si="372"/>
        <v>-0.38027334476329883</v>
      </c>
      <c r="P807" s="17">
        <f t="shared" si="367"/>
        <v>-24001.308695916159</v>
      </c>
      <c r="Q807" s="17">
        <f>SUM(P807:P818)</f>
        <v>-20511.41415787191</v>
      </c>
      <c r="R807" s="17">
        <f>Q807*2.36386*4.4</f>
        <v>-213338.89047339922</v>
      </c>
      <c r="T807" s="15">
        <v>-5.8717712402343496</v>
      </c>
      <c r="U807" s="15">
        <f t="shared" si="368"/>
        <v>-4.0993304675292705</v>
      </c>
      <c r="V807" s="15">
        <f>0.7817*U807+0.2163</f>
        <v>-2.9881466264676306</v>
      </c>
      <c r="W807" s="15">
        <f t="shared" si="373"/>
        <v>-1.1111838410616399</v>
      </c>
      <c r="X807" s="19">
        <f t="shared" si="369"/>
        <v>-33971.658775921831</v>
      </c>
      <c r="Y807" s="19">
        <f>SUM(X807:X818)</f>
        <v>-65119.49216646541</v>
      </c>
      <c r="Z807" s="19">
        <f>Y807*2.36386*4.4</f>
        <v>-677306.79611153214</v>
      </c>
    </row>
    <row r="808" spans="1:26">
      <c r="A808">
        <v>2073</v>
      </c>
      <c r="B808">
        <v>2</v>
      </c>
      <c r="C808" s="15">
        <v>9.8803649902343995</v>
      </c>
      <c r="D808" s="15">
        <f t="shared" si="364"/>
        <v>7.4579551226806968</v>
      </c>
      <c r="E808" s="15">
        <f t="shared" si="384"/>
        <v>6.0461835193995004</v>
      </c>
      <c r="F808" s="15">
        <f t="shared" si="371"/>
        <v>1.4117716032811964</v>
      </c>
      <c r="G808" s="15">
        <f t="shared" si="365"/>
        <v>443.97644035880148</v>
      </c>
      <c r="L808" s="17">
        <v>3.6883483886719</v>
      </c>
      <c r="M808" s="17">
        <f t="shared" si="366"/>
        <v>3.6213776770019872</v>
      </c>
      <c r="N808" s="17">
        <f>0.7817*M808+0.2163</f>
        <v>3.047130930112453</v>
      </c>
      <c r="O808" s="17">
        <f t="shared" si="372"/>
        <v>0.57424674688953425</v>
      </c>
      <c r="P808" s="17">
        <f t="shared" si="367"/>
        <v>-10980.700125679863</v>
      </c>
      <c r="T808" s="15">
        <v>1.12749633789065</v>
      </c>
      <c r="U808" s="15">
        <f t="shared" si="368"/>
        <v>3.5844654797363553</v>
      </c>
      <c r="V808" s="15">
        <f>0.7817*U808+0.2163</f>
        <v>3.0182766655099087</v>
      </c>
      <c r="W808" s="15">
        <f t="shared" si="373"/>
        <v>0.56618881422644662</v>
      </c>
      <c r="X808" s="19">
        <f t="shared" si="369"/>
        <v>-11090.618385137041</v>
      </c>
    </row>
    <row r="809" spans="1:26">
      <c r="A809">
        <v>2073</v>
      </c>
      <c r="B809">
        <v>3</v>
      </c>
      <c r="C809" s="15">
        <v>13.66689453125</v>
      </c>
      <c r="D809" s="15">
        <f t="shared" si="364"/>
        <v>12.428532451171876</v>
      </c>
      <c r="E809" s="15">
        <f t="shared" ref="E809:E811" si="385">0.9534*D809-0.7929</f>
        <v>11.056462838947267</v>
      </c>
      <c r="F809" s="15">
        <f t="shared" si="371"/>
        <v>1.3720696122246085</v>
      </c>
      <c r="G809" s="15">
        <f t="shared" si="365"/>
        <v>-97.598419644113164</v>
      </c>
      <c r="L809" s="17">
        <v>8.9417968750000192</v>
      </c>
      <c r="M809" s="17">
        <f t="shared" si="366"/>
        <v>10.836463828125025</v>
      </c>
      <c r="N809" s="17">
        <f>0.9534*M809-0.7929</f>
        <v>9.5385846137343986</v>
      </c>
      <c r="O809" s="17">
        <f t="shared" si="372"/>
        <v>1.2978792143906261</v>
      </c>
      <c r="P809" s="17">
        <f t="shared" si="367"/>
        <v>-1109.6296364974696</v>
      </c>
      <c r="T809" s="15">
        <v>10.1013427734375</v>
      </c>
      <c r="U809" s="15">
        <f t="shared" si="368"/>
        <v>13.435954096679689</v>
      </c>
      <c r="V809" s="15">
        <f>0.9534*U809-0.7929</f>
        <v>12.016938635774416</v>
      </c>
      <c r="W809" s="15">
        <f t="shared" si="373"/>
        <v>1.419015460905273</v>
      </c>
      <c r="X809" s="19">
        <f t="shared" si="369"/>
        <v>542.7899022088277</v>
      </c>
    </row>
    <row r="810" spans="1:26">
      <c r="A810">
        <v>2073</v>
      </c>
      <c r="B810">
        <v>4</v>
      </c>
      <c r="C810" s="15">
        <v>26.130029296875001</v>
      </c>
      <c r="D810" s="15">
        <f t="shared" si="364"/>
        <v>28.788889458007816</v>
      </c>
      <c r="E810" s="15">
        <f t="shared" si="385"/>
        <v>26.654427209264654</v>
      </c>
      <c r="F810" s="15">
        <f t="shared" si="371"/>
        <v>2.1344622487431621</v>
      </c>
      <c r="G810" s="15">
        <f t="shared" si="365"/>
        <v>10302.199535105476</v>
      </c>
      <c r="L810" s="17">
        <v>15.785607910156299</v>
      </c>
      <c r="M810" s="17">
        <f t="shared" si="366"/>
        <v>20.235753903808661</v>
      </c>
      <c r="N810" s="17">
        <f>0.9534*M810-0.7929</f>
        <v>18.499867771891179</v>
      </c>
      <c r="O810" s="17">
        <f t="shared" si="372"/>
        <v>1.7358861319174821</v>
      </c>
      <c r="P810" s="17">
        <f t="shared" si="367"/>
        <v>4865.2227254863719</v>
      </c>
      <c r="T810" s="15">
        <v>17.011773681640602</v>
      </c>
      <c r="U810" s="15">
        <f t="shared" si="368"/>
        <v>21.022225147705054</v>
      </c>
      <c r="V810" s="15">
        <f>0.9534*U810-0.7929</f>
        <v>19.249689455822001</v>
      </c>
      <c r="W810" s="15">
        <f t="shared" si="373"/>
        <v>1.7725356918830535</v>
      </c>
      <c r="X810" s="19">
        <f t="shared" si="369"/>
        <v>5365.1593729767337</v>
      </c>
    </row>
    <row r="811" spans="1:26">
      <c r="A811">
        <v>2073</v>
      </c>
      <c r="B811">
        <v>5</v>
      </c>
      <c r="C811" s="15">
        <v>30.443444824218801</v>
      </c>
      <c r="D811" s="15">
        <f t="shared" si="364"/>
        <v>34.451110020752019</v>
      </c>
      <c r="E811" s="15">
        <f t="shared" si="385"/>
        <v>32.052788293784971</v>
      </c>
      <c r="F811" s="15">
        <f t="shared" si="371"/>
        <v>2.3983217269670476</v>
      </c>
      <c r="G811" s="15">
        <f t="shared" si="365"/>
        <v>13901.506677557496</v>
      </c>
      <c r="L811" s="17">
        <v>22.142419433593801</v>
      </c>
      <c r="M811" s="17">
        <f t="shared" si="366"/>
        <v>28.966198850097726</v>
      </c>
      <c r="N811" s="17">
        <f>0.9534*M811-0.7929</f>
        <v>26.823473983683172</v>
      </c>
      <c r="O811" s="17">
        <f t="shared" si="372"/>
        <v>2.1427248664145537</v>
      </c>
      <c r="P811" s="17">
        <f t="shared" si="367"/>
        <v>10414.909902760926</v>
      </c>
      <c r="T811" s="15">
        <v>27.714776611328102</v>
      </c>
      <c r="U811" s="15">
        <f t="shared" si="368"/>
        <v>32.771981763915996</v>
      </c>
      <c r="V811" s="15">
        <f>0.9534*U811-0.7929</f>
        <v>30.45190741371751</v>
      </c>
      <c r="W811" s="15">
        <f t="shared" si="373"/>
        <v>2.3200743501984853</v>
      </c>
      <c r="X811" s="19">
        <f t="shared" si="369"/>
        <v>12834.134211057539</v>
      </c>
    </row>
    <row r="812" spans="1:26">
      <c r="A812">
        <v>2073</v>
      </c>
      <c r="B812">
        <v>6</v>
      </c>
      <c r="C812" s="15">
        <v>34.784448242187501</v>
      </c>
      <c r="D812" s="15">
        <f t="shared" si="364"/>
        <v>40.14954520751953</v>
      </c>
      <c r="E812" s="15">
        <f t="shared" ref="E812:E814" si="386">0.814*D812+4.4613</f>
        <v>37.1430297989209</v>
      </c>
      <c r="F812" s="15">
        <f t="shared" si="371"/>
        <v>3.0065154085986308</v>
      </c>
      <c r="G812" s="15">
        <f t="shared" si="365"/>
        <v>22197.876688693919</v>
      </c>
      <c r="L812" s="17">
        <v>30.198571777343801</v>
      </c>
      <c r="M812" s="17">
        <f t="shared" si="366"/>
        <v>40.030518479003973</v>
      </c>
      <c r="N812" s="17">
        <f>0.814*M812+4.4613</f>
        <v>37.046142041909235</v>
      </c>
      <c r="O812" s="17">
        <f t="shared" si="372"/>
        <v>2.9843764370947383</v>
      </c>
      <c r="P812" s="17">
        <f t="shared" si="367"/>
        <v>21895.878978409324</v>
      </c>
      <c r="T812" s="15">
        <v>32.763269042968801</v>
      </c>
      <c r="U812" s="15">
        <f t="shared" si="368"/>
        <v>38.314216755371149</v>
      </c>
      <c r="V812" s="15">
        <f>0.814*U812+4.4613</f>
        <v>35.649072438872111</v>
      </c>
      <c r="W812" s="15">
        <f t="shared" si="373"/>
        <v>2.6651443164990383</v>
      </c>
      <c r="X812" s="19">
        <f t="shared" si="369"/>
        <v>17541.233621363383</v>
      </c>
    </row>
    <row r="813" spans="1:26">
      <c r="A813">
        <v>2073</v>
      </c>
      <c r="B813">
        <v>7</v>
      </c>
      <c r="C813" s="15">
        <v>36.574639892578197</v>
      </c>
      <c r="D813" s="15">
        <f t="shared" si="364"/>
        <v>42.499529786987395</v>
      </c>
      <c r="E813" s="15">
        <f t="shared" si="386"/>
        <v>39.055917246607741</v>
      </c>
      <c r="F813" s="15">
        <f t="shared" si="371"/>
        <v>3.4436125403796538</v>
      </c>
      <c r="G813" s="15">
        <f t="shared" si="365"/>
        <v>28160.31866331886</v>
      </c>
      <c r="L813" s="17">
        <v>34.097619628906301</v>
      </c>
      <c r="M813" s="17">
        <f t="shared" si="366"/>
        <v>45.385470798339909</v>
      </c>
      <c r="N813" s="17">
        <f>0.814*M813+4.4613</f>
        <v>41.405073229848682</v>
      </c>
      <c r="O813" s="17">
        <f t="shared" si="372"/>
        <v>3.9803975684912274</v>
      </c>
      <c r="P813" s="17">
        <f t="shared" si="367"/>
        <v>35482.603231788831</v>
      </c>
      <c r="T813" s="15">
        <v>36.486810302734398</v>
      </c>
      <c r="U813" s="15">
        <f t="shared" si="368"/>
        <v>42.401920350341825</v>
      </c>
      <c r="V813" s="15">
        <f>0.814*U813+4.4613</f>
        <v>38.976463165178245</v>
      </c>
      <c r="W813" s="15">
        <f t="shared" si="373"/>
        <v>3.4254571851635802</v>
      </c>
      <c r="X813" s="19">
        <f t="shared" si="369"/>
        <v>27912.661462816395</v>
      </c>
    </row>
    <row r="814" spans="1:26">
      <c r="A814">
        <v>2073</v>
      </c>
      <c r="B814">
        <v>8</v>
      </c>
      <c r="C814" s="15">
        <v>34.776849365234398</v>
      </c>
      <c r="D814" s="15">
        <f t="shared" si="364"/>
        <v>40.139570161743194</v>
      </c>
      <c r="E814" s="15">
        <f t="shared" si="386"/>
        <v>37.134910111658961</v>
      </c>
      <c r="F814" s="15">
        <f t="shared" si="371"/>
        <v>3.0046600500842331</v>
      </c>
      <c r="G814" s="15">
        <f t="shared" si="365"/>
        <v>22172.567743199026</v>
      </c>
      <c r="L814" s="17">
        <v>32.164788818359398</v>
      </c>
      <c r="M814" s="17">
        <f t="shared" si="366"/>
        <v>42.730920963134793</v>
      </c>
      <c r="N814" s="17">
        <f>0.814*M814+4.4613</f>
        <v>39.244269663991723</v>
      </c>
      <c r="O814" s="17">
        <f t="shared" si="372"/>
        <v>3.4866512991430696</v>
      </c>
      <c r="P814" s="17">
        <f t="shared" si="367"/>
        <v>28747.410371610611</v>
      </c>
      <c r="T814" s="15">
        <v>33.547418212890697</v>
      </c>
      <c r="U814" s="15">
        <f t="shared" si="368"/>
        <v>39.175055714111409</v>
      </c>
      <c r="V814" s="15">
        <f>0.814*U814+4.4613</f>
        <v>36.349795351286687</v>
      </c>
      <c r="W814" s="15">
        <f t="shared" si="373"/>
        <v>2.8252603628247215</v>
      </c>
      <c r="X814" s="19">
        <f t="shared" si="369"/>
        <v>19725.376609292027</v>
      </c>
    </row>
    <row r="815" spans="1:26">
      <c r="A815">
        <v>2073</v>
      </c>
      <c r="B815">
        <v>9</v>
      </c>
      <c r="C815" s="15">
        <v>28.360772705078102</v>
      </c>
      <c r="D815" s="15">
        <f t="shared" si="364"/>
        <v>31.717186329956021</v>
      </c>
      <c r="E815" s="15">
        <f t="shared" ref="E815:E817" si="387">0.9014*D815+2.3973</f>
        <v>30.98717175782236</v>
      </c>
      <c r="F815" s="15">
        <f t="shared" si="371"/>
        <v>0.73001457213366194</v>
      </c>
      <c r="G815" s="15">
        <f t="shared" si="365"/>
        <v>-8855.8712215247178</v>
      </c>
      <c r="L815" s="17">
        <v>24.846765136718801</v>
      </c>
      <c r="M815" s="17">
        <f t="shared" si="366"/>
        <v>32.680347238769599</v>
      </c>
      <c r="N815" s="17">
        <f>0.9014*M815+2.3973</f>
        <v>31.855365001026918</v>
      </c>
      <c r="O815" s="17">
        <f t="shared" si="372"/>
        <v>0.82498223774268098</v>
      </c>
      <c r="P815" s="17">
        <f t="shared" si="367"/>
        <v>-7560.4172949520889</v>
      </c>
      <c r="T815" s="15">
        <v>26.178063964843801</v>
      </c>
      <c r="U815" s="15">
        <f t="shared" si="368"/>
        <v>31.084978620605526</v>
      </c>
      <c r="V815" s="15">
        <f>0.9014*U815+2.3973</f>
        <v>30.41729972861382</v>
      </c>
      <c r="W815" s="15">
        <f t="shared" si="373"/>
        <v>0.66767889199170583</v>
      </c>
      <c r="X815" s="19">
        <f t="shared" si="369"/>
        <v>-9706.1922343411406</v>
      </c>
    </row>
    <row r="816" spans="1:26">
      <c r="A816">
        <v>2073</v>
      </c>
      <c r="B816">
        <v>10</v>
      </c>
      <c r="C816" s="15">
        <v>18.571160888671901</v>
      </c>
      <c r="D816" s="15">
        <f t="shared" si="364"/>
        <v>18.866362898559604</v>
      </c>
      <c r="E816" s="15">
        <f t="shared" si="387"/>
        <v>19.40343951676163</v>
      </c>
      <c r="F816" s="15">
        <f t="shared" si="371"/>
        <v>-0.53707661820202546</v>
      </c>
      <c r="G816" s="15">
        <f t="shared" si="365"/>
        <v>-26140.262148893831</v>
      </c>
      <c r="L816" s="17">
        <v>16.390527343750001</v>
      </c>
      <c r="M816" s="17">
        <f t="shared" si="366"/>
        <v>21.066550253906254</v>
      </c>
      <c r="N816" s="17">
        <f>0.9014*M816+2.3973</f>
        <v>21.386688398871097</v>
      </c>
      <c r="O816" s="17">
        <f t="shared" si="372"/>
        <v>-0.32013814496484372</v>
      </c>
      <c r="P816" s="17">
        <f t="shared" si="367"/>
        <v>-23181.004435465431</v>
      </c>
      <c r="T816" s="15">
        <v>15.7955261230469</v>
      </c>
      <c r="U816" s="15">
        <f t="shared" si="368"/>
        <v>19.687028577880888</v>
      </c>
      <c r="V816" s="15">
        <f>0.9014*U816+2.3973</f>
        <v>20.143187560101833</v>
      </c>
      <c r="W816" s="15">
        <f t="shared" si="373"/>
        <v>-0.45615898222094486</v>
      </c>
      <c r="X816" s="19">
        <f t="shared" si="369"/>
        <v>-25036.464676475909</v>
      </c>
    </row>
    <row r="817" spans="1:26">
      <c r="A817">
        <v>2073</v>
      </c>
      <c r="B817">
        <v>11</v>
      </c>
      <c r="C817" s="15">
        <v>8.3729187011718995</v>
      </c>
      <c r="D817" s="15">
        <f t="shared" si="364"/>
        <v>5.4791303790283523</v>
      </c>
      <c r="E817" s="15">
        <f t="shared" si="387"/>
        <v>7.3361881236561572</v>
      </c>
      <c r="F817" s="15">
        <f t="shared" si="371"/>
        <v>-1.8570577446278049</v>
      </c>
      <c r="G817" s="15">
        <f t="shared" si="365"/>
        <v>-44146.124694467886</v>
      </c>
      <c r="L817" s="17">
        <v>5.5113464355469004</v>
      </c>
      <c r="M817" s="17">
        <f t="shared" si="366"/>
        <v>6.1250831945801121</v>
      </c>
      <c r="N817" s="17">
        <f>0.9014*M817+2.3973</f>
        <v>7.9184499915945121</v>
      </c>
      <c r="O817" s="17">
        <f t="shared" si="372"/>
        <v>-1.7933667970144</v>
      </c>
      <c r="P817" s="17">
        <f t="shared" si="367"/>
        <v>-43277.31647807343</v>
      </c>
      <c r="T817" s="15">
        <v>4.0751586914062701</v>
      </c>
      <c r="U817" s="15">
        <f t="shared" si="368"/>
        <v>6.8204092114258028</v>
      </c>
      <c r="V817" s="15">
        <f>0.9014*U817+2.3973</f>
        <v>8.5452168631792187</v>
      </c>
      <c r="W817" s="15">
        <f t="shared" si="373"/>
        <v>-1.7248076517534159</v>
      </c>
      <c r="X817" s="19">
        <f t="shared" si="369"/>
        <v>-42342.101177568344</v>
      </c>
    </row>
    <row r="818" spans="1:26">
      <c r="A818">
        <v>2073</v>
      </c>
      <c r="B818">
        <v>12</v>
      </c>
      <c r="C818" s="15">
        <v>2.0379577636719</v>
      </c>
      <c r="D818" s="15">
        <f t="shared" si="364"/>
        <v>-2.8367728436278967</v>
      </c>
      <c r="E818" s="15">
        <f t="shared" ref="E818:E820" si="388">0.7817*D818+0.2163</f>
        <v>-2.0012053318639267</v>
      </c>
      <c r="F818" s="15">
        <f t="shared" si="371"/>
        <v>-0.83556751176397004</v>
      </c>
      <c r="G818" s="15">
        <f t="shared" si="365"/>
        <v>-30211.976427972317</v>
      </c>
      <c r="L818" s="17">
        <v>3.4862915039062701</v>
      </c>
      <c r="M818" s="17">
        <f t="shared" si="366"/>
        <v>3.3438727514648714</v>
      </c>
      <c r="N818" s="17">
        <f>0.7817*M818+0.2163</f>
        <v>2.8302053298200898</v>
      </c>
      <c r="O818" s="17">
        <f t="shared" si="372"/>
        <v>0.51366742164478163</v>
      </c>
      <c r="P818" s="17">
        <f t="shared" si="367"/>
        <v>-11807.062701343533</v>
      </c>
      <c r="T818" s="15">
        <v>-3.7066711425781</v>
      </c>
      <c r="U818" s="15">
        <f t="shared" si="368"/>
        <v>-1.7224835803222391</v>
      </c>
      <c r="V818" s="15">
        <f>0.7817*U818+0.2163</f>
        <v>-1.1301654147378943</v>
      </c>
      <c r="W818" s="15">
        <f t="shared" si="373"/>
        <v>-0.5923181655843448</v>
      </c>
      <c r="X818" s="19">
        <f t="shared" si="369"/>
        <v>-26893.812096736048</v>
      </c>
    </row>
    <row r="819" spans="1:26">
      <c r="A819">
        <v>2074</v>
      </c>
      <c r="B819">
        <v>1</v>
      </c>
      <c r="C819" s="15">
        <v>4.8107543945312701</v>
      </c>
      <c r="D819" s="15">
        <f t="shared" si="364"/>
        <v>0.80307729370119851</v>
      </c>
      <c r="E819" s="15">
        <f t="shared" si="388"/>
        <v>0.84406552048622685</v>
      </c>
      <c r="F819" s="15">
        <f t="shared" si="371"/>
        <v>-4.0988226785028337E-2</v>
      </c>
      <c r="G819" s="15">
        <f t="shared" si="365"/>
        <v>-19373.120401574572</v>
      </c>
      <c r="H819" s="15">
        <f>SUM(G819:G830)</f>
        <v>-30671.043515154262</v>
      </c>
      <c r="I819" s="15">
        <f>H819*2.36386*4.4</f>
        <v>-319009.03286442324</v>
      </c>
      <c r="L819" s="17">
        <v>1.7938171386719</v>
      </c>
      <c r="M819" s="17">
        <f t="shared" si="366"/>
        <v>1.0194284582519875</v>
      </c>
      <c r="N819" s="17">
        <f>0.7817*M819+0.2163</f>
        <v>1.0131872258155785</v>
      </c>
      <c r="O819" s="17">
        <f t="shared" si="372"/>
        <v>6.24123243640895E-3</v>
      </c>
      <c r="P819" s="17">
        <f t="shared" si="367"/>
        <v>-18728.863348334944</v>
      </c>
      <c r="Q819" s="17">
        <f>SUM(P819:P830)</f>
        <v>14783.46099922726</v>
      </c>
      <c r="R819" s="17">
        <f>Q819*2.36386*4.4</f>
        <v>153762.54131758673</v>
      </c>
      <c r="T819" s="15">
        <v>-6.7211364746093496</v>
      </c>
      <c r="U819" s="15">
        <f t="shared" si="368"/>
        <v>-5.0317636218261441</v>
      </c>
      <c r="V819" s="15">
        <f>0.7817*U819+0.2163</f>
        <v>-3.7170296231814968</v>
      </c>
      <c r="W819" s="15">
        <f t="shared" si="373"/>
        <v>-1.3147339986446474</v>
      </c>
      <c r="X819" s="19">
        <f t="shared" si="369"/>
        <v>-36748.286475511632</v>
      </c>
      <c r="Y819" s="19">
        <f>SUM(X819:X830)</f>
        <v>-45956.447447495768</v>
      </c>
      <c r="Z819" s="19">
        <f>Y819*2.36386*4.4</f>
        <v>-477992.27459824434</v>
      </c>
    </row>
    <row r="820" spans="1:26">
      <c r="A820">
        <v>2074</v>
      </c>
      <c r="B820">
        <v>2</v>
      </c>
      <c r="C820" s="15">
        <v>8.1387878417968995</v>
      </c>
      <c r="D820" s="15">
        <f t="shared" si="364"/>
        <v>5.1717867999267897</v>
      </c>
      <c r="E820" s="15">
        <f t="shared" si="388"/>
        <v>4.2590857415027719</v>
      </c>
      <c r="F820" s="15">
        <f t="shared" si="371"/>
        <v>0.91270105842401783</v>
      </c>
      <c r="G820" s="15">
        <f t="shared" si="365"/>
        <v>-6363.8448620379731</v>
      </c>
      <c r="L820" s="17">
        <v>3.6847167968750201</v>
      </c>
      <c r="M820" s="17">
        <f t="shared" si="366"/>
        <v>3.6163900488281526</v>
      </c>
      <c r="N820" s="17">
        <f>0.7817*M820+0.2163</f>
        <v>3.0432321011689667</v>
      </c>
      <c r="O820" s="17">
        <f t="shared" si="372"/>
        <v>0.57315794765918593</v>
      </c>
      <c r="P820" s="17">
        <f t="shared" si="367"/>
        <v>-10995.552435981044</v>
      </c>
      <c r="T820" s="15">
        <v>1.7802673339844</v>
      </c>
      <c r="U820" s="15">
        <f t="shared" si="368"/>
        <v>4.3010774792480744</v>
      </c>
      <c r="V820" s="15">
        <f>0.7817*U820+0.2163</f>
        <v>3.5784522655282194</v>
      </c>
      <c r="W820" s="15">
        <f t="shared" si="373"/>
        <v>0.722625213719855</v>
      </c>
      <c r="X820" s="19">
        <f t="shared" si="369"/>
        <v>-8956.6694596474572</v>
      </c>
    </row>
    <row r="821" spans="1:26">
      <c r="A821">
        <v>2074</v>
      </c>
      <c r="B821">
        <v>3</v>
      </c>
      <c r="C821" s="15">
        <v>14.3243347167969</v>
      </c>
      <c r="D821" s="15">
        <f t="shared" si="364"/>
        <v>13.29155418273929</v>
      </c>
      <c r="E821" s="15">
        <f t="shared" ref="E821:E823" si="389">0.9534*D821-0.7929</f>
        <v>11.879267757823641</v>
      </c>
      <c r="F821" s="15">
        <f t="shared" si="371"/>
        <v>1.4122864249156493</v>
      </c>
      <c r="G821" s="15">
        <f t="shared" si="365"/>
        <v>450.99912227437017</v>
      </c>
      <c r="L821" s="17">
        <v>13.342370605468799</v>
      </c>
      <c r="M821" s="17">
        <f t="shared" si="366"/>
        <v>16.880211789550849</v>
      </c>
      <c r="N821" s="17">
        <f>0.9534*M821-0.7929</f>
        <v>15.30069392015778</v>
      </c>
      <c r="O821" s="17">
        <f t="shared" si="372"/>
        <v>1.5795178693930687</v>
      </c>
      <c r="P821" s="17">
        <f t="shared" si="367"/>
        <v>2732.2032563908506</v>
      </c>
      <c r="T821" s="15">
        <v>10.1269470214844</v>
      </c>
      <c r="U821" s="15">
        <f t="shared" si="368"/>
        <v>13.464062440185575</v>
      </c>
      <c r="V821" s="15">
        <f>0.9534*U821-0.7929</f>
        <v>12.043737130472929</v>
      </c>
      <c r="W821" s="15">
        <f t="shared" si="373"/>
        <v>1.4203253097126467</v>
      </c>
      <c r="X821" s="19">
        <f t="shared" si="369"/>
        <v>560.65754979021222</v>
      </c>
    </row>
    <row r="822" spans="1:26">
      <c r="A822">
        <v>2074</v>
      </c>
      <c r="B822">
        <v>4</v>
      </c>
      <c r="C822" s="15">
        <v>23.246789550781301</v>
      </c>
      <c r="D822" s="15">
        <f t="shared" si="364"/>
        <v>25.004060643310613</v>
      </c>
      <c r="E822" s="15">
        <f t="shared" si="389"/>
        <v>23.045971417332339</v>
      </c>
      <c r="F822" s="15">
        <f t="shared" si="371"/>
        <v>1.9580892259782736</v>
      </c>
      <c r="G822" s="15">
        <f t="shared" si="365"/>
        <v>7896.29513156963</v>
      </c>
      <c r="L822" s="17">
        <v>18.581872558593801</v>
      </c>
      <c r="M822" s="17">
        <f t="shared" si="366"/>
        <v>24.076143771972728</v>
      </c>
      <c r="N822" s="17">
        <f>0.9534*M822-0.7929</f>
        <v>22.161295472198798</v>
      </c>
      <c r="O822" s="17">
        <f t="shared" si="372"/>
        <v>1.9148482997739293</v>
      </c>
      <c r="P822" s="17">
        <f t="shared" si="367"/>
        <v>7306.4456572161689</v>
      </c>
      <c r="T822" s="15">
        <v>18.794610595703102</v>
      </c>
      <c r="U822" s="15">
        <f t="shared" si="368"/>
        <v>22.979423511962864</v>
      </c>
      <c r="V822" s="15">
        <f>0.9534*U822-0.7929</f>
        <v>21.115682376305397</v>
      </c>
      <c r="W822" s="15">
        <f t="shared" si="373"/>
        <v>1.8637411356574667</v>
      </c>
      <c r="X822" s="19">
        <f t="shared" si="369"/>
        <v>6609.2928315035024</v>
      </c>
    </row>
    <row r="823" spans="1:26">
      <c r="A823">
        <v>2074</v>
      </c>
      <c r="B823">
        <v>5</v>
      </c>
      <c r="C823" s="15">
        <v>29.464685058593801</v>
      </c>
      <c r="D823" s="15">
        <f t="shared" si="364"/>
        <v>33.166292076416084</v>
      </c>
      <c r="E823" s="15">
        <f t="shared" si="389"/>
        <v>30.827842865655096</v>
      </c>
      <c r="F823" s="15">
        <f t="shared" si="371"/>
        <v>2.338449210760988</v>
      </c>
      <c r="G823" s="15">
        <f t="shared" si="365"/>
        <v>13084.785683990638</v>
      </c>
      <c r="L823" s="17">
        <v>26.483117675781301</v>
      </c>
      <c r="M823" s="17">
        <f t="shared" si="366"/>
        <v>34.927713815918032</v>
      </c>
      <c r="N823" s="17">
        <f>0.9534*M823-0.7929</f>
        <v>32.507182352096251</v>
      </c>
      <c r="O823" s="17">
        <f t="shared" si="372"/>
        <v>2.4205314638217814</v>
      </c>
      <c r="P823" s="17">
        <f t="shared" si="367"/>
        <v>14204.469697992921</v>
      </c>
      <c r="T823" s="15">
        <v>25.578912353515602</v>
      </c>
      <c r="U823" s="15">
        <f t="shared" si="368"/>
        <v>30.427229981689429</v>
      </c>
      <c r="V823" s="15">
        <f>0.9534*U823-0.7929</f>
        <v>28.216421064542704</v>
      </c>
      <c r="W823" s="15">
        <f t="shared" si="373"/>
        <v>2.2108089171467249</v>
      </c>
      <c r="X823" s="19">
        <f t="shared" si="369"/>
        <v>11343.644438798474</v>
      </c>
    </row>
    <row r="824" spans="1:26">
      <c r="A824">
        <v>2074</v>
      </c>
      <c r="B824">
        <v>6</v>
      </c>
      <c r="C824" s="15">
        <v>33.538476562500001</v>
      </c>
      <c r="D824" s="15">
        <f t="shared" si="364"/>
        <v>38.513958183593751</v>
      </c>
      <c r="E824" s="15">
        <f t="shared" ref="E824:E826" si="390">0.814*D824+4.4613</f>
        <v>35.81166196144531</v>
      </c>
      <c r="F824" s="15">
        <f t="shared" si="371"/>
        <v>2.7022962221484406</v>
      </c>
      <c r="G824" s="15">
        <f t="shared" si="365"/>
        <v>18048.022766326874</v>
      </c>
      <c r="L824" s="17">
        <v>32.229211425781301</v>
      </c>
      <c r="M824" s="17">
        <f t="shared" si="366"/>
        <v>42.819398972168038</v>
      </c>
      <c r="N824" s="17">
        <f>0.814*M824+4.4613</f>
        <v>39.316290763344782</v>
      </c>
      <c r="O824" s="17">
        <f t="shared" si="372"/>
        <v>3.5031082088232566</v>
      </c>
      <c r="P824" s="17">
        <f t="shared" si="367"/>
        <v>28971.899076558046</v>
      </c>
      <c r="T824" s="15">
        <v>34.349298095703197</v>
      </c>
      <c r="U824" s="15">
        <f t="shared" si="368"/>
        <v>40.055359449462969</v>
      </c>
      <c r="V824" s="15">
        <f>0.814*U824+4.4613</f>
        <v>37.066362591862855</v>
      </c>
      <c r="W824" s="15">
        <f t="shared" si="373"/>
        <v>2.9889968576001138</v>
      </c>
      <c r="X824" s="19">
        <f t="shared" si="369"/>
        <v>21958.906134523153</v>
      </c>
    </row>
    <row r="825" spans="1:26">
      <c r="A825">
        <v>2074</v>
      </c>
      <c r="B825">
        <v>7</v>
      </c>
      <c r="C825" s="15">
        <v>38.293054199218801</v>
      </c>
      <c r="D825" s="15">
        <f t="shared" si="364"/>
        <v>44.755292247314522</v>
      </c>
      <c r="E825" s="15">
        <f t="shared" si="390"/>
        <v>40.892107889314019</v>
      </c>
      <c r="F825" s="15">
        <f t="shared" si="371"/>
        <v>3.8631843580005025</v>
      </c>
      <c r="G825" s="15">
        <f t="shared" si="365"/>
        <v>33883.697827484852</v>
      </c>
      <c r="L825" s="17">
        <v>35.235131835937501</v>
      </c>
      <c r="M825" s="17">
        <f t="shared" si="366"/>
        <v>46.947730063476563</v>
      </c>
      <c r="N825" s="17">
        <f>0.814*M825+4.4613</f>
        <v>42.676752271669919</v>
      </c>
      <c r="O825" s="17">
        <f t="shared" si="372"/>
        <v>4.2709777918066436</v>
      </c>
      <c r="P825" s="17">
        <f t="shared" si="367"/>
        <v>39446.408058034423</v>
      </c>
      <c r="T825" s="15">
        <v>36.880975341796898</v>
      </c>
      <c r="U825" s="15">
        <f t="shared" si="368"/>
        <v>42.834634730224636</v>
      </c>
      <c r="V825" s="15">
        <f>0.814*U825+4.4613</f>
        <v>39.328692670402852</v>
      </c>
      <c r="W825" s="15">
        <f t="shared" si="373"/>
        <v>3.5059420598217841</v>
      </c>
      <c r="X825" s="19">
        <f t="shared" si="369"/>
        <v>29010.555638028956</v>
      </c>
    </row>
    <row r="826" spans="1:26">
      <c r="A826">
        <v>2074</v>
      </c>
      <c r="B826">
        <v>8</v>
      </c>
      <c r="C826" s="15">
        <v>36.442834472656301</v>
      </c>
      <c r="D826" s="15">
        <f t="shared" si="364"/>
        <v>42.326508812255923</v>
      </c>
      <c r="E826" s="15">
        <f t="shared" si="390"/>
        <v>38.915078173176319</v>
      </c>
      <c r="F826" s="15">
        <f t="shared" si="371"/>
        <v>3.4114306390796045</v>
      </c>
      <c r="G826" s="15">
        <f t="shared" si="365"/>
        <v>27721.325347684884</v>
      </c>
      <c r="L826" s="17">
        <v>33.112939453125001</v>
      </c>
      <c r="M826" s="17">
        <f t="shared" si="366"/>
        <v>44.033111044921874</v>
      </c>
      <c r="N826" s="17">
        <f>0.814*M826+4.4613</f>
        <v>40.304252390566404</v>
      </c>
      <c r="O826" s="17">
        <f t="shared" si="372"/>
        <v>3.72885865435547</v>
      </c>
      <c r="P826" s="17">
        <f t="shared" si="367"/>
        <v>32051.360904062967</v>
      </c>
      <c r="T826" s="15">
        <v>32.891961669921898</v>
      </c>
      <c r="U826" s="15">
        <f t="shared" si="368"/>
        <v>38.455495521240259</v>
      </c>
      <c r="V826" s="15">
        <f>0.814*U826+4.4613</f>
        <v>35.764073354289572</v>
      </c>
      <c r="W826" s="15">
        <f t="shared" si="373"/>
        <v>2.6914221669506873</v>
      </c>
      <c r="X826" s="19">
        <f t="shared" si="369"/>
        <v>17899.689779374326</v>
      </c>
    </row>
    <row r="827" spans="1:26">
      <c r="A827">
        <v>2074</v>
      </c>
      <c r="B827">
        <v>9</v>
      </c>
      <c r="C827" s="15">
        <v>30.332299804687501</v>
      </c>
      <c r="D827" s="15">
        <f t="shared" si="364"/>
        <v>34.305209953613279</v>
      </c>
      <c r="E827" s="15">
        <f t="shared" ref="E827:E829" si="391">0.9014*D827+2.3973</f>
        <v>33.32001625218701</v>
      </c>
      <c r="F827" s="15">
        <f t="shared" si="371"/>
        <v>0.98519370142626883</v>
      </c>
      <c r="G827" s="15">
        <f t="shared" si="365"/>
        <v>-5374.9727188442666</v>
      </c>
      <c r="L827" s="17">
        <v>26.703454589843801</v>
      </c>
      <c r="M827" s="17">
        <f t="shared" si="366"/>
        <v>35.230324533691473</v>
      </c>
      <c r="N827" s="17">
        <f>0.9014*M827+2.3973</f>
        <v>34.153914534669489</v>
      </c>
      <c r="O827" s="17">
        <f t="shared" si="372"/>
        <v>1.0764099990219833</v>
      </c>
      <c r="P827" s="17">
        <f t="shared" si="367"/>
        <v>-4130.6912033411263</v>
      </c>
      <c r="T827" s="15">
        <v>26.426873779296901</v>
      </c>
      <c r="U827" s="15">
        <f t="shared" si="368"/>
        <v>31.358122034912139</v>
      </c>
      <c r="V827" s="15">
        <f>0.9014*U827+2.3973</f>
        <v>30.663511202269802</v>
      </c>
      <c r="W827" s="15">
        <f t="shared" si="373"/>
        <v>0.69461083264233636</v>
      </c>
      <c r="X827" s="19">
        <f t="shared" si="369"/>
        <v>-9338.8136319258901</v>
      </c>
    </row>
    <row r="828" spans="1:26">
      <c r="A828">
        <v>2074</v>
      </c>
      <c r="B828">
        <v>10</v>
      </c>
      <c r="C828" s="15">
        <v>19.112420654296901</v>
      </c>
      <c r="D828" s="15">
        <f t="shared" si="364"/>
        <v>19.576874592895543</v>
      </c>
      <c r="E828" s="15">
        <f t="shared" si="391"/>
        <v>20.043894758036043</v>
      </c>
      <c r="F828" s="15">
        <f t="shared" si="371"/>
        <v>-0.46702016514050015</v>
      </c>
      <c r="G828" s="15">
        <f t="shared" si="365"/>
        <v>-25184.622072681563</v>
      </c>
      <c r="L828" s="17">
        <v>14.614099121093799</v>
      </c>
      <c r="M828" s="17">
        <f t="shared" si="366"/>
        <v>18.626803732910226</v>
      </c>
      <c r="N828" s="17">
        <f>0.9014*M828+2.3973</f>
        <v>19.187500884845278</v>
      </c>
      <c r="O828" s="17">
        <f t="shared" si="372"/>
        <v>-0.56069715193505232</v>
      </c>
      <c r="P828" s="17">
        <f t="shared" si="367"/>
        <v>-26462.469849546047</v>
      </c>
      <c r="T828" s="15">
        <v>16.751397705078102</v>
      </c>
      <c r="U828" s="15">
        <f t="shared" si="368"/>
        <v>20.736384400634741</v>
      </c>
      <c r="V828" s="15">
        <f>0.9014*U828+2.3973</f>
        <v>21.089076898732156</v>
      </c>
      <c r="W828" s="15">
        <f t="shared" si="373"/>
        <v>-0.3526924980974151</v>
      </c>
      <c r="X828" s="19">
        <f t="shared" si="369"/>
        <v>-23625.078366546841</v>
      </c>
    </row>
    <row r="829" spans="1:26">
      <c r="A829">
        <v>2074</v>
      </c>
      <c r="B829">
        <v>11</v>
      </c>
      <c r="C829" s="15">
        <v>9.3325134277343995</v>
      </c>
      <c r="D829" s="15">
        <f t="shared" si="364"/>
        <v>6.7387903765869472</v>
      </c>
      <c r="E829" s="15">
        <f t="shared" si="391"/>
        <v>8.4716456454554745</v>
      </c>
      <c r="F829" s="15">
        <f t="shared" si="371"/>
        <v>-1.7328552688685273</v>
      </c>
      <c r="G829" s="15">
        <f t="shared" si="365"/>
        <v>-42451.878722635578</v>
      </c>
      <c r="L829" s="17">
        <v>9.3374572753906495</v>
      </c>
      <c r="M829" s="17">
        <f t="shared" si="366"/>
        <v>11.379863822021518</v>
      </c>
      <c r="N829" s="17">
        <f>0.9014*M829+2.3973</f>
        <v>12.655109249170195</v>
      </c>
      <c r="O829" s="17">
        <f t="shared" si="372"/>
        <v>-1.2752454271486773</v>
      </c>
      <c r="P829" s="17">
        <f t="shared" si="367"/>
        <v>-36209.622871735104</v>
      </c>
      <c r="T829" s="15">
        <v>7.2180114746094004</v>
      </c>
      <c r="U829" s="15">
        <f t="shared" si="368"/>
        <v>10.270632996826201</v>
      </c>
      <c r="V829" s="15">
        <f>0.9014*U829+2.3973</f>
        <v>11.655248583339137</v>
      </c>
      <c r="W829" s="15">
        <f t="shared" si="373"/>
        <v>-1.3846155865129361</v>
      </c>
      <c r="X829" s="19">
        <f t="shared" si="369"/>
        <v>-37701.541215622958</v>
      </c>
    </row>
    <row r="830" spans="1:26">
      <c r="A830">
        <v>2074</v>
      </c>
      <c r="B830">
        <v>12</v>
      </c>
      <c r="C830" s="15">
        <v>1.3227478027344</v>
      </c>
      <c r="D830" s="15">
        <f t="shared" si="364"/>
        <v>-3.775628959350553</v>
      </c>
      <c r="E830" s="15">
        <f t="shared" ref="E830:E832" si="392">0.7817*D830+0.2163</f>
        <v>-2.7351091575243269</v>
      </c>
      <c r="F830" s="15">
        <f t="shared" si="371"/>
        <v>-1.0405198018262261</v>
      </c>
      <c r="G830" s="15">
        <f t="shared" si="365"/>
        <v>-33007.730616711546</v>
      </c>
      <c r="L830" s="17">
        <v>3.0962768554687701</v>
      </c>
      <c r="M830" s="17">
        <f t="shared" si="366"/>
        <v>2.808226633300809</v>
      </c>
      <c r="N830" s="17">
        <f>0.7817*M830+0.2163</f>
        <v>2.411490759251242</v>
      </c>
      <c r="O830" s="17">
        <f t="shared" si="372"/>
        <v>0.39673587404956701</v>
      </c>
      <c r="P830" s="17">
        <f t="shared" si="367"/>
        <v>-13402.125942089857</v>
      </c>
      <c r="T830" s="15">
        <v>-0.67062988281247704</v>
      </c>
      <c r="U830" s="15">
        <f t="shared" si="368"/>
        <v>1.6104825146484623</v>
      </c>
      <c r="V830" s="15">
        <f>0.7817*U830+0.2163</f>
        <v>1.4752141817007027</v>
      </c>
      <c r="W830" s="15">
        <f t="shared" si="373"/>
        <v>0.13526833294775953</v>
      </c>
      <c r="X830" s="19">
        <f t="shared" si="369"/>
        <v>-16968.804670259611</v>
      </c>
    </row>
    <row r="831" spans="1:26">
      <c r="A831">
        <v>2075</v>
      </c>
      <c r="B831">
        <v>1</v>
      </c>
      <c r="C831" s="15">
        <v>-0.29944458007810199</v>
      </c>
      <c r="D831" s="15">
        <f t="shared" si="364"/>
        <v>-5.9050809002685245</v>
      </c>
      <c r="E831" s="15">
        <f t="shared" si="392"/>
        <v>-4.3997017397399052</v>
      </c>
      <c r="F831" s="15">
        <f t="shared" si="371"/>
        <v>-1.5053791605286193</v>
      </c>
      <c r="G831" s="15">
        <f t="shared" si="365"/>
        <v>-39348.877128770895</v>
      </c>
      <c r="H831" s="15">
        <f>SUM(G831:G842)</f>
        <v>-52294.577243754669</v>
      </c>
      <c r="I831" s="15">
        <f>H831*2.36386*4.4</f>
        <v>-543915.06119905645</v>
      </c>
      <c r="L831" s="17">
        <v>1.7979980468750201</v>
      </c>
      <c r="M831" s="17">
        <f t="shared" si="366"/>
        <v>1.0251705175781525</v>
      </c>
      <c r="N831" s="17">
        <f>0.7817*M831+0.2163</f>
        <v>1.0176757935908418</v>
      </c>
      <c r="O831" s="17">
        <f t="shared" si="372"/>
        <v>7.4947239873106586E-3</v>
      </c>
      <c r="P831" s="17">
        <f t="shared" si="367"/>
        <v>-18711.764470089096</v>
      </c>
      <c r="Q831" s="17">
        <f>SUM(P831:P842)</f>
        <v>2668.5064922334604</v>
      </c>
      <c r="R831" s="17">
        <f>Q831*2.36386*4.4</f>
        <v>27755.093329616346</v>
      </c>
      <c r="T831" s="15">
        <v>-2.6048339843749799</v>
      </c>
      <c r="U831" s="15">
        <f t="shared" si="368"/>
        <v>-0.5128867480468533</v>
      </c>
      <c r="V831" s="15">
        <f>0.7817*U831+0.2163</f>
        <v>-0.18462357094822524</v>
      </c>
      <c r="W831" s="15">
        <f t="shared" si="373"/>
        <v>-0.32826317709862807</v>
      </c>
      <c r="X831" s="19">
        <f t="shared" si="369"/>
        <v>-23291.837998802384</v>
      </c>
      <c r="Y831" s="19">
        <f>SUM(X831:X842)</f>
        <v>-50809.4576758115</v>
      </c>
      <c r="Z831" s="19">
        <f>Y831*2.36386*4.4</f>
        <v>-528468.35633479257</v>
      </c>
    </row>
    <row r="832" spans="1:26">
      <c r="A832">
        <v>2075</v>
      </c>
      <c r="B832">
        <v>2</v>
      </c>
      <c r="C832" s="15">
        <v>6.7207580566406504</v>
      </c>
      <c r="D832" s="15">
        <f t="shared" si="364"/>
        <v>3.3103391009521816</v>
      </c>
      <c r="E832" s="15">
        <f t="shared" si="392"/>
        <v>2.8039920752143201</v>
      </c>
      <c r="F832" s="15">
        <f t="shared" si="371"/>
        <v>0.5063470257378615</v>
      </c>
      <c r="G832" s="15">
        <f t="shared" si="365"/>
        <v>-11906.920221909832</v>
      </c>
      <c r="L832" s="17">
        <v>1.7660156250000201</v>
      </c>
      <c r="M832" s="17">
        <f t="shared" si="366"/>
        <v>0.98124585937502751</v>
      </c>
      <c r="N832" s="17">
        <f>0.7817*M832+0.2163</f>
        <v>0.98333988827345897</v>
      </c>
      <c r="O832" s="17">
        <f t="shared" si="372"/>
        <v>-2.0940288984314659E-3</v>
      </c>
      <c r="P832" s="17">
        <f t="shared" si="367"/>
        <v>-18842.564648203504</v>
      </c>
      <c r="T832" s="15">
        <v>4.7147460937500201</v>
      </c>
      <c r="U832" s="15">
        <f t="shared" si="368"/>
        <v>7.5225482617187716</v>
      </c>
      <c r="V832" s="15">
        <f>0.7817*U832+0.2163</f>
        <v>6.0966759761855638</v>
      </c>
      <c r="W832" s="15">
        <f t="shared" si="373"/>
        <v>1.4258722855332078</v>
      </c>
      <c r="X832" s="19">
        <f t="shared" si="369"/>
        <v>636.32384695848668</v>
      </c>
    </row>
    <row r="833" spans="1:26">
      <c r="A833">
        <v>2075</v>
      </c>
      <c r="B833">
        <v>3</v>
      </c>
      <c r="C833" s="15">
        <v>14.6759582519531</v>
      </c>
      <c r="D833" s="15">
        <f t="shared" si="364"/>
        <v>13.753130397338833</v>
      </c>
      <c r="E833" s="15">
        <f t="shared" ref="E833:E835" si="393">0.9534*D833-0.7929</f>
        <v>12.319334520822844</v>
      </c>
      <c r="F833" s="15">
        <f t="shared" si="371"/>
        <v>1.4337958765159886</v>
      </c>
      <c r="G833" s="15">
        <f t="shared" si="365"/>
        <v>744.4095515545996</v>
      </c>
      <c r="L833" s="17">
        <v>10.3151184082031</v>
      </c>
      <c r="M833" s="17">
        <f t="shared" si="366"/>
        <v>12.722583621826136</v>
      </c>
      <c r="N833" s="17">
        <f>0.9534*M833-0.7929</f>
        <v>11.336811225049038</v>
      </c>
      <c r="O833" s="17">
        <f t="shared" si="372"/>
        <v>1.3857723967770976</v>
      </c>
      <c r="P833" s="17">
        <f t="shared" si="367"/>
        <v>89.321264436388446</v>
      </c>
      <c r="T833" s="15">
        <v>10.0259948730469</v>
      </c>
      <c r="U833" s="15">
        <f t="shared" si="368"/>
        <v>13.353237171630887</v>
      </c>
      <c r="V833" s="15">
        <f>0.9534*U833-0.7929</f>
        <v>11.93807631943289</v>
      </c>
      <c r="W833" s="15">
        <f t="shared" si="373"/>
        <v>1.4151608521979977</v>
      </c>
      <c r="X833" s="19">
        <f t="shared" si="369"/>
        <v>490.20918483288551</v>
      </c>
    </row>
    <row r="834" spans="1:26">
      <c r="A834">
        <v>2075</v>
      </c>
      <c r="B834">
        <v>4</v>
      </c>
      <c r="C834" s="15">
        <v>22.385217285156301</v>
      </c>
      <c r="D834" s="15">
        <f t="shared" si="364"/>
        <v>23.873074730224676</v>
      </c>
      <c r="E834" s="15">
        <f t="shared" si="393"/>
        <v>21.967689447796207</v>
      </c>
      <c r="F834" s="15">
        <f t="shared" si="371"/>
        <v>1.9053852824284689</v>
      </c>
      <c r="G834" s="15">
        <f t="shared" si="365"/>
        <v>7177.3606376067437</v>
      </c>
      <c r="L834" s="17">
        <v>18.903894042968801</v>
      </c>
      <c r="M834" s="17">
        <f t="shared" si="366"/>
        <v>24.518408078613351</v>
      </c>
      <c r="N834" s="17">
        <f>0.9534*M834-0.7929</f>
        <v>22.582950262149971</v>
      </c>
      <c r="O834" s="17">
        <f t="shared" si="372"/>
        <v>1.93545781646338</v>
      </c>
      <c r="P834" s="17">
        <f t="shared" si="367"/>
        <v>7587.5800743769651</v>
      </c>
      <c r="T834" s="15">
        <v>18.959771728515602</v>
      </c>
      <c r="U834" s="15">
        <f t="shared" si="368"/>
        <v>23.160737403564429</v>
      </c>
      <c r="V834" s="15">
        <f>0.9534*U834-0.7929</f>
        <v>21.288547040558328</v>
      </c>
      <c r="W834" s="15">
        <f t="shared" si="373"/>
        <v>1.8721903630061014</v>
      </c>
      <c r="X834" s="19">
        <f t="shared" si="369"/>
        <v>6724.5487417662298</v>
      </c>
    </row>
    <row r="835" spans="1:26">
      <c r="A835">
        <v>2075</v>
      </c>
      <c r="B835">
        <v>5</v>
      </c>
      <c r="C835" s="15">
        <v>32.245477294921898</v>
      </c>
      <c r="D835" s="15">
        <f t="shared" si="364"/>
        <v>36.816638045043973</v>
      </c>
      <c r="E835" s="15">
        <f t="shared" si="393"/>
        <v>34.308082712144923</v>
      </c>
      <c r="F835" s="15">
        <f t="shared" si="371"/>
        <v>2.50855533289905</v>
      </c>
      <c r="G835" s="15">
        <f t="shared" si="365"/>
        <v>15405.203296075939</v>
      </c>
      <c r="L835" s="17">
        <v>23.301934814453102</v>
      </c>
      <c r="M835" s="17">
        <f t="shared" si="366"/>
        <v>30.558677274169892</v>
      </c>
      <c r="N835" s="17">
        <f>0.9534*M835-0.7929</f>
        <v>28.341742913193578</v>
      </c>
      <c r="O835" s="17">
        <f t="shared" si="372"/>
        <v>2.2169343609763139</v>
      </c>
      <c r="P835" s="17">
        <f t="shared" si="367"/>
        <v>11427.201618077899</v>
      </c>
      <c r="T835" s="15">
        <v>25.900415039062501</v>
      </c>
      <c r="U835" s="15">
        <f t="shared" si="368"/>
        <v>30.780175629882816</v>
      </c>
      <c r="V835" s="15">
        <f>0.9534*U835-0.7929</f>
        <v>28.552919445530279</v>
      </c>
      <c r="W835" s="15">
        <f t="shared" si="373"/>
        <v>2.2272561843525374</v>
      </c>
      <c r="X835" s="19">
        <f t="shared" si="369"/>
        <v>11568.001610752963</v>
      </c>
    </row>
    <row r="836" spans="1:26">
      <c r="A836">
        <v>2075</v>
      </c>
      <c r="B836">
        <v>6</v>
      </c>
      <c r="C836" s="15">
        <v>34.593621826171898</v>
      </c>
      <c r="D836" s="15">
        <f t="shared" ref="D836:D899" si="394">C836*1.3127-5.512</f>
        <v>39.89904737121585</v>
      </c>
      <c r="E836" s="15">
        <f t="shared" ref="E836:E838" si="395">0.814*D836+4.4613</f>
        <v>36.939124560169702</v>
      </c>
      <c r="F836" s="15">
        <f t="shared" si="371"/>
        <v>2.9599228110461482</v>
      </c>
      <c r="G836" s="15">
        <f t="shared" ref="G836:G899" si="396">13641*F836-18814</f>
        <v>21562.307065480505</v>
      </c>
      <c r="L836" s="17">
        <v>31.607293701171901</v>
      </c>
      <c r="M836" s="17">
        <f t="shared" ref="M836:M899" si="397">L836*1.3734-1.4442</f>
        <v>41.965257169189485</v>
      </c>
      <c r="N836" s="17">
        <f>0.814*M836+4.4613</f>
        <v>38.621019335720241</v>
      </c>
      <c r="O836" s="17">
        <f t="shared" si="372"/>
        <v>3.3442378334692435</v>
      </c>
      <c r="P836" s="17">
        <f t="shared" ref="P836:P899" si="398">13641*O836-18814</f>
        <v>26804.748286353948</v>
      </c>
      <c r="T836" s="15">
        <v>33.384179687500001</v>
      </c>
      <c r="U836" s="15">
        <f t="shared" ref="U836:U899" si="399">T836*1.0978+2.3467</f>
        <v>38.995852460937506</v>
      </c>
      <c r="V836" s="15">
        <f>0.814*U836+4.4613</f>
        <v>36.203923903203126</v>
      </c>
      <c r="W836" s="15">
        <f t="shared" si="373"/>
        <v>2.79192855773438</v>
      </c>
      <c r="X836" s="19">
        <f t="shared" ref="X836:X899" si="400">13641*W836-18814</f>
        <v>19270.697456054681</v>
      </c>
    </row>
    <row r="837" spans="1:26">
      <c r="A837">
        <v>2075</v>
      </c>
      <c r="B837">
        <v>7</v>
      </c>
      <c r="C837" s="15">
        <v>38.228662109375001</v>
      </c>
      <c r="D837" s="15">
        <f t="shared" si="394"/>
        <v>44.670764750976566</v>
      </c>
      <c r="E837" s="15">
        <f t="shared" si="395"/>
        <v>40.823302507294926</v>
      </c>
      <c r="F837" s="15">
        <f t="shared" ref="F837:F900" si="401">D837-E837</f>
        <v>3.8474622436816404</v>
      </c>
      <c r="G837" s="15">
        <f t="shared" si="396"/>
        <v>33669.232466061258</v>
      </c>
      <c r="L837" s="17">
        <v>34.946008300781301</v>
      </c>
      <c r="M837" s="17">
        <f t="shared" si="397"/>
        <v>46.550647800293035</v>
      </c>
      <c r="N837" s="17">
        <f>0.814*M837+4.4613</f>
        <v>42.353527309438526</v>
      </c>
      <c r="O837" s="17">
        <f t="shared" ref="O837:O900" si="402">M837-N837</f>
        <v>4.197120490854509</v>
      </c>
      <c r="P837" s="17">
        <f t="shared" si="398"/>
        <v>38438.920615746356</v>
      </c>
      <c r="T837" s="15">
        <v>36.717706298828197</v>
      </c>
      <c r="U837" s="15">
        <f t="shared" si="399"/>
        <v>42.655397974853599</v>
      </c>
      <c r="V837" s="15">
        <f>0.814*U837+4.4613</f>
        <v>39.182793951530826</v>
      </c>
      <c r="W837" s="15">
        <f t="shared" ref="W837:W900" si="403">U837-V837</f>
        <v>3.4726040233227735</v>
      </c>
      <c r="X837" s="19">
        <f t="shared" si="400"/>
        <v>28555.791482145956</v>
      </c>
    </row>
    <row r="838" spans="1:26">
      <c r="A838">
        <v>2075</v>
      </c>
      <c r="B838">
        <v>8</v>
      </c>
      <c r="C838" s="15">
        <v>34.991937255859398</v>
      </c>
      <c r="D838" s="15">
        <f t="shared" si="394"/>
        <v>40.421916035766628</v>
      </c>
      <c r="E838" s="15">
        <f t="shared" si="395"/>
        <v>37.364739653114036</v>
      </c>
      <c r="F838" s="15">
        <f t="shared" si="401"/>
        <v>3.0571763826525924</v>
      </c>
      <c r="G838" s="15">
        <f t="shared" si="396"/>
        <v>22888.943035764016</v>
      </c>
      <c r="L838" s="17">
        <v>32.863061523437501</v>
      </c>
      <c r="M838" s="17">
        <f t="shared" si="397"/>
        <v>43.689928696289059</v>
      </c>
      <c r="N838" s="17">
        <f>0.814*M838+4.4613</f>
        <v>40.024901958779296</v>
      </c>
      <c r="O838" s="17">
        <f t="shared" si="402"/>
        <v>3.6650267375097627</v>
      </c>
      <c r="P838" s="17">
        <f t="shared" si="398"/>
        <v>31180.629726370673</v>
      </c>
      <c r="T838" s="15">
        <v>33.207513427734398</v>
      </c>
      <c r="U838" s="15">
        <f t="shared" si="399"/>
        <v>38.801908240966824</v>
      </c>
      <c r="V838" s="15">
        <f>0.814*U838+4.4613</f>
        <v>36.046053308146995</v>
      </c>
      <c r="W838" s="15">
        <f t="shared" si="403"/>
        <v>2.7558549328198296</v>
      </c>
      <c r="X838" s="19">
        <f t="shared" si="400"/>
        <v>18778.617138595298</v>
      </c>
    </row>
    <row r="839" spans="1:26">
      <c r="A839">
        <v>2075</v>
      </c>
      <c r="B839">
        <v>9</v>
      </c>
      <c r="C839" s="15">
        <v>28.875756835937501</v>
      </c>
      <c r="D839" s="15">
        <f t="shared" si="394"/>
        <v>32.393205998535159</v>
      </c>
      <c r="E839" s="15">
        <f t="shared" ref="E839:E841" si="404">0.9014*D839+2.3973</f>
        <v>31.596535887079593</v>
      </c>
      <c r="F839" s="15">
        <f t="shared" si="401"/>
        <v>0.79667011145556543</v>
      </c>
      <c r="G839" s="15">
        <f t="shared" si="396"/>
        <v>-7946.6230096346317</v>
      </c>
      <c r="L839" s="17">
        <v>25.678796386718801</v>
      </c>
      <c r="M839" s="17">
        <f t="shared" si="397"/>
        <v>33.823058957519599</v>
      </c>
      <c r="N839" s="17">
        <f>0.9014*M839+2.3973</f>
        <v>32.885405344308168</v>
      </c>
      <c r="O839" s="17">
        <f t="shared" si="402"/>
        <v>0.93765361321143104</v>
      </c>
      <c r="P839" s="17">
        <f t="shared" si="398"/>
        <v>-6023.46706218287</v>
      </c>
      <c r="T839" s="15">
        <v>25.049523925781301</v>
      </c>
      <c r="U839" s="15">
        <f t="shared" si="399"/>
        <v>29.846067365722714</v>
      </c>
      <c r="V839" s="15">
        <f>0.9014*U839+2.3973</f>
        <v>29.300545123462456</v>
      </c>
      <c r="W839" s="15">
        <f t="shared" si="403"/>
        <v>0.54552224226025814</v>
      </c>
      <c r="X839" s="19">
        <f t="shared" si="400"/>
        <v>-11372.53109332782</v>
      </c>
    </row>
    <row r="840" spans="1:26">
      <c r="A840">
        <v>2075</v>
      </c>
      <c r="B840">
        <v>10</v>
      </c>
      <c r="C840" s="15">
        <v>18.728601074218801</v>
      </c>
      <c r="D840" s="15">
        <f t="shared" si="394"/>
        <v>19.073034630127019</v>
      </c>
      <c r="E840" s="15">
        <f t="shared" si="404"/>
        <v>19.589733415596495</v>
      </c>
      <c r="F840" s="15">
        <f t="shared" si="401"/>
        <v>-0.51669878546947601</v>
      </c>
      <c r="G840" s="15">
        <f t="shared" si="396"/>
        <v>-25862.288132589121</v>
      </c>
      <c r="L840" s="17">
        <v>17.989190673828102</v>
      </c>
      <c r="M840" s="17">
        <f t="shared" si="397"/>
        <v>23.262154471435515</v>
      </c>
      <c r="N840" s="17">
        <f>0.9014*M840+2.3973</f>
        <v>23.365806040551973</v>
      </c>
      <c r="O840" s="17">
        <f t="shared" si="402"/>
        <v>-0.10365156911645812</v>
      </c>
      <c r="P840" s="17">
        <f t="shared" si="398"/>
        <v>-20227.911054317607</v>
      </c>
      <c r="T840" s="15">
        <v>14.645654296875</v>
      </c>
      <c r="U840" s="15">
        <f t="shared" si="399"/>
        <v>18.424699287109373</v>
      </c>
      <c r="V840" s="15">
        <f>0.9014*U840+2.3973</f>
        <v>19.005323937400391</v>
      </c>
      <c r="W840" s="15">
        <f t="shared" si="403"/>
        <v>-0.58062465029101773</v>
      </c>
      <c r="X840" s="19">
        <f t="shared" si="400"/>
        <v>-26734.300854619774</v>
      </c>
    </row>
    <row r="841" spans="1:26">
      <c r="A841">
        <v>2075</v>
      </c>
      <c r="B841">
        <v>11</v>
      </c>
      <c r="C841" s="15">
        <v>10.6801086425781</v>
      </c>
      <c r="D841" s="15">
        <f t="shared" si="394"/>
        <v>8.5077786151122723</v>
      </c>
      <c r="E841" s="15">
        <f t="shared" si="404"/>
        <v>10.066211643662202</v>
      </c>
      <c r="F841" s="15">
        <f t="shared" si="401"/>
        <v>-1.5584330285499295</v>
      </c>
      <c r="G841" s="15">
        <f t="shared" si="396"/>
        <v>-40072.584942449583</v>
      </c>
      <c r="L841" s="17">
        <v>8.8437744140625192</v>
      </c>
      <c r="M841" s="17">
        <f t="shared" si="397"/>
        <v>10.701839780273463</v>
      </c>
      <c r="N841" s="17">
        <f>0.9014*M841+2.3973</f>
        <v>12.043938377938499</v>
      </c>
      <c r="O841" s="17">
        <f t="shared" si="402"/>
        <v>-1.3420985976650357</v>
      </c>
      <c r="P841" s="17">
        <f t="shared" si="398"/>
        <v>-37121.566970748754</v>
      </c>
      <c r="T841" s="15">
        <v>1.4683776855469</v>
      </c>
      <c r="U841" s="15">
        <f t="shared" si="399"/>
        <v>3.9586850231933868</v>
      </c>
      <c r="V841" s="15">
        <f>0.9014*U841+2.3973</f>
        <v>5.9656586799065181</v>
      </c>
      <c r="W841" s="15">
        <f t="shared" si="403"/>
        <v>-2.0069736567131313</v>
      </c>
      <c r="X841" s="19">
        <f t="shared" si="400"/>
        <v>-46191.127651223826</v>
      </c>
    </row>
    <row r="842" spans="1:26">
      <c r="A842">
        <v>2075</v>
      </c>
      <c r="B842">
        <v>12</v>
      </c>
      <c r="C842" s="15">
        <v>2.4491210937500201</v>
      </c>
      <c r="D842" s="15">
        <f t="shared" si="394"/>
        <v>-2.2970387402343482</v>
      </c>
      <c r="E842" s="15">
        <f t="shared" ref="E842:E844" si="405">0.7817*D842+0.2163</f>
        <v>-1.5792951832411899</v>
      </c>
      <c r="F842" s="15">
        <f t="shared" si="401"/>
        <v>-0.71774355699315828</v>
      </c>
      <c r="G842" s="15">
        <f t="shared" si="396"/>
        <v>-28604.739860943671</v>
      </c>
      <c r="L842" s="17">
        <v>3.4555908203125201</v>
      </c>
      <c r="M842" s="17">
        <f t="shared" si="397"/>
        <v>3.301708432617215</v>
      </c>
      <c r="N842" s="17">
        <f>0.7817*M842+0.2163</f>
        <v>2.7972454817768768</v>
      </c>
      <c r="O842" s="17">
        <f t="shared" si="402"/>
        <v>0.50446295084033821</v>
      </c>
      <c r="P842" s="17">
        <f t="shared" si="398"/>
        <v>-11932.620887586945</v>
      </c>
      <c r="T842" s="15">
        <v>-4.4255432128905996</v>
      </c>
      <c r="U842" s="15">
        <f t="shared" si="399"/>
        <v>-2.5116613391113005</v>
      </c>
      <c r="V842" s="15">
        <f>0.7817*U842+0.2163</f>
        <v>-1.7470656687833035</v>
      </c>
      <c r="W842" s="15">
        <f t="shared" si="403"/>
        <v>-0.76459567032799702</v>
      </c>
      <c r="X842" s="19">
        <f t="shared" si="400"/>
        <v>-29243.849538944207</v>
      </c>
    </row>
    <row r="843" spans="1:26">
      <c r="A843">
        <v>2076</v>
      </c>
      <c r="B843">
        <v>1</v>
      </c>
      <c r="C843" s="15">
        <v>3.68303833007815</v>
      </c>
      <c r="D843" s="15">
        <f t="shared" si="394"/>
        <v>-0.67727558410641198</v>
      </c>
      <c r="E843" s="15">
        <f t="shared" si="405"/>
        <v>-0.31312632409598223</v>
      </c>
      <c r="F843" s="15">
        <f t="shared" si="401"/>
        <v>-0.36414926001042974</v>
      </c>
      <c r="G843" s="15">
        <f t="shared" si="396"/>
        <v>-23781.360055802274</v>
      </c>
      <c r="H843" s="15">
        <f>SUM(G843:G854)</f>
        <v>-40565.343345172412</v>
      </c>
      <c r="I843" s="15">
        <f>H843*2.36386*4.4</f>
        <v>-421919.48708764475</v>
      </c>
      <c r="L843" s="17">
        <v>3.0490966796875201</v>
      </c>
      <c r="M843" s="17">
        <f t="shared" si="397"/>
        <v>2.7434293798828402</v>
      </c>
      <c r="N843" s="17">
        <f>0.7817*M843+0.2163</f>
        <v>2.3608387462544158</v>
      </c>
      <c r="O843" s="17">
        <f t="shared" si="402"/>
        <v>0.38259063362842438</v>
      </c>
      <c r="P843" s="17">
        <f t="shared" si="398"/>
        <v>-13595.081166674663</v>
      </c>
      <c r="Q843" s="17">
        <f>SUM(P843:P854)</f>
        <v>-41528.909563158391</v>
      </c>
      <c r="R843" s="17">
        <f>Q843*2.36386*4.4</f>
        <v>-431941.52390385745</v>
      </c>
      <c r="T843" s="15">
        <v>-2.1475585937499799</v>
      </c>
      <c r="U843" s="15">
        <f t="shared" si="399"/>
        <v>-1.0889824218728528E-2</v>
      </c>
      <c r="V843" s="15">
        <f>0.7817*U843+0.2163</f>
        <v>0.2077874244082199</v>
      </c>
      <c r="W843" s="15">
        <f t="shared" si="403"/>
        <v>-0.21867724862694843</v>
      </c>
      <c r="X843" s="19">
        <f t="shared" si="400"/>
        <v>-21796.976348520202</v>
      </c>
      <c r="Y843" s="19">
        <f>SUM(X843:X854)</f>
        <v>-41642.832842801799</v>
      </c>
      <c r="Z843" s="19">
        <f>Y843*2.36386*4.4</f>
        <v>-433126.43811265606</v>
      </c>
    </row>
    <row r="844" spans="1:26">
      <c r="A844">
        <v>2076</v>
      </c>
      <c r="B844">
        <v>2</v>
      </c>
      <c r="C844" s="15">
        <v>7.0355163574219004</v>
      </c>
      <c r="D844" s="15">
        <f t="shared" si="394"/>
        <v>3.723522322387729</v>
      </c>
      <c r="E844" s="15">
        <f t="shared" si="405"/>
        <v>3.1269773994104875</v>
      </c>
      <c r="F844" s="15">
        <f t="shared" si="401"/>
        <v>0.59654492297724149</v>
      </c>
      <c r="G844" s="15">
        <f t="shared" si="396"/>
        <v>-10676.53070566745</v>
      </c>
      <c r="L844" s="17">
        <v>-0.28037109374997699</v>
      </c>
      <c r="M844" s="17">
        <f t="shared" si="397"/>
        <v>-1.8292616601562184</v>
      </c>
      <c r="N844" s="17">
        <f>0.7817*M844+0.2163</f>
        <v>-1.213633839744116</v>
      </c>
      <c r="O844" s="17">
        <f t="shared" si="402"/>
        <v>-0.6156278204121024</v>
      </c>
      <c r="P844" s="17">
        <f t="shared" si="398"/>
        <v>-27211.779098241488</v>
      </c>
      <c r="T844" s="15">
        <v>1.0840698242187701</v>
      </c>
      <c r="U844" s="15">
        <f t="shared" si="399"/>
        <v>3.5367918530273657</v>
      </c>
      <c r="V844" s="15">
        <f>0.7817*U844+0.2163</f>
        <v>2.9810101915114915</v>
      </c>
      <c r="W844" s="15">
        <f t="shared" si="403"/>
        <v>0.55578166151587416</v>
      </c>
      <c r="X844" s="19">
        <f t="shared" si="400"/>
        <v>-11232.58235526196</v>
      </c>
    </row>
    <row r="845" spans="1:26">
      <c r="A845">
        <v>2076</v>
      </c>
      <c r="B845">
        <v>3</v>
      </c>
      <c r="C845" s="15">
        <v>13.76064453125</v>
      </c>
      <c r="D845" s="15">
        <f t="shared" si="394"/>
        <v>12.551598076171874</v>
      </c>
      <c r="E845" s="15">
        <f t="shared" ref="E845:E847" si="406">0.9534*D845-0.7929</f>
        <v>11.173793605822265</v>
      </c>
      <c r="F845" s="15">
        <f t="shared" si="401"/>
        <v>1.3778044703496093</v>
      </c>
      <c r="G845" s="15">
        <f t="shared" si="396"/>
        <v>-19.369219960979535</v>
      </c>
      <c r="L845" s="17">
        <v>8.1250854492187692</v>
      </c>
      <c r="M845" s="17">
        <f t="shared" si="397"/>
        <v>9.7147923559570568</v>
      </c>
      <c r="N845" s="17">
        <f>0.9534*M845-0.7929</f>
        <v>8.4691830321694592</v>
      </c>
      <c r="O845" s="17">
        <f t="shared" si="402"/>
        <v>1.2456093237875976</v>
      </c>
      <c r="P845" s="17">
        <f t="shared" si="398"/>
        <v>-1822.6432142133817</v>
      </c>
      <c r="T845" s="15">
        <v>12.0569091796875</v>
      </c>
      <c r="U845" s="15">
        <f t="shared" si="399"/>
        <v>15.582774897460938</v>
      </c>
      <c r="V845" s="15">
        <f>0.9534*U845-0.7929</f>
        <v>14.063717587239259</v>
      </c>
      <c r="W845" s="15">
        <f t="shared" si="403"/>
        <v>1.5190573102216796</v>
      </c>
      <c r="X845" s="19">
        <f t="shared" si="400"/>
        <v>1907.4607687339303</v>
      </c>
    </row>
    <row r="846" spans="1:26">
      <c r="A846">
        <v>2076</v>
      </c>
      <c r="B846">
        <v>4</v>
      </c>
      <c r="C846" s="15">
        <v>23.454919433593801</v>
      </c>
      <c r="D846" s="15">
        <f t="shared" si="394"/>
        <v>25.277272740478583</v>
      </c>
      <c r="E846" s="15">
        <f t="shared" si="406"/>
        <v>23.306451830772282</v>
      </c>
      <c r="F846" s="15">
        <f t="shared" si="401"/>
        <v>1.9708209097063012</v>
      </c>
      <c r="G846" s="15">
        <f t="shared" si="396"/>
        <v>8069.9680293036545</v>
      </c>
      <c r="L846" s="17">
        <v>14.892236328125</v>
      </c>
      <c r="M846" s="17">
        <f t="shared" si="397"/>
        <v>19.008797373046875</v>
      </c>
      <c r="N846" s="17">
        <f>0.9534*M846-0.7929</f>
        <v>17.330087415462891</v>
      </c>
      <c r="O846" s="17">
        <f t="shared" si="402"/>
        <v>1.6787099575839832</v>
      </c>
      <c r="P846" s="17">
        <f t="shared" si="398"/>
        <v>4085.2825314031143</v>
      </c>
      <c r="T846" s="15">
        <v>18.503106689453102</v>
      </c>
      <c r="U846" s="15">
        <f t="shared" si="399"/>
        <v>22.659410523681615</v>
      </c>
      <c r="V846" s="15">
        <f>0.9534*U846-0.7929</f>
        <v>20.810581993278053</v>
      </c>
      <c r="W846" s="15">
        <f t="shared" si="403"/>
        <v>1.8488285304035621</v>
      </c>
      <c r="X846" s="19">
        <f t="shared" si="400"/>
        <v>6405.8699832349921</v>
      </c>
    </row>
    <row r="847" spans="1:26">
      <c r="A847">
        <v>2076</v>
      </c>
      <c r="B847">
        <v>5</v>
      </c>
      <c r="C847" s="15">
        <v>31.393823242187501</v>
      </c>
      <c r="D847" s="15">
        <f t="shared" si="394"/>
        <v>35.69867177001953</v>
      </c>
      <c r="E847" s="15">
        <f t="shared" si="406"/>
        <v>33.242213665536617</v>
      </c>
      <c r="F847" s="15">
        <f t="shared" si="401"/>
        <v>2.4564581044829126</v>
      </c>
      <c r="G847" s="15">
        <f t="shared" si="396"/>
        <v>14694.545003251413</v>
      </c>
      <c r="L847" s="17">
        <v>20.873925781250001</v>
      </c>
      <c r="M847" s="17">
        <f t="shared" si="397"/>
        <v>27.224049667968753</v>
      </c>
      <c r="N847" s="17">
        <f>0.9534*M847-0.7929</f>
        <v>25.16250895344141</v>
      </c>
      <c r="O847" s="17">
        <f t="shared" si="402"/>
        <v>2.061540714527343</v>
      </c>
      <c r="P847" s="17">
        <f t="shared" si="398"/>
        <v>9307.4768868674873</v>
      </c>
      <c r="T847" s="15">
        <v>29.683831787109401</v>
      </c>
      <c r="U847" s="15">
        <f t="shared" si="399"/>
        <v>34.933610535888704</v>
      </c>
      <c r="V847" s="15">
        <f>0.9534*U847-0.7929</f>
        <v>32.512804284916285</v>
      </c>
      <c r="W847" s="15">
        <f t="shared" si="403"/>
        <v>2.4208062509724186</v>
      </c>
      <c r="X847" s="19">
        <f t="shared" si="400"/>
        <v>14208.218069514762</v>
      </c>
    </row>
    <row r="848" spans="1:26">
      <c r="A848">
        <v>2076</v>
      </c>
      <c r="B848">
        <v>6</v>
      </c>
      <c r="C848" s="15">
        <v>33.456903076171898</v>
      </c>
      <c r="D848" s="15">
        <f t="shared" si="394"/>
        <v>38.406876668090852</v>
      </c>
      <c r="E848" s="15">
        <f t="shared" ref="E848:E850" si="407">0.814*D848+4.4613</f>
        <v>35.724497607825953</v>
      </c>
      <c r="F848" s="15">
        <f t="shared" si="401"/>
        <v>2.6823790602648998</v>
      </c>
      <c r="G848" s="15">
        <f t="shared" si="396"/>
        <v>17776.3327610735</v>
      </c>
      <c r="L848" s="17">
        <v>29.467187500000001</v>
      </c>
      <c r="M848" s="17">
        <f t="shared" si="397"/>
        <v>39.026035312499999</v>
      </c>
      <c r="N848" s="17">
        <f>0.814*M848+4.4613</f>
        <v>36.228492744374996</v>
      </c>
      <c r="O848" s="17">
        <f t="shared" si="402"/>
        <v>2.797542568125003</v>
      </c>
      <c r="P848" s="17">
        <f t="shared" si="398"/>
        <v>19347.278171793165</v>
      </c>
      <c r="T848" s="15">
        <v>33.127282714843801</v>
      </c>
      <c r="U848" s="15">
        <f t="shared" si="399"/>
        <v>38.71383096435553</v>
      </c>
      <c r="V848" s="15">
        <f>0.814*U848+4.4613</f>
        <v>35.974358404985402</v>
      </c>
      <c r="W848" s="15">
        <f t="shared" si="403"/>
        <v>2.7394725593701281</v>
      </c>
      <c r="X848" s="19">
        <f t="shared" si="400"/>
        <v>18555.145182367916</v>
      </c>
    </row>
    <row r="849" spans="1:26">
      <c r="A849">
        <v>2076</v>
      </c>
      <c r="B849">
        <v>7</v>
      </c>
      <c r="C849" s="15">
        <v>35.119226074218801</v>
      </c>
      <c r="D849" s="15">
        <f t="shared" si="394"/>
        <v>40.58900806762702</v>
      </c>
      <c r="E849" s="15">
        <f t="shared" si="407"/>
        <v>37.500752567048394</v>
      </c>
      <c r="F849" s="15">
        <f t="shared" si="401"/>
        <v>3.0882555005786259</v>
      </c>
      <c r="G849" s="15">
        <f t="shared" si="396"/>
        <v>23312.893283393038</v>
      </c>
      <c r="L849" s="17">
        <v>34.144708251953197</v>
      </c>
      <c r="M849" s="17">
        <f t="shared" si="397"/>
        <v>45.450142313232519</v>
      </c>
      <c r="N849" s="17">
        <f>0.814*M849+4.4613</f>
        <v>41.457715842971268</v>
      </c>
      <c r="O849" s="17">
        <f t="shared" si="402"/>
        <v>3.9924264702612504</v>
      </c>
      <c r="P849" s="17">
        <f t="shared" si="398"/>
        <v>35646.689480833717</v>
      </c>
      <c r="T849" s="15">
        <v>37.337792968750001</v>
      </c>
      <c r="U849" s="15">
        <f t="shared" si="399"/>
        <v>43.336129121093755</v>
      </c>
      <c r="V849" s="15">
        <f>0.814*U849+4.4613</f>
        <v>39.736909104570316</v>
      </c>
      <c r="W849" s="15">
        <f t="shared" si="403"/>
        <v>3.5992200165234394</v>
      </c>
      <c r="X849" s="19">
        <f t="shared" si="400"/>
        <v>30282.960245396236</v>
      </c>
    </row>
    <row r="850" spans="1:26">
      <c r="A850">
        <v>2076</v>
      </c>
      <c r="B850">
        <v>8</v>
      </c>
      <c r="C850" s="15">
        <v>37.099664306640697</v>
      </c>
      <c r="D850" s="15">
        <f t="shared" si="394"/>
        <v>43.188729335327245</v>
      </c>
      <c r="E850" s="15">
        <f t="shared" si="407"/>
        <v>39.616925678956378</v>
      </c>
      <c r="F850" s="15">
        <f t="shared" si="401"/>
        <v>3.5718036563708679</v>
      </c>
      <c r="G850" s="15">
        <f t="shared" si="396"/>
        <v>29908.973676555011</v>
      </c>
      <c r="L850" s="17">
        <v>28.213861083984401</v>
      </c>
      <c r="M850" s="17">
        <f t="shared" si="397"/>
        <v>37.304716812744175</v>
      </c>
      <c r="N850" s="17">
        <f>0.814*M850+4.4613</f>
        <v>34.827339485573759</v>
      </c>
      <c r="O850" s="17">
        <f t="shared" si="402"/>
        <v>2.4773773271704158</v>
      </c>
      <c r="P850" s="17">
        <f t="shared" si="398"/>
        <v>14979.904119931642</v>
      </c>
      <c r="T850" s="15">
        <v>35.133660888671898</v>
      </c>
      <c r="U850" s="15">
        <f t="shared" si="399"/>
        <v>40.916432923584011</v>
      </c>
      <c r="V850" s="15">
        <f>0.814*U850+4.4613</f>
        <v>37.767276399797382</v>
      </c>
      <c r="W850" s="15">
        <f t="shared" si="403"/>
        <v>3.1491565237866297</v>
      </c>
      <c r="X850" s="19">
        <f t="shared" si="400"/>
        <v>24143.644140973418</v>
      </c>
    </row>
    <row r="851" spans="1:26">
      <c r="A851">
        <v>2076</v>
      </c>
      <c r="B851">
        <v>9</v>
      </c>
      <c r="C851" s="15">
        <v>28.146844482421901</v>
      </c>
      <c r="D851" s="15">
        <f t="shared" si="394"/>
        <v>31.436362752075226</v>
      </c>
      <c r="E851" s="15">
        <f t="shared" ref="E851:E853" si="408">0.9014*D851+2.3973</f>
        <v>30.734037384720608</v>
      </c>
      <c r="F851" s="15">
        <f t="shared" si="401"/>
        <v>0.70232536735461792</v>
      </c>
      <c r="G851" s="15">
        <f t="shared" si="396"/>
        <v>-9233.5796639156561</v>
      </c>
      <c r="L851" s="17">
        <v>22.682885742187501</v>
      </c>
      <c r="M851" s="17">
        <f t="shared" si="397"/>
        <v>29.708475278320314</v>
      </c>
      <c r="N851" s="17">
        <f>0.9014*M851+2.3973</f>
        <v>29.176519615877933</v>
      </c>
      <c r="O851" s="17">
        <f t="shared" si="402"/>
        <v>0.53195566244238179</v>
      </c>
      <c r="P851" s="17">
        <f t="shared" si="398"/>
        <v>-11557.592808623471</v>
      </c>
      <c r="T851" s="15">
        <v>24.672967529296901</v>
      </c>
      <c r="U851" s="15">
        <f t="shared" si="399"/>
        <v>29.43268375366214</v>
      </c>
      <c r="V851" s="15">
        <f>0.9014*U851+2.3973</f>
        <v>28.927921135551053</v>
      </c>
      <c r="W851" s="15">
        <f t="shared" si="403"/>
        <v>0.50476261811108714</v>
      </c>
      <c r="X851" s="19">
        <f t="shared" si="400"/>
        <v>-11928.533126346661</v>
      </c>
    </row>
    <row r="852" spans="1:26">
      <c r="A852">
        <v>2076</v>
      </c>
      <c r="B852">
        <v>10</v>
      </c>
      <c r="C852" s="15">
        <v>19.339562988281301</v>
      </c>
      <c r="D852" s="15">
        <f t="shared" si="394"/>
        <v>19.875044334716865</v>
      </c>
      <c r="E852" s="15">
        <f t="shared" si="408"/>
        <v>20.312664963313782</v>
      </c>
      <c r="F852" s="15">
        <f t="shared" si="401"/>
        <v>-0.43762062859691753</v>
      </c>
      <c r="G852" s="15">
        <f t="shared" si="396"/>
        <v>-24783.582994690551</v>
      </c>
      <c r="L852" s="17">
        <v>14.792138671875</v>
      </c>
      <c r="M852" s="17">
        <f t="shared" si="397"/>
        <v>18.871323251953125</v>
      </c>
      <c r="N852" s="17">
        <f>0.9014*M852+2.3973</f>
        <v>19.407910779310548</v>
      </c>
      <c r="O852" s="17">
        <f t="shared" si="402"/>
        <v>-0.53658752735742254</v>
      </c>
      <c r="P852" s="17">
        <f t="shared" si="398"/>
        <v>-26133.590460682601</v>
      </c>
      <c r="T852" s="15">
        <v>14.065576171875</v>
      </c>
      <c r="U852" s="15">
        <f t="shared" si="399"/>
        <v>17.787889521484374</v>
      </c>
      <c r="V852" s="15">
        <f>0.9014*U852+2.3973</f>
        <v>18.431303614666014</v>
      </c>
      <c r="W852" s="15">
        <f t="shared" si="403"/>
        <v>-0.64341409318164011</v>
      </c>
      <c r="X852" s="19">
        <f t="shared" si="400"/>
        <v>-27590.811645090755</v>
      </c>
    </row>
    <row r="853" spans="1:26">
      <c r="A853">
        <v>2076</v>
      </c>
      <c r="B853">
        <v>11</v>
      </c>
      <c r="C853" s="15">
        <v>8.3674560546875192</v>
      </c>
      <c r="D853" s="15">
        <f t="shared" si="394"/>
        <v>5.4719595629883075</v>
      </c>
      <c r="E853" s="15">
        <f t="shared" si="408"/>
        <v>7.3297243500776599</v>
      </c>
      <c r="F853" s="15">
        <f t="shared" si="401"/>
        <v>-1.8577647870893523</v>
      </c>
      <c r="G853" s="15">
        <f t="shared" si="396"/>
        <v>-44155.769460685857</v>
      </c>
      <c r="L853" s="17">
        <v>11.2898193359375</v>
      </c>
      <c r="M853" s="17">
        <f t="shared" si="397"/>
        <v>14.061237875976561</v>
      </c>
      <c r="N853" s="17">
        <f>0.9014*M853+2.3973</f>
        <v>15.072099821405271</v>
      </c>
      <c r="O853" s="17">
        <f t="shared" si="402"/>
        <v>-1.0108619454287098</v>
      </c>
      <c r="P853" s="17">
        <f t="shared" si="398"/>
        <v>-32603.167797593029</v>
      </c>
      <c r="T853" s="15">
        <v>5.5782714843750201</v>
      </c>
      <c r="U853" s="15">
        <f t="shared" si="399"/>
        <v>8.4705264355468977</v>
      </c>
      <c r="V853" s="15">
        <f>0.9014*U853+2.3973</f>
        <v>10.032632529001974</v>
      </c>
      <c r="W853" s="15">
        <f t="shared" si="403"/>
        <v>-1.5621060934550766</v>
      </c>
      <c r="X853" s="19">
        <f t="shared" si="400"/>
        <v>-40122.689220820699</v>
      </c>
    </row>
    <row r="854" spans="1:26">
      <c r="A854">
        <v>2076</v>
      </c>
      <c r="B854">
        <v>12</v>
      </c>
      <c r="C854" s="15">
        <v>4.2211547851562701</v>
      </c>
      <c r="D854" s="15">
        <f t="shared" si="394"/>
        <v>2.9109886474635971E-2</v>
      </c>
      <c r="E854" s="15">
        <f t="shared" ref="E854:E856" si="409">0.7817*D854+0.2163</f>
        <v>0.23905519825722293</v>
      </c>
      <c r="F854" s="15">
        <f t="shared" si="401"/>
        <v>-0.20994531178258696</v>
      </c>
      <c r="G854" s="15">
        <f t="shared" si="396"/>
        <v>-21677.863998026267</v>
      </c>
      <c r="L854" s="17">
        <v>3.4460388183594</v>
      </c>
      <c r="M854" s="17">
        <f t="shared" si="397"/>
        <v>3.2885897131347996</v>
      </c>
      <c r="N854" s="17">
        <f>0.7817*M854+0.2163</f>
        <v>2.7869905787574725</v>
      </c>
      <c r="O854" s="17">
        <f t="shared" si="402"/>
        <v>0.50159913437732717</v>
      </c>
      <c r="P854" s="17">
        <f t="shared" si="398"/>
        <v>-11971.686207958879</v>
      </c>
      <c r="T854" s="15">
        <v>-2.96661987304685</v>
      </c>
      <c r="U854" s="15">
        <f t="shared" si="399"/>
        <v>-0.91005529663083262</v>
      </c>
      <c r="V854" s="15">
        <f>0.7817*U854+0.2163</f>
        <v>-0.4950902253763218</v>
      </c>
      <c r="W854" s="15">
        <f t="shared" si="403"/>
        <v>-0.41496507125451082</v>
      </c>
      <c r="X854" s="19">
        <f t="shared" si="400"/>
        <v>-24474.538536982782</v>
      </c>
    </row>
    <row r="855" spans="1:26">
      <c r="A855">
        <v>2077</v>
      </c>
      <c r="B855">
        <v>1</v>
      </c>
      <c r="C855" s="15">
        <v>5.2772766113281504</v>
      </c>
      <c r="D855" s="15">
        <f t="shared" si="394"/>
        <v>1.4154810076904631</v>
      </c>
      <c r="E855" s="15">
        <f t="shared" si="409"/>
        <v>1.3227815037116348</v>
      </c>
      <c r="F855" s="15">
        <f t="shared" si="401"/>
        <v>9.2699503978828313E-2</v>
      </c>
      <c r="G855" s="15">
        <f t="shared" si="396"/>
        <v>-17549.486066224803</v>
      </c>
      <c r="H855" s="15">
        <f>SUM(G855:G866)</f>
        <v>8370.5928562834852</v>
      </c>
      <c r="I855" s="15">
        <f>H855*2.36386*4.4</f>
        <v>87062.402368718831</v>
      </c>
      <c r="L855" s="17">
        <v>-0.82092895507810204</v>
      </c>
      <c r="M855" s="17">
        <f t="shared" si="397"/>
        <v>-2.5716638269042651</v>
      </c>
      <c r="N855" s="17">
        <f>0.7817*M855+0.2163</f>
        <v>-1.7939696134910639</v>
      </c>
      <c r="O855" s="17">
        <f t="shared" si="402"/>
        <v>-0.77769421341320122</v>
      </c>
      <c r="P855" s="17">
        <f t="shared" si="398"/>
        <v>-29422.526765169478</v>
      </c>
      <c r="Q855" s="17">
        <f>SUM(P855:P866)</f>
        <v>-17125.841639480197</v>
      </c>
      <c r="R855" s="17">
        <f>Q855*2.36386*4.4</f>
        <v>-178125.60487876728</v>
      </c>
      <c r="T855" s="15">
        <v>-7.0093444824218496</v>
      </c>
      <c r="U855" s="15">
        <f t="shared" si="399"/>
        <v>-5.3481583728027076</v>
      </c>
      <c r="V855" s="15">
        <f>0.7817*U855+0.2163</f>
        <v>-3.9643554000198766</v>
      </c>
      <c r="W855" s="15">
        <f t="shared" si="403"/>
        <v>-1.3838029727828309</v>
      </c>
      <c r="X855" s="19">
        <f t="shared" si="400"/>
        <v>-37690.456351730594</v>
      </c>
      <c r="Y855" s="19">
        <f>SUM(X855:X866)</f>
        <v>-43030.824779350347</v>
      </c>
      <c r="Z855" s="19">
        <f>Y855*2.36386*4.4</f>
        <v>-447562.92003682652</v>
      </c>
    </row>
    <row r="856" spans="1:26">
      <c r="A856">
        <v>2077</v>
      </c>
      <c r="B856">
        <v>2</v>
      </c>
      <c r="C856" s="15">
        <v>11.1384826660156</v>
      </c>
      <c r="D856" s="15">
        <f t="shared" si="394"/>
        <v>9.1094861956786772</v>
      </c>
      <c r="E856" s="15">
        <f t="shared" si="409"/>
        <v>7.3371853591620217</v>
      </c>
      <c r="F856" s="15">
        <f t="shared" si="401"/>
        <v>1.7723008365166555</v>
      </c>
      <c r="G856" s="15">
        <f t="shared" si="396"/>
        <v>5361.9557109236957</v>
      </c>
      <c r="L856" s="17">
        <v>4.6907897949219004</v>
      </c>
      <c r="M856" s="17">
        <f t="shared" si="397"/>
        <v>4.998130704345737</v>
      </c>
      <c r="N856" s="17">
        <f>0.7817*M856+0.2163</f>
        <v>4.1233387715870622</v>
      </c>
      <c r="O856" s="17">
        <f t="shared" si="402"/>
        <v>0.87479193275867484</v>
      </c>
      <c r="P856" s="17">
        <f t="shared" si="398"/>
        <v>-6880.963245238916</v>
      </c>
      <c r="T856" s="15">
        <v>2.7657104492187701</v>
      </c>
      <c r="U856" s="15">
        <f t="shared" si="399"/>
        <v>5.3828969311523664</v>
      </c>
      <c r="V856" s="15">
        <f>0.7817*U856+0.2163</f>
        <v>4.424110531081805</v>
      </c>
      <c r="W856" s="15">
        <f t="shared" si="403"/>
        <v>0.95878640007056148</v>
      </c>
      <c r="X856" s="19">
        <f t="shared" si="400"/>
        <v>-5735.1947166374703</v>
      </c>
    </row>
    <row r="857" spans="1:26">
      <c r="A857">
        <v>2077</v>
      </c>
      <c r="B857">
        <v>3</v>
      </c>
      <c r="C857" s="15">
        <v>15.4922119140625</v>
      </c>
      <c r="D857" s="15">
        <f t="shared" si="394"/>
        <v>14.824626579589843</v>
      </c>
      <c r="E857" s="15">
        <f t="shared" ref="E857:E859" si="410">0.9534*D857-0.7929</f>
        <v>13.340898980980958</v>
      </c>
      <c r="F857" s="15">
        <f t="shared" si="401"/>
        <v>1.4837275986088851</v>
      </c>
      <c r="G857" s="15">
        <f t="shared" si="396"/>
        <v>1425.5281726238027</v>
      </c>
      <c r="L857" s="17">
        <v>11.7622314453125</v>
      </c>
      <c r="M857" s="17">
        <f t="shared" si="397"/>
        <v>14.710048666992185</v>
      </c>
      <c r="N857" s="17">
        <f>0.9534*M857-0.7929</f>
        <v>13.23166039911035</v>
      </c>
      <c r="O857" s="17">
        <f t="shared" si="402"/>
        <v>1.4783882678818348</v>
      </c>
      <c r="P857" s="17">
        <f t="shared" si="398"/>
        <v>1352.6943621761093</v>
      </c>
      <c r="T857" s="15">
        <v>13.751123046875</v>
      </c>
      <c r="U857" s="15">
        <f t="shared" si="399"/>
        <v>17.442682880859376</v>
      </c>
      <c r="V857" s="15">
        <f>0.9534*U857-0.7929</f>
        <v>15.836953858611331</v>
      </c>
      <c r="W857" s="15">
        <f t="shared" si="403"/>
        <v>1.6057290222480454</v>
      </c>
      <c r="X857" s="19">
        <f t="shared" si="400"/>
        <v>3089.7495924855866</v>
      </c>
    </row>
    <row r="858" spans="1:26">
      <c r="A858">
        <v>2077</v>
      </c>
      <c r="B858">
        <v>4</v>
      </c>
      <c r="C858" s="15">
        <v>26.265405273437501</v>
      </c>
      <c r="D858" s="15">
        <f t="shared" si="394"/>
        <v>28.96659750244141</v>
      </c>
      <c r="E858" s="15">
        <f t="shared" si="410"/>
        <v>26.823854058827642</v>
      </c>
      <c r="F858" s="15">
        <f t="shared" si="401"/>
        <v>2.1427434436137673</v>
      </c>
      <c r="G858" s="15">
        <f t="shared" si="396"/>
        <v>10415.163314335401</v>
      </c>
      <c r="L858" s="17">
        <v>19.922601318359401</v>
      </c>
      <c r="M858" s="17">
        <f t="shared" si="397"/>
        <v>25.917500650634803</v>
      </c>
      <c r="N858" s="17">
        <f>0.9534*M858-0.7929</f>
        <v>23.916845120315223</v>
      </c>
      <c r="O858" s="17">
        <f t="shared" si="402"/>
        <v>2.0006555303195803</v>
      </c>
      <c r="P858" s="17">
        <f t="shared" si="398"/>
        <v>8476.9420890893962</v>
      </c>
      <c r="T858" s="15">
        <v>18.517388916015602</v>
      </c>
      <c r="U858" s="15">
        <f t="shared" si="399"/>
        <v>22.675089552001928</v>
      </c>
      <c r="V858" s="15">
        <f>0.9534*U858-0.7929</f>
        <v>20.825530378878639</v>
      </c>
      <c r="W858" s="15">
        <f t="shared" si="403"/>
        <v>1.8495591731232892</v>
      </c>
      <c r="X858" s="19">
        <f t="shared" si="400"/>
        <v>6415.8366805747864</v>
      </c>
    </row>
    <row r="859" spans="1:26">
      <c r="A859">
        <v>2077</v>
      </c>
      <c r="B859">
        <v>5</v>
      </c>
      <c r="C859" s="15">
        <v>29.420983886718801</v>
      </c>
      <c r="D859" s="15">
        <f t="shared" si="394"/>
        <v>33.108925548095769</v>
      </c>
      <c r="E859" s="15">
        <f t="shared" si="410"/>
        <v>30.773149617554509</v>
      </c>
      <c r="F859" s="15">
        <f t="shared" si="401"/>
        <v>2.33577593054126</v>
      </c>
      <c r="G859" s="15">
        <f t="shared" si="396"/>
        <v>13048.319468513328</v>
      </c>
      <c r="L859" s="17">
        <v>23.599816894531301</v>
      </c>
      <c r="M859" s="17">
        <f t="shared" si="397"/>
        <v>30.967788522949288</v>
      </c>
      <c r="N859" s="17">
        <f>0.9534*M859-0.7929</f>
        <v>28.731789577779853</v>
      </c>
      <c r="O859" s="17">
        <f t="shared" si="402"/>
        <v>2.2359989451694346</v>
      </c>
      <c r="P859" s="17">
        <f t="shared" si="398"/>
        <v>11687.261611056259</v>
      </c>
      <c r="T859" s="15">
        <v>27.183892822265602</v>
      </c>
      <c r="U859" s="15">
        <f t="shared" si="399"/>
        <v>32.189177540283183</v>
      </c>
      <c r="V859" s="15">
        <f>0.9534*U859-0.7929</f>
        <v>29.896261866905988</v>
      </c>
      <c r="W859" s="15">
        <f t="shared" si="403"/>
        <v>2.2929156733771947</v>
      </c>
      <c r="X859" s="19">
        <f t="shared" si="400"/>
        <v>12463.662700538312</v>
      </c>
    </row>
    <row r="860" spans="1:26">
      <c r="A860">
        <v>2077</v>
      </c>
      <c r="B860">
        <v>6</v>
      </c>
      <c r="C860" s="15">
        <v>34.474633789062501</v>
      </c>
      <c r="D860" s="15">
        <f t="shared" si="394"/>
        <v>39.742851774902341</v>
      </c>
      <c r="E860" s="15">
        <f t="shared" ref="E860:E862" si="411">0.814*D860+4.4613</f>
        <v>36.811981344770508</v>
      </c>
      <c r="F860" s="15">
        <f t="shared" si="401"/>
        <v>2.9308704301318329</v>
      </c>
      <c r="G860" s="15">
        <f t="shared" si="396"/>
        <v>21166.003537428332</v>
      </c>
      <c r="L860" s="17">
        <v>31.351800537109401</v>
      </c>
      <c r="M860" s="17">
        <f t="shared" si="397"/>
        <v>41.614362857666045</v>
      </c>
      <c r="N860" s="17">
        <f>0.814*M860+4.4613</f>
        <v>38.335391366140158</v>
      </c>
      <c r="O860" s="17">
        <f t="shared" si="402"/>
        <v>3.278971491525887</v>
      </c>
      <c r="P860" s="17">
        <f t="shared" si="398"/>
        <v>25914.450115904627</v>
      </c>
      <c r="T860" s="15">
        <v>34.149133300781301</v>
      </c>
      <c r="U860" s="15">
        <f t="shared" si="399"/>
        <v>39.835618537597718</v>
      </c>
      <c r="V860" s="15">
        <f>0.814*U860+4.4613</f>
        <v>36.887493489604545</v>
      </c>
      <c r="W860" s="15">
        <f t="shared" si="403"/>
        <v>2.9481250479931731</v>
      </c>
      <c r="X860" s="19">
        <f t="shared" si="400"/>
        <v>21401.373779674876</v>
      </c>
    </row>
    <row r="861" spans="1:26">
      <c r="A861">
        <v>2077</v>
      </c>
      <c r="B861">
        <v>7</v>
      </c>
      <c r="C861" s="15">
        <v>37.694879150390697</v>
      </c>
      <c r="D861" s="15">
        <f t="shared" si="394"/>
        <v>43.970067860717869</v>
      </c>
      <c r="E861" s="15">
        <f t="shared" si="411"/>
        <v>40.252935238624346</v>
      </c>
      <c r="F861" s="15">
        <f t="shared" si="401"/>
        <v>3.7171326220935228</v>
      </c>
      <c r="G861" s="15">
        <f t="shared" si="396"/>
        <v>31891.406097977742</v>
      </c>
      <c r="L861" s="17">
        <v>31.981042480468801</v>
      </c>
      <c r="M861" s="17">
        <f t="shared" si="397"/>
        <v>42.478563742675846</v>
      </c>
      <c r="N861" s="17">
        <f>0.814*M861+4.4613</f>
        <v>39.038850886538135</v>
      </c>
      <c r="O861" s="17">
        <f t="shared" si="402"/>
        <v>3.4397128561377102</v>
      </c>
      <c r="P861" s="17">
        <f t="shared" si="398"/>
        <v>28107.123070574504</v>
      </c>
      <c r="T861" s="15">
        <v>36.290856933593801</v>
      </c>
      <c r="U861" s="15">
        <f t="shared" si="399"/>
        <v>42.186802741699275</v>
      </c>
      <c r="V861" s="15">
        <f>0.814*U861+4.4613</f>
        <v>38.801357431743206</v>
      </c>
      <c r="W861" s="15">
        <f t="shared" si="403"/>
        <v>3.3854453099560686</v>
      </c>
      <c r="X861" s="19">
        <f t="shared" si="400"/>
        <v>27366.85947311073</v>
      </c>
    </row>
    <row r="862" spans="1:26">
      <c r="A862">
        <v>2077</v>
      </c>
      <c r="B862">
        <v>8</v>
      </c>
      <c r="C862" s="15">
        <v>34.076806640625001</v>
      </c>
      <c r="D862" s="15">
        <f t="shared" si="394"/>
        <v>39.220624077148436</v>
      </c>
      <c r="E862" s="15">
        <f t="shared" si="411"/>
        <v>36.386887998798827</v>
      </c>
      <c r="F862" s="15">
        <f t="shared" si="401"/>
        <v>2.8337360783496095</v>
      </c>
      <c r="G862" s="15">
        <f t="shared" si="396"/>
        <v>19840.993844767021</v>
      </c>
      <c r="L862" s="17">
        <v>32.190789794921898</v>
      </c>
      <c r="M862" s="17">
        <f t="shared" si="397"/>
        <v>42.766630704345729</v>
      </c>
      <c r="N862" s="17">
        <f>0.814*M862+4.4613</f>
        <v>39.273337393337421</v>
      </c>
      <c r="O862" s="17">
        <f t="shared" si="402"/>
        <v>3.4932933110083084</v>
      </c>
      <c r="P862" s="17">
        <f t="shared" si="398"/>
        <v>28838.014055464337</v>
      </c>
      <c r="T862" s="15">
        <v>34.130914306640697</v>
      </c>
      <c r="U862" s="15">
        <f t="shared" si="399"/>
        <v>39.815617725830158</v>
      </c>
      <c r="V862" s="15">
        <f>0.814*U862+4.4613</f>
        <v>36.871212828825747</v>
      </c>
      <c r="W862" s="15">
        <f t="shared" si="403"/>
        <v>2.9444048970044108</v>
      </c>
      <c r="X862" s="19">
        <f t="shared" si="400"/>
        <v>21350.627200037168</v>
      </c>
    </row>
    <row r="863" spans="1:26">
      <c r="A863">
        <v>2077</v>
      </c>
      <c r="B863">
        <v>9</v>
      </c>
      <c r="C863" s="15">
        <v>29.792565917968801</v>
      </c>
      <c r="D863" s="15">
        <f t="shared" si="394"/>
        <v>33.596701280517642</v>
      </c>
      <c r="E863" s="15">
        <f t="shared" ref="E863:E865" si="412">0.9014*D863+2.3973</f>
        <v>32.681366534258601</v>
      </c>
      <c r="F863" s="15">
        <f t="shared" si="401"/>
        <v>0.91533474625904176</v>
      </c>
      <c r="G863" s="15">
        <f t="shared" si="396"/>
        <v>-6327.9187262804116</v>
      </c>
      <c r="L863" s="17">
        <v>23.726922607421901</v>
      </c>
      <c r="M863" s="17">
        <f t="shared" si="397"/>
        <v>31.142355509033241</v>
      </c>
      <c r="N863" s="17">
        <f>0.9014*M863+2.3973</f>
        <v>30.469019255842564</v>
      </c>
      <c r="O863" s="17">
        <f t="shared" si="402"/>
        <v>0.67333625319067636</v>
      </c>
      <c r="P863" s="17">
        <f t="shared" si="398"/>
        <v>-9629.0201702259837</v>
      </c>
      <c r="T863" s="15">
        <v>24.473901367187501</v>
      </c>
      <c r="U863" s="15">
        <f t="shared" si="399"/>
        <v>29.214148920898442</v>
      </c>
      <c r="V863" s="15">
        <f>0.9014*U863+2.3973</f>
        <v>28.730933837297854</v>
      </c>
      <c r="W863" s="15">
        <f t="shared" si="403"/>
        <v>0.48321508360058729</v>
      </c>
      <c r="X863" s="19">
        <f t="shared" si="400"/>
        <v>-12222.463044604388</v>
      </c>
    </row>
    <row r="864" spans="1:26">
      <c r="A864">
        <v>2077</v>
      </c>
      <c r="B864">
        <v>10</v>
      </c>
      <c r="C864" s="15">
        <v>18.936791992187501</v>
      </c>
      <c r="D864" s="15">
        <f t="shared" si="394"/>
        <v>19.346326848144532</v>
      </c>
      <c r="E864" s="15">
        <f t="shared" si="412"/>
        <v>19.836079020917481</v>
      </c>
      <c r="F864" s="15">
        <f t="shared" si="401"/>
        <v>-0.48975217277294902</v>
      </c>
      <c r="G864" s="15">
        <f t="shared" si="396"/>
        <v>-25494.709388795796</v>
      </c>
      <c r="L864" s="17">
        <v>13.7953125</v>
      </c>
      <c r="M864" s="17">
        <f t="shared" si="397"/>
        <v>17.502282187500001</v>
      </c>
      <c r="N864" s="17">
        <f>0.9014*M864+2.3973</f>
        <v>18.173857163812499</v>
      </c>
      <c r="O864" s="17">
        <f t="shared" si="402"/>
        <v>-0.67157497631249896</v>
      </c>
      <c r="P864" s="17">
        <f t="shared" si="398"/>
        <v>-27974.9542518788</v>
      </c>
      <c r="T864" s="15">
        <v>17.371636962890602</v>
      </c>
      <c r="U864" s="15">
        <f t="shared" si="399"/>
        <v>21.417283057861304</v>
      </c>
      <c r="V864" s="15">
        <f>0.9014*U864+2.3973</f>
        <v>21.702838948356181</v>
      </c>
      <c r="W864" s="15">
        <f t="shared" si="403"/>
        <v>-0.28555589049487651</v>
      </c>
      <c r="X864" s="19">
        <f t="shared" si="400"/>
        <v>-22709.267902240612</v>
      </c>
    </row>
    <row r="865" spans="1:26">
      <c r="A865">
        <v>2077</v>
      </c>
      <c r="B865">
        <v>11</v>
      </c>
      <c r="C865" s="15">
        <v>12.7177062988281</v>
      </c>
      <c r="D865" s="15">
        <f t="shared" si="394"/>
        <v>11.182533058471645</v>
      </c>
      <c r="E865" s="15">
        <f t="shared" si="412"/>
        <v>12.47723529890634</v>
      </c>
      <c r="F865" s="15">
        <f t="shared" si="401"/>
        <v>-1.2947022404346953</v>
      </c>
      <c r="G865" s="15">
        <f t="shared" si="396"/>
        <v>-36475.033261769677</v>
      </c>
      <c r="L865" s="17">
        <v>12.467492675781299</v>
      </c>
      <c r="M865" s="17">
        <f t="shared" si="397"/>
        <v>15.678654440918036</v>
      </c>
      <c r="N865" s="17">
        <f>0.9014*M865+2.3973</f>
        <v>16.530039113043518</v>
      </c>
      <c r="O865" s="17">
        <f t="shared" si="402"/>
        <v>-0.85138467212548186</v>
      </c>
      <c r="P865" s="17">
        <f t="shared" si="398"/>
        <v>-30427.738312463698</v>
      </c>
      <c r="T865" s="15">
        <v>3.7134033203125201</v>
      </c>
      <c r="U865" s="15">
        <f t="shared" si="399"/>
        <v>6.4232741650390839</v>
      </c>
      <c r="V865" s="15">
        <f>0.9014*U865+2.3973</f>
        <v>8.1872393323662305</v>
      </c>
      <c r="W865" s="15">
        <f t="shared" si="403"/>
        <v>-1.7639651673271466</v>
      </c>
      <c r="X865" s="19">
        <f t="shared" si="400"/>
        <v>-42876.248847509603</v>
      </c>
    </row>
    <row r="866" spans="1:26">
      <c r="A866">
        <v>2077</v>
      </c>
      <c r="B866">
        <v>12</v>
      </c>
      <c r="C866" s="15">
        <v>7.4818969726562701</v>
      </c>
      <c r="D866" s="15">
        <f t="shared" si="394"/>
        <v>4.3094861560058861</v>
      </c>
      <c r="E866" s="15">
        <f t="shared" ref="E866:E868" si="413">0.7817*D866+0.2163</f>
        <v>3.585025328149801</v>
      </c>
      <c r="F866" s="15">
        <f t="shared" si="401"/>
        <v>0.72446082785608512</v>
      </c>
      <c r="G866" s="15">
        <f t="shared" si="396"/>
        <v>-8931.6298472151429</v>
      </c>
      <c r="L866" s="17">
        <v>2.1756835937500201</v>
      </c>
      <c r="M866" s="17">
        <f t="shared" si="397"/>
        <v>1.5438838476562777</v>
      </c>
      <c r="N866" s="17">
        <f>0.7817*M866+0.2163</f>
        <v>1.4231540037129122</v>
      </c>
      <c r="O866" s="17">
        <f t="shared" si="402"/>
        <v>0.1207298439433655</v>
      </c>
      <c r="P866" s="17">
        <f t="shared" si="398"/>
        <v>-17167.12419876855</v>
      </c>
      <c r="T866" s="15">
        <v>0.27260742187502301</v>
      </c>
      <c r="U866" s="15">
        <f t="shared" si="399"/>
        <v>2.6459684277344002</v>
      </c>
      <c r="V866" s="15">
        <f>0.7817*U866+0.2163</f>
        <v>2.2846535199599804</v>
      </c>
      <c r="W866" s="15">
        <f t="shared" si="403"/>
        <v>0.36131490777441977</v>
      </c>
      <c r="X866" s="19">
        <f t="shared" si="400"/>
        <v>-13885.30334304914</v>
      </c>
    </row>
    <row r="867" spans="1:26">
      <c r="A867">
        <v>2078</v>
      </c>
      <c r="B867">
        <v>1</v>
      </c>
      <c r="C867" s="15">
        <v>4.4304138183594004</v>
      </c>
      <c r="D867" s="15">
        <f t="shared" si="394"/>
        <v>0.30380421936038537</v>
      </c>
      <c r="E867" s="15">
        <f t="shared" si="413"/>
        <v>0.45378375827401324</v>
      </c>
      <c r="F867" s="15">
        <f t="shared" si="401"/>
        <v>-0.14997953891362786</v>
      </c>
      <c r="G867" s="15">
        <f t="shared" si="396"/>
        <v>-20859.870890320799</v>
      </c>
      <c r="H867" s="15">
        <f>SUM(G867:G878)</f>
        <v>-22572.405007102243</v>
      </c>
      <c r="I867" s="15">
        <f>H867*2.36386*4.4</f>
        <v>-234775.22332039033</v>
      </c>
      <c r="L867" s="17">
        <v>2.5986572265625201</v>
      </c>
      <c r="M867" s="17">
        <f t="shared" si="397"/>
        <v>2.124795834960965</v>
      </c>
      <c r="N867" s="17">
        <f>0.7817*M867+0.2163</f>
        <v>1.8772529041889863</v>
      </c>
      <c r="O867" s="17">
        <f t="shared" si="402"/>
        <v>0.24754293077197875</v>
      </c>
      <c r="P867" s="17">
        <f t="shared" si="398"/>
        <v>-15437.266881339438</v>
      </c>
      <c r="Q867" s="17">
        <f>SUM(P867:P878)</f>
        <v>-34008.537318517971</v>
      </c>
      <c r="R867" s="17">
        <f>Q867*2.36386*4.4</f>
        <v>-353722.25251330831</v>
      </c>
      <c r="T867" s="15">
        <v>-4.2908691406249799</v>
      </c>
      <c r="U867" s="15">
        <f t="shared" si="399"/>
        <v>-2.3638161425781035</v>
      </c>
      <c r="V867" s="15">
        <f>0.7817*U867+0.2163</f>
        <v>-1.6314950786533033</v>
      </c>
      <c r="W867" s="15">
        <f t="shared" si="403"/>
        <v>-0.73232106392480012</v>
      </c>
      <c r="X867" s="19">
        <f t="shared" si="400"/>
        <v>-28803.591632998199</v>
      </c>
      <c r="Y867" s="19">
        <f>SUM(X867:X878)</f>
        <v>-52679.092016198636</v>
      </c>
      <c r="Z867" s="19">
        <f>Y867*2.36386*4.4</f>
        <v>-547914.39319500979</v>
      </c>
    </row>
    <row r="868" spans="1:26">
      <c r="A868">
        <v>2078</v>
      </c>
      <c r="B868">
        <v>2</v>
      </c>
      <c r="C868" s="15">
        <v>9.9069763183593995</v>
      </c>
      <c r="D868" s="15">
        <f t="shared" si="394"/>
        <v>7.4928878131103831</v>
      </c>
      <c r="E868" s="15">
        <f t="shared" si="413"/>
        <v>6.0734904035083863</v>
      </c>
      <c r="F868" s="15">
        <f t="shared" si="401"/>
        <v>1.4193974096019968</v>
      </c>
      <c r="G868" s="15">
        <f t="shared" si="396"/>
        <v>548.00006438083801</v>
      </c>
      <c r="L868" s="17">
        <v>5.6133361816406504</v>
      </c>
      <c r="M868" s="17">
        <f t="shared" si="397"/>
        <v>6.2651559118652695</v>
      </c>
      <c r="N868" s="17">
        <f>0.7817*M868+0.2163</f>
        <v>5.1137723763050813</v>
      </c>
      <c r="O868" s="17">
        <f t="shared" si="402"/>
        <v>1.1513835355601882</v>
      </c>
      <c r="P868" s="17">
        <f t="shared" si="398"/>
        <v>-3107.9771914234716</v>
      </c>
      <c r="T868" s="15">
        <v>1.0313964843750201</v>
      </c>
      <c r="U868" s="15">
        <f t="shared" si="399"/>
        <v>3.4789670605468972</v>
      </c>
      <c r="V868" s="15">
        <f>0.7817*U868+0.2163</f>
        <v>2.9358085512295093</v>
      </c>
      <c r="W868" s="15">
        <f t="shared" si="403"/>
        <v>0.54315850931738785</v>
      </c>
      <c r="X868" s="19">
        <f t="shared" si="400"/>
        <v>-11404.774774401512</v>
      </c>
    </row>
    <row r="869" spans="1:26">
      <c r="A869">
        <v>2078</v>
      </c>
      <c r="B869">
        <v>3</v>
      </c>
      <c r="C869" s="15">
        <v>16.307275390625001</v>
      </c>
      <c r="D869" s="15">
        <f t="shared" si="394"/>
        <v>15.894560405273438</v>
      </c>
      <c r="E869" s="15">
        <f t="shared" ref="E869:E871" si="414">0.9534*D869-0.7929</f>
        <v>14.360973890387697</v>
      </c>
      <c r="F869" s="15">
        <f t="shared" si="401"/>
        <v>1.5335865148857408</v>
      </c>
      <c r="G869" s="15">
        <f t="shared" si="396"/>
        <v>2105.6536495563923</v>
      </c>
      <c r="L869" s="17">
        <v>13.8132263183594</v>
      </c>
      <c r="M869" s="17">
        <f t="shared" si="397"/>
        <v>17.526885025634801</v>
      </c>
      <c r="N869" s="17">
        <f>0.9534*M869-0.7929</f>
        <v>15.91723218344022</v>
      </c>
      <c r="O869" s="17">
        <f t="shared" si="402"/>
        <v>1.6096528421945813</v>
      </c>
      <c r="P869" s="17">
        <f t="shared" si="398"/>
        <v>3143.2744203762813</v>
      </c>
      <c r="T869" s="15">
        <v>14.7077575683594</v>
      </c>
      <c r="U869" s="15">
        <f t="shared" si="399"/>
        <v>18.49287625854495</v>
      </c>
      <c r="V869" s="15">
        <f>0.9534*U869-0.7929</f>
        <v>16.838208224896757</v>
      </c>
      <c r="W869" s="15">
        <f t="shared" si="403"/>
        <v>1.6546680336481927</v>
      </c>
      <c r="X869" s="19">
        <f t="shared" si="400"/>
        <v>3757.3266469949958</v>
      </c>
    </row>
    <row r="870" spans="1:26">
      <c r="A870">
        <v>2078</v>
      </c>
      <c r="B870">
        <v>4</v>
      </c>
      <c r="C870" s="15">
        <v>24.545953369140602</v>
      </c>
      <c r="D870" s="15">
        <f t="shared" si="394"/>
        <v>26.709472987670864</v>
      </c>
      <c r="E870" s="15">
        <f t="shared" si="414"/>
        <v>24.671911546445404</v>
      </c>
      <c r="F870" s="15">
        <f t="shared" si="401"/>
        <v>2.0375614412254599</v>
      </c>
      <c r="G870" s="15">
        <f t="shared" si="396"/>
        <v>8980.3756197564981</v>
      </c>
      <c r="L870" s="17">
        <v>18.476464843750001</v>
      </c>
      <c r="M870" s="17">
        <f t="shared" si="397"/>
        <v>23.931376816406253</v>
      </c>
      <c r="N870" s="17">
        <f>0.9534*M870-0.7929</f>
        <v>22.023274656761721</v>
      </c>
      <c r="O870" s="17">
        <f t="shared" si="402"/>
        <v>1.9081021596445318</v>
      </c>
      <c r="P870" s="17">
        <f t="shared" si="398"/>
        <v>7214.4215597110597</v>
      </c>
      <c r="T870" s="15">
        <v>18.089562988281301</v>
      </c>
      <c r="U870" s="15">
        <f t="shared" si="399"/>
        <v>22.205422248535214</v>
      </c>
      <c r="V870" s="15">
        <f>0.9534*U870-0.7929</f>
        <v>20.377749571753473</v>
      </c>
      <c r="W870" s="15">
        <f t="shared" si="403"/>
        <v>1.8276726767817415</v>
      </c>
      <c r="X870" s="19">
        <f t="shared" si="400"/>
        <v>6117.2829839797341</v>
      </c>
    </row>
    <row r="871" spans="1:26">
      <c r="A871">
        <v>2078</v>
      </c>
      <c r="B871">
        <v>5</v>
      </c>
      <c r="C871" s="15">
        <v>31.461114501953102</v>
      </c>
      <c r="D871" s="15">
        <f t="shared" si="394"/>
        <v>35.787005006713834</v>
      </c>
      <c r="E871" s="15">
        <f t="shared" si="414"/>
        <v>33.32643057340097</v>
      </c>
      <c r="F871" s="15">
        <f t="shared" si="401"/>
        <v>2.4605744333128641</v>
      </c>
      <c r="G871" s="15">
        <f t="shared" si="396"/>
        <v>14750.695844820781</v>
      </c>
      <c r="L871" s="17">
        <v>25.420251464843801</v>
      </c>
      <c r="M871" s="17">
        <f t="shared" si="397"/>
        <v>33.467973361816476</v>
      </c>
      <c r="N871" s="17">
        <f>0.9534*M871-0.7929</f>
        <v>31.115465803155828</v>
      </c>
      <c r="O871" s="17">
        <f t="shared" si="402"/>
        <v>2.3525075586606476</v>
      </c>
      <c r="P871" s="17">
        <f t="shared" si="398"/>
        <v>13276.555607689894</v>
      </c>
      <c r="T871" s="15">
        <v>29.370599365234401</v>
      </c>
      <c r="U871" s="15">
        <f t="shared" si="399"/>
        <v>34.589743983154328</v>
      </c>
      <c r="V871" s="15">
        <f>0.9534*U871-0.7929</f>
        <v>32.184961913539333</v>
      </c>
      <c r="W871" s="15">
        <f t="shared" si="403"/>
        <v>2.4047820696149955</v>
      </c>
      <c r="X871" s="19">
        <f t="shared" si="400"/>
        <v>13989.632211618155</v>
      </c>
    </row>
    <row r="872" spans="1:26">
      <c r="A872">
        <v>2078</v>
      </c>
      <c r="B872">
        <v>6</v>
      </c>
      <c r="C872" s="15">
        <v>33.075860595703197</v>
      </c>
      <c r="D872" s="15">
        <f t="shared" si="394"/>
        <v>37.906682203979585</v>
      </c>
      <c r="E872" s="15">
        <f t="shared" ref="E872:E874" si="415">0.814*D872+4.4613</f>
        <v>35.31733931403938</v>
      </c>
      <c r="F872" s="15">
        <f t="shared" si="401"/>
        <v>2.5893428899402053</v>
      </c>
      <c r="G872" s="15">
        <f t="shared" si="396"/>
        <v>16507.226361674344</v>
      </c>
      <c r="L872" s="17">
        <v>30.866174316406301</v>
      </c>
      <c r="M872" s="17">
        <f t="shared" si="397"/>
        <v>40.947403806152408</v>
      </c>
      <c r="N872" s="17">
        <f>0.814*M872+4.4613</f>
        <v>37.792486698208059</v>
      </c>
      <c r="O872" s="17">
        <f t="shared" si="402"/>
        <v>3.1549171079443497</v>
      </c>
      <c r="P872" s="17">
        <f t="shared" si="398"/>
        <v>24222.224269468876</v>
      </c>
      <c r="T872" s="15">
        <v>32.327813720703197</v>
      </c>
      <c r="U872" s="15">
        <f t="shared" si="399"/>
        <v>37.836173902587973</v>
      </c>
      <c r="V872" s="15">
        <f>0.814*U872+4.4613</f>
        <v>35.259945556706604</v>
      </c>
      <c r="W872" s="15">
        <f t="shared" si="403"/>
        <v>2.5762283458813684</v>
      </c>
      <c r="X872" s="19">
        <f t="shared" si="400"/>
        <v>16328.330866167744</v>
      </c>
    </row>
    <row r="873" spans="1:26">
      <c r="A873">
        <v>2078</v>
      </c>
      <c r="B873">
        <v>7</v>
      </c>
      <c r="C873" s="15">
        <v>37.636926269531301</v>
      </c>
      <c r="D873" s="15">
        <f t="shared" si="394"/>
        <v>43.893993114013739</v>
      </c>
      <c r="E873" s="15">
        <f t="shared" si="415"/>
        <v>40.191010394807179</v>
      </c>
      <c r="F873" s="15">
        <f t="shared" si="401"/>
        <v>3.7029827192065596</v>
      </c>
      <c r="G873" s="15">
        <f t="shared" si="396"/>
        <v>31698.38727269668</v>
      </c>
      <c r="L873" s="17">
        <v>32.041223144531301</v>
      </c>
      <c r="M873" s="17">
        <f t="shared" si="397"/>
        <v>42.561215866699285</v>
      </c>
      <c r="N873" s="17">
        <f>0.814*M873+4.4613</f>
        <v>39.106129715493218</v>
      </c>
      <c r="O873" s="17">
        <f t="shared" si="402"/>
        <v>3.4550861512060678</v>
      </c>
      <c r="P873" s="17">
        <f t="shared" si="398"/>
        <v>28316.830188601969</v>
      </c>
      <c r="T873" s="15">
        <v>37.878076171875001</v>
      </c>
      <c r="U873" s="15">
        <f t="shared" si="399"/>
        <v>43.92925202148438</v>
      </c>
      <c r="V873" s="15">
        <f>0.814*U873+4.4613</f>
        <v>40.219711145488283</v>
      </c>
      <c r="W873" s="15">
        <f t="shared" si="403"/>
        <v>3.7095408759960975</v>
      </c>
      <c r="X873" s="19">
        <f t="shared" si="400"/>
        <v>31787.847089462768</v>
      </c>
    </row>
    <row r="874" spans="1:26">
      <c r="A874">
        <v>2078</v>
      </c>
      <c r="B874">
        <v>8</v>
      </c>
      <c r="C874" s="15">
        <v>35.982537841796898</v>
      </c>
      <c r="D874" s="15">
        <f t="shared" si="394"/>
        <v>41.722277424926787</v>
      </c>
      <c r="E874" s="15">
        <f t="shared" si="415"/>
        <v>38.423233823890406</v>
      </c>
      <c r="F874" s="15">
        <f t="shared" si="401"/>
        <v>3.2990436010363808</v>
      </c>
      <c r="G874" s="15">
        <f t="shared" si="396"/>
        <v>26188.253761737273</v>
      </c>
      <c r="L874" s="17">
        <v>31.302270507812501</v>
      </c>
      <c r="M874" s="17">
        <f t="shared" si="397"/>
        <v>41.546338315429686</v>
      </c>
      <c r="N874" s="17">
        <f>0.814*M874+4.4613</f>
        <v>38.280019388759762</v>
      </c>
      <c r="O874" s="17">
        <f t="shared" si="402"/>
        <v>3.2663189266699248</v>
      </c>
      <c r="P874" s="17">
        <f t="shared" si="398"/>
        <v>25741.856478704445</v>
      </c>
      <c r="T874" s="15">
        <v>33.988763427734398</v>
      </c>
      <c r="U874" s="15">
        <f t="shared" si="399"/>
        <v>39.659564490966822</v>
      </c>
      <c r="V874" s="15">
        <f>0.814*U874+4.4613</f>
        <v>36.744185495646995</v>
      </c>
      <c r="W874" s="15">
        <f t="shared" si="403"/>
        <v>2.915378995319827</v>
      </c>
      <c r="X874" s="19">
        <f t="shared" si="400"/>
        <v>20954.684875157764</v>
      </c>
    </row>
    <row r="875" spans="1:26">
      <c r="A875">
        <v>2078</v>
      </c>
      <c r="B875">
        <v>9</v>
      </c>
      <c r="C875" s="15">
        <v>29.510919189453102</v>
      </c>
      <c r="D875" s="15">
        <f t="shared" si="394"/>
        <v>33.226983619995089</v>
      </c>
      <c r="E875" s="15">
        <f t="shared" ref="E875:E877" si="416">0.9014*D875+2.3973</f>
        <v>32.348103035063573</v>
      </c>
      <c r="F875" s="15">
        <f t="shared" si="401"/>
        <v>0.87888058493151533</v>
      </c>
      <c r="G875" s="15">
        <f t="shared" si="396"/>
        <v>-6825.1899409491998</v>
      </c>
      <c r="L875" s="17">
        <v>24.223291015625001</v>
      </c>
      <c r="M875" s="17">
        <f t="shared" si="397"/>
        <v>31.824067880859378</v>
      </c>
      <c r="N875" s="17">
        <f>0.9014*M875+2.3973</f>
        <v>31.083514787806642</v>
      </c>
      <c r="O875" s="17">
        <f t="shared" si="402"/>
        <v>0.74055309305273553</v>
      </c>
      <c r="P875" s="17">
        <f t="shared" si="398"/>
        <v>-8712.1152576676341</v>
      </c>
      <c r="T875" s="15">
        <v>22.852899169921901</v>
      </c>
      <c r="U875" s="15">
        <f t="shared" si="399"/>
        <v>27.434612708740264</v>
      </c>
      <c r="V875" s="15">
        <f>0.9014*U875+2.3973</f>
        <v>27.126859895658473</v>
      </c>
      <c r="W875" s="15">
        <f t="shared" si="403"/>
        <v>0.30775281308179103</v>
      </c>
      <c r="X875" s="19">
        <f t="shared" si="400"/>
        <v>-14615.943876751287</v>
      </c>
    </row>
    <row r="876" spans="1:26">
      <c r="A876">
        <v>2078</v>
      </c>
      <c r="B876">
        <v>10</v>
      </c>
      <c r="C876" s="15">
        <v>17.587121582031301</v>
      </c>
      <c r="D876" s="15">
        <f t="shared" si="394"/>
        <v>17.574614500732487</v>
      </c>
      <c r="E876" s="15">
        <f t="shared" si="416"/>
        <v>18.239057510960265</v>
      </c>
      <c r="F876" s="15">
        <f t="shared" si="401"/>
        <v>-0.66444301022777807</v>
      </c>
      <c r="G876" s="15">
        <f t="shared" si="396"/>
        <v>-27877.66710251712</v>
      </c>
      <c r="L876" s="17">
        <v>12.9125915527344</v>
      </c>
      <c r="M876" s="17">
        <f t="shared" si="397"/>
        <v>16.289953238525424</v>
      </c>
      <c r="N876" s="17">
        <f>0.9014*M876+2.3973</f>
        <v>17.081063849206817</v>
      </c>
      <c r="O876" s="17">
        <f t="shared" si="402"/>
        <v>-0.79111061068139321</v>
      </c>
      <c r="P876" s="17">
        <f t="shared" si="398"/>
        <v>-29605.539840304882</v>
      </c>
      <c r="T876" s="15">
        <v>14.6848083496094</v>
      </c>
      <c r="U876" s="15">
        <f t="shared" si="399"/>
        <v>18.467682606201198</v>
      </c>
      <c r="V876" s="15">
        <f>0.9014*U876+2.3973</f>
        <v>19.044069101229759</v>
      </c>
      <c r="W876" s="15">
        <f t="shared" si="403"/>
        <v>-0.57638649502856154</v>
      </c>
      <c r="X876" s="19">
        <f t="shared" si="400"/>
        <v>-26676.488178684609</v>
      </c>
    </row>
    <row r="877" spans="1:26">
      <c r="A877">
        <v>2078</v>
      </c>
      <c r="B877">
        <v>11</v>
      </c>
      <c r="C877" s="15">
        <v>9.0391174316406495</v>
      </c>
      <c r="D877" s="15">
        <f t="shared" si="394"/>
        <v>6.3536494525146816</v>
      </c>
      <c r="E877" s="15">
        <f t="shared" si="416"/>
        <v>8.1244796164967337</v>
      </c>
      <c r="F877" s="15">
        <f t="shared" si="401"/>
        <v>-1.7708301639820521</v>
      </c>
      <c r="G877" s="15">
        <f t="shared" si="396"/>
        <v>-42969.894266879171</v>
      </c>
      <c r="L877" s="17">
        <v>6.5873046875000201</v>
      </c>
      <c r="M877" s="17">
        <f t="shared" si="397"/>
        <v>7.6028042578125277</v>
      </c>
      <c r="N877" s="17">
        <f>0.9014*M877+2.3973</f>
        <v>9.2504677579922117</v>
      </c>
      <c r="O877" s="17">
        <f t="shared" si="402"/>
        <v>-1.647663500179684</v>
      </c>
      <c r="P877" s="17">
        <f t="shared" si="398"/>
        <v>-41289.777805951075</v>
      </c>
      <c r="T877" s="15">
        <v>6.3639770507812701</v>
      </c>
      <c r="U877" s="15">
        <f t="shared" si="399"/>
        <v>9.3330740063476796</v>
      </c>
      <c r="V877" s="15">
        <f>0.9014*U877+2.3973</f>
        <v>10.810132909321798</v>
      </c>
      <c r="W877" s="15">
        <f t="shared" si="403"/>
        <v>-1.4770589029741181</v>
      </c>
      <c r="X877" s="19">
        <f t="shared" si="400"/>
        <v>-38962.560495469945</v>
      </c>
    </row>
    <row r="878" spans="1:26">
      <c r="A878">
        <v>2078</v>
      </c>
      <c r="B878">
        <v>12</v>
      </c>
      <c r="C878" s="15">
        <v>3.4177490234375201</v>
      </c>
      <c r="D878" s="15">
        <f t="shared" si="394"/>
        <v>-1.025520856933567</v>
      </c>
      <c r="E878" s="15">
        <f t="shared" ref="E878:E880" si="417">0.7817*D878+0.2163</f>
        <v>-0.58534965386496918</v>
      </c>
      <c r="F878" s="15">
        <f t="shared" si="401"/>
        <v>-0.4401712030685978</v>
      </c>
      <c r="G878" s="15">
        <f t="shared" si="396"/>
        <v>-24818.375381058744</v>
      </c>
      <c r="L878" s="17">
        <v>-2.86224975585935</v>
      </c>
      <c r="M878" s="17">
        <f t="shared" si="397"/>
        <v>-5.375213814697231</v>
      </c>
      <c r="N878" s="17">
        <f>0.7817*M878+0.2163</f>
        <v>-3.9855046389488256</v>
      </c>
      <c r="O878" s="17">
        <f t="shared" si="402"/>
        <v>-1.3897091757484055</v>
      </c>
      <c r="P878" s="17">
        <f t="shared" si="398"/>
        <v>-37771.022866383995</v>
      </c>
      <c r="T878" s="15">
        <v>-3.1734985351562299</v>
      </c>
      <c r="U878" s="15">
        <f t="shared" si="399"/>
        <v>-1.1371666918945098</v>
      </c>
      <c r="V878" s="15">
        <f>0.7817*U878+0.2163</f>
        <v>-0.6726232030539383</v>
      </c>
      <c r="W878" s="15">
        <f t="shared" si="403"/>
        <v>-0.46454348884057151</v>
      </c>
      <c r="X878" s="19">
        <f t="shared" si="400"/>
        <v>-25150.837731274238</v>
      </c>
    </row>
    <row r="879" spans="1:26">
      <c r="A879">
        <v>2079</v>
      </c>
      <c r="B879">
        <v>1</v>
      </c>
      <c r="C879" s="15">
        <v>4.2472473144531504</v>
      </c>
      <c r="D879" s="15">
        <f t="shared" si="394"/>
        <v>6.3361549682650953E-2</v>
      </c>
      <c r="E879" s="15">
        <f t="shared" si="417"/>
        <v>0.26582972338692823</v>
      </c>
      <c r="F879" s="15">
        <f t="shared" si="401"/>
        <v>-0.20246817370427728</v>
      </c>
      <c r="G879" s="15">
        <f t="shared" si="396"/>
        <v>-21575.868357500047</v>
      </c>
      <c r="H879" s="15">
        <f>SUM(G879:G890)</f>
        <v>-25997.772522617386</v>
      </c>
      <c r="I879" s="15">
        <f>H879*2.36386*4.4</f>
        <v>-270402.41604338307</v>
      </c>
      <c r="L879" s="17">
        <v>-3.2143920898437299</v>
      </c>
      <c r="M879" s="17">
        <f t="shared" si="397"/>
        <v>-5.8588460961913782</v>
      </c>
      <c r="N879" s="17">
        <f>0.7817*M879+0.2163</f>
        <v>-4.3635599933927995</v>
      </c>
      <c r="O879" s="17">
        <f t="shared" si="402"/>
        <v>-1.4952861027985787</v>
      </c>
      <c r="P879" s="17">
        <f t="shared" si="398"/>
        <v>-39211.197728275409</v>
      </c>
      <c r="Q879" s="17">
        <f>SUM(P879:P890)</f>
        <v>-52507.593524037482</v>
      </c>
      <c r="R879" s="17">
        <f>Q879*2.36386*4.4</f>
        <v>-546130.64012201747</v>
      </c>
      <c r="T879" s="15">
        <v>-3.3496154785156</v>
      </c>
      <c r="U879" s="15">
        <f t="shared" si="399"/>
        <v>-1.3305078723144264</v>
      </c>
      <c r="V879" s="15">
        <f>0.7817*U879+0.2163</f>
        <v>-0.82375800378818709</v>
      </c>
      <c r="W879" s="15">
        <f t="shared" si="403"/>
        <v>-0.50674986852623927</v>
      </c>
      <c r="X879" s="19">
        <f t="shared" si="400"/>
        <v>-25726.57495656643</v>
      </c>
      <c r="Y879" s="19">
        <f>SUM(X879:X890)</f>
        <v>-38460.40721853725</v>
      </c>
      <c r="Z879" s="19">
        <f>Y879*2.36386*4.4</f>
        <v>-400026.08011349046</v>
      </c>
    </row>
    <row r="880" spans="1:26">
      <c r="A880">
        <v>2079</v>
      </c>
      <c r="B880">
        <v>2</v>
      </c>
      <c r="C880" s="15">
        <v>7.2332702636719004</v>
      </c>
      <c r="D880" s="15">
        <f t="shared" si="394"/>
        <v>3.9831138751221031</v>
      </c>
      <c r="E880" s="15">
        <f t="shared" si="417"/>
        <v>3.3299001161829476</v>
      </c>
      <c r="F880" s="15">
        <f t="shared" si="401"/>
        <v>0.65321375893915556</v>
      </c>
      <c r="G880" s="15">
        <f t="shared" si="396"/>
        <v>-9903.5111143109789</v>
      </c>
      <c r="L880" s="17">
        <v>3.8617797851562701</v>
      </c>
      <c r="M880" s="17">
        <f t="shared" si="397"/>
        <v>3.8595683569336212</v>
      </c>
      <c r="N880" s="17">
        <f>0.7817*M880+0.2163</f>
        <v>3.2333245846150116</v>
      </c>
      <c r="O880" s="17">
        <f t="shared" si="402"/>
        <v>0.62624377231860962</v>
      </c>
      <c r="P880" s="17">
        <f t="shared" si="398"/>
        <v>-10271.408701801845</v>
      </c>
      <c r="T880" s="15">
        <v>2.70134887695315</v>
      </c>
      <c r="U880" s="15">
        <f t="shared" si="399"/>
        <v>5.3122407971191681</v>
      </c>
      <c r="V880" s="15">
        <f>0.7817*U880+0.2163</f>
        <v>4.3688786311080534</v>
      </c>
      <c r="W880" s="15">
        <f t="shared" si="403"/>
        <v>0.94336216601111467</v>
      </c>
      <c r="X880" s="19">
        <f t="shared" si="400"/>
        <v>-5945.596693442385</v>
      </c>
    </row>
    <row r="881" spans="1:26">
      <c r="A881">
        <v>2079</v>
      </c>
      <c r="B881">
        <v>3</v>
      </c>
      <c r="C881" s="15">
        <v>14.668786621093799</v>
      </c>
      <c r="D881" s="15">
        <f t="shared" si="394"/>
        <v>13.74371619750983</v>
      </c>
      <c r="E881" s="15">
        <f t="shared" ref="E881:E883" si="418">0.9534*D881-0.7929</f>
        <v>12.310359022705873</v>
      </c>
      <c r="F881" s="15">
        <f t="shared" si="401"/>
        <v>1.4333571748039571</v>
      </c>
      <c r="G881" s="15">
        <f t="shared" si="396"/>
        <v>738.42522150078003</v>
      </c>
      <c r="L881" s="17">
        <v>10.70498046875</v>
      </c>
      <c r="M881" s="17">
        <f t="shared" si="397"/>
        <v>13.258020175781249</v>
      </c>
      <c r="N881" s="17">
        <f>0.9534*M881-0.7929</f>
        <v>11.847296435589843</v>
      </c>
      <c r="O881" s="17">
        <f t="shared" si="402"/>
        <v>1.4107237401914059</v>
      </c>
      <c r="P881" s="17">
        <f t="shared" si="398"/>
        <v>429.68253995096893</v>
      </c>
      <c r="T881" s="15">
        <v>10.2560974121094</v>
      </c>
      <c r="U881" s="15">
        <f t="shared" si="399"/>
        <v>13.6058437390137</v>
      </c>
      <c r="V881" s="15">
        <f>0.9534*U881-0.7929</f>
        <v>12.178911420775663</v>
      </c>
      <c r="W881" s="15">
        <f t="shared" si="403"/>
        <v>1.4269323182380376</v>
      </c>
      <c r="X881" s="19">
        <f t="shared" si="400"/>
        <v>650.7837530850702</v>
      </c>
    </row>
    <row r="882" spans="1:26">
      <c r="A882">
        <v>2079</v>
      </c>
      <c r="B882">
        <v>4</v>
      </c>
      <c r="C882" s="15">
        <v>24.371118164062501</v>
      </c>
      <c r="D882" s="15">
        <f t="shared" si="394"/>
        <v>26.479966813964843</v>
      </c>
      <c r="E882" s="15">
        <f t="shared" si="418"/>
        <v>24.453100360434082</v>
      </c>
      <c r="F882" s="15">
        <f t="shared" si="401"/>
        <v>2.0268664535307614</v>
      </c>
      <c r="G882" s="15">
        <f t="shared" si="396"/>
        <v>8834.4852926131171</v>
      </c>
      <c r="L882" s="17">
        <v>18.453515625000001</v>
      </c>
      <c r="M882" s="17">
        <f t="shared" si="397"/>
        <v>23.899858359375003</v>
      </c>
      <c r="N882" s="17">
        <f>0.9534*M882-0.7929</f>
        <v>21.99322495982813</v>
      </c>
      <c r="O882" s="17">
        <f t="shared" si="402"/>
        <v>1.9066333995468732</v>
      </c>
      <c r="P882" s="17">
        <f t="shared" si="398"/>
        <v>7194.3862032188954</v>
      </c>
      <c r="T882" s="15">
        <v>21.101129150390602</v>
      </c>
      <c r="U882" s="15">
        <f t="shared" si="399"/>
        <v>25.511519581298803</v>
      </c>
      <c r="V882" s="15">
        <f>0.9534*U882-0.7929</f>
        <v>23.529782768810279</v>
      </c>
      <c r="W882" s="15">
        <f t="shared" si="403"/>
        <v>1.9817368124885242</v>
      </c>
      <c r="X882" s="19">
        <f t="shared" si="400"/>
        <v>8218.8718591559591</v>
      </c>
    </row>
    <row r="883" spans="1:26">
      <c r="A883">
        <v>2079</v>
      </c>
      <c r="B883">
        <v>5</v>
      </c>
      <c r="C883" s="15">
        <v>29.155419921875001</v>
      </c>
      <c r="D883" s="15">
        <f t="shared" si="394"/>
        <v>32.760319731445314</v>
      </c>
      <c r="E883" s="15">
        <f t="shared" si="418"/>
        <v>30.440788831959964</v>
      </c>
      <c r="F883" s="15">
        <f t="shared" si="401"/>
        <v>2.3195308994853505</v>
      </c>
      <c r="G883" s="15">
        <f t="shared" si="396"/>
        <v>12826.720999879668</v>
      </c>
      <c r="L883" s="17">
        <v>23.836297607421901</v>
      </c>
      <c r="M883" s="17">
        <f t="shared" si="397"/>
        <v>31.292571134033242</v>
      </c>
      <c r="N883" s="17">
        <f>0.9534*M883-0.7929</f>
        <v>29.041437319187295</v>
      </c>
      <c r="O883" s="17">
        <f t="shared" si="402"/>
        <v>2.2511338148459465</v>
      </c>
      <c r="P883" s="17">
        <f t="shared" si="398"/>
        <v>11893.716368313559</v>
      </c>
      <c r="T883" s="15">
        <v>26.381463623046901</v>
      </c>
      <c r="U883" s="15">
        <f t="shared" si="399"/>
        <v>31.30827076538089</v>
      </c>
      <c r="V883" s="15">
        <f>0.9534*U883-0.7929</f>
        <v>29.05640534771414</v>
      </c>
      <c r="W883" s="15">
        <f t="shared" si="403"/>
        <v>2.2518654176667496</v>
      </c>
      <c r="X883" s="19">
        <f t="shared" si="400"/>
        <v>11903.696162392131</v>
      </c>
    </row>
    <row r="884" spans="1:26">
      <c r="A884">
        <v>2079</v>
      </c>
      <c r="B884">
        <v>6</v>
      </c>
      <c r="C884" s="15">
        <v>35.552758789062501</v>
      </c>
      <c r="D884" s="15">
        <f t="shared" si="394"/>
        <v>41.158106462402344</v>
      </c>
      <c r="E884" s="15">
        <f t="shared" ref="E884:E886" si="419">0.814*D884+4.4613</f>
        <v>37.963998660395504</v>
      </c>
      <c r="F884" s="15">
        <f t="shared" si="401"/>
        <v>3.1941078020068403</v>
      </c>
      <c r="G884" s="15">
        <f t="shared" si="396"/>
        <v>24756.824527175311</v>
      </c>
      <c r="L884" s="17">
        <v>30.147180175781301</v>
      </c>
      <c r="M884" s="17">
        <f t="shared" si="397"/>
        <v>39.959937253418033</v>
      </c>
      <c r="N884" s="17">
        <f>0.814*M884+4.4613</f>
        <v>36.988688924282279</v>
      </c>
      <c r="O884" s="17">
        <f t="shared" si="402"/>
        <v>2.9712483291357543</v>
      </c>
      <c r="P884" s="17">
        <f t="shared" si="398"/>
        <v>21716.798457740828</v>
      </c>
      <c r="T884" s="15">
        <v>33.121575927734398</v>
      </c>
      <c r="U884" s="15">
        <f t="shared" si="399"/>
        <v>38.707566053466827</v>
      </c>
      <c r="V884" s="15">
        <f>0.814*U884+4.4613</f>
        <v>35.969258767521993</v>
      </c>
      <c r="W884" s="15">
        <f t="shared" si="403"/>
        <v>2.7383072859448347</v>
      </c>
      <c r="X884" s="19">
        <f t="shared" si="400"/>
        <v>18539.249687573494</v>
      </c>
    </row>
    <row r="885" spans="1:26">
      <c r="A885">
        <v>2079</v>
      </c>
      <c r="B885">
        <v>7</v>
      </c>
      <c r="C885" s="15">
        <v>37.402612304687501</v>
      </c>
      <c r="D885" s="15">
        <f t="shared" si="394"/>
        <v>43.586409172363282</v>
      </c>
      <c r="E885" s="15">
        <f t="shared" si="419"/>
        <v>39.940637066303708</v>
      </c>
      <c r="F885" s="15">
        <f t="shared" si="401"/>
        <v>3.6457721060595745</v>
      </c>
      <c r="G885" s="15">
        <f t="shared" si="396"/>
        <v>30917.977298758655</v>
      </c>
      <c r="L885" s="17">
        <v>32.607598876953197</v>
      </c>
      <c r="M885" s="17">
        <f t="shared" si="397"/>
        <v>43.339076297607519</v>
      </c>
      <c r="N885" s="17">
        <f>0.814*M885+4.4613</f>
        <v>39.739308106252523</v>
      </c>
      <c r="O885" s="17">
        <f t="shared" si="402"/>
        <v>3.5997681913549968</v>
      </c>
      <c r="P885" s="17">
        <f t="shared" si="398"/>
        <v>30290.437898273514</v>
      </c>
      <c r="T885" s="15">
        <v>36.566918945312501</v>
      </c>
      <c r="U885" s="15">
        <f t="shared" si="399"/>
        <v>42.489863618164065</v>
      </c>
      <c r="V885" s="15">
        <f>0.814*U885+4.4613</f>
        <v>39.048048985185545</v>
      </c>
      <c r="W885" s="15">
        <f t="shared" si="403"/>
        <v>3.4418146329785202</v>
      </c>
      <c r="X885" s="19">
        <f t="shared" si="400"/>
        <v>28135.793408459991</v>
      </c>
    </row>
    <row r="886" spans="1:26">
      <c r="A886">
        <v>2079</v>
      </c>
      <c r="B886">
        <v>8</v>
      </c>
      <c r="C886" s="15">
        <v>36.595391845703197</v>
      </c>
      <c r="D886" s="15">
        <f t="shared" si="394"/>
        <v>42.526770875854588</v>
      </c>
      <c r="E886" s="15">
        <f t="shared" si="419"/>
        <v>39.078091492945632</v>
      </c>
      <c r="F886" s="15">
        <f t="shared" si="401"/>
        <v>3.4486793829089564</v>
      </c>
      <c r="G886" s="15">
        <f t="shared" si="396"/>
        <v>28229.435462261077</v>
      </c>
      <c r="L886" s="17">
        <v>31.467706298828102</v>
      </c>
      <c r="M886" s="17">
        <f t="shared" si="397"/>
        <v>41.773547830810514</v>
      </c>
      <c r="N886" s="17">
        <f>0.814*M886+4.4613</f>
        <v>38.464967934279755</v>
      </c>
      <c r="O886" s="17">
        <f t="shared" si="402"/>
        <v>3.3085798965307589</v>
      </c>
      <c r="P886" s="17">
        <f t="shared" si="398"/>
        <v>26318.338368576085</v>
      </c>
      <c r="T886" s="15">
        <v>33.944451904296898</v>
      </c>
      <c r="U886" s="15">
        <f t="shared" si="399"/>
        <v>39.610919300537134</v>
      </c>
      <c r="V886" s="15">
        <f>0.814*U886+4.4613</f>
        <v>36.704588310637227</v>
      </c>
      <c r="W886" s="15">
        <f t="shared" si="403"/>
        <v>2.9063309898999066</v>
      </c>
      <c r="X886" s="19">
        <f t="shared" si="400"/>
        <v>20831.261033224626</v>
      </c>
    </row>
    <row r="887" spans="1:26">
      <c r="A887">
        <v>2079</v>
      </c>
      <c r="B887">
        <v>9</v>
      </c>
      <c r="C887" s="15">
        <v>29.600030517578102</v>
      </c>
      <c r="D887" s="15">
        <f t="shared" si="394"/>
        <v>33.34396006042477</v>
      </c>
      <c r="E887" s="15">
        <f t="shared" ref="E887:E889" si="420">0.9014*D887+2.3973</f>
        <v>32.453545598466889</v>
      </c>
      <c r="F887" s="15">
        <f t="shared" si="401"/>
        <v>0.89041446195788154</v>
      </c>
      <c r="G887" s="15">
        <f t="shared" si="396"/>
        <v>-6667.8563244325378</v>
      </c>
      <c r="L887" s="17">
        <v>24.782067871093801</v>
      </c>
      <c r="M887" s="17">
        <f t="shared" si="397"/>
        <v>32.591492014160224</v>
      </c>
      <c r="N887" s="17">
        <f>0.9014*M887+2.3973</f>
        <v>31.775270901564028</v>
      </c>
      <c r="O887" s="17">
        <f t="shared" si="402"/>
        <v>0.81622111259619601</v>
      </c>
      <c r="P887" s="17">
        <f t="shared" si="398"/>
        <v>-7679.9278030752903</v>
      </c>
      <c r="T887" s="15">
        <v>27.066125488281301</v>
      </c>
      <c r="U887" s="15">
        <f t="shared" si="399"/>
        <v>32.059892561035213</v>
      </c>
      <c r="V887" s="15">
        <f>0.9014*U887+2.3973</f>
        <v>31.296087154517142</v>
      </c>
      <c r="W887" s="15">
        <f t="shared" si="403"/>
        <v>0.76380540651807038</v>
      </c>
      <c r="X887" s="19">
        <f t="shared" si="400"/>
        <v>-8394.9304496870027</v>
      </c>
    </row>
    <row r="888" spans="1:26">
      <c r="A888">
        <v>2079</v>
      </c>
      <c r="B888">
        <v>10</v>
      </c>
      <c r="C888" s="15">
        <v>18.390466308593801</v>
      </c>
      <c r="D888" s="15">
        <f t="shared" si="394"/>
        <v>18.629165123291081</v>
      </c>
      <c r="E888" s="15">
        <f t="shared" si="420"/>
        <v>19.189629442134581</v>
      </c>
      <c r="F888" s="15">
        <f t="shared" si="401"/>
        <v>-0.56046431884350056</v>
      </c>
      <c r="G888" s="15">
        <f t="shared" si="396"/>
        <v>-26459.29377334419</v>
      </c>
      <c r="L888" s="17">
        <v>17.667626953125001</v>
      </c>
      <c r="M888" s="17">
        <f t="shared" si="397"/>
        <v>22.820518857421877</v>
      </c>
      <c r="N888" s="17">
        <f>0.9014*M888+2.3973</f>
        <v>22.967715698080081</v>
      </c>
      <c r="O888" s="17">
        <f t="shared" si="402"/>
        <v>-0.1471968406582036</v>
      </c>
      <c r="P888" s="17">
        <f t="shared" si="398"/>
        <v>-20821.912103418555</v>
      </c>
      <c r="T888" s="15">
        <v>15.9028259277344</v>
      </c>
      <c r="U888" s="15">
        <f t="shared" si="399"/>
        <v>19.804822303466825</v>
      </c>
      <c r="V888" s="15">
        <f>0.9014*U888+2.3973</f>
        <v>20.249366824344996</v>
      </c>
      <c r="W888" s="15">
        <f t="shared" si="403"/>
        <v>-0.44454452087817131</v>
      </c>
      <c r="X888" s="19">
        <f t="shared" si="400"/>
        <v>-24878.031809299137</v>
      </c>
    </row>
    <row r="889" spans="1:26">
      <c r="A889">
        <v>2079</v>
      </c>
      <c r="B889">
        <v>11</v>
      </c>
      <c r="C889" s="15">
        <v>8.5958801269531495</v>
      </c>
      <c r="D889" s="15">
        <f t="shared" si="394"/>
        <v>5.7718118426513998</v>
      </c>
      <c r="E889" s="15">
        <f t="shared" si="420"/>
        <v>7.6000111949659708</v>
      </c>
      <c r="F889" s="15">
        <f t="shared" si="401"/>
        <v>-1.828199352314571</v>
      </c>
      <c r="G889" s="15">
        <f t="shared" si="396"/>
        <v>-43752.467364923068</v>
      </c>
      <c r="L889" s="17">
        <v>6.8549438476562701</v>
      </c>
      <c r="M889" s="17">
        <f t="shared" si="397"/>
        <v>7.9703798803711212</v>
      </c>
      <c r="N889" s="17">
        <f>0.9014*M889+2.3973</f>
        <v>9.5818004241665289</v>
      </c>
      <c r="O889" s="17">
        <f t="shared" si="402"/>
        <v>-1.6114205437954077</v>
      </c>
      <c r="P889" s="17">
        <f t="shared" si="398"/>
        <v>-40795.387637913154</v>
      </c>
      <c r="T889" s="15">
        <v>6.7740722656250201</v>
      </c>
      <c r="U889" s="15">
        <f t="shared" si="399"/>
        <v>9.7832765332031482</v>
      </c>
      <c r="V889" s="15">
        <f>0.9014*U889+2.3973</f>
        <v>11.215945467029318</v>
      </c>
      <c r="W889" s="15">
        <f t="shared" si="403"/>
        <v>-1.4326689338261698</v>
      </c>
      <c r="X889" s="19">
        <f t="shared" si="400"/>
        <v>-38357.036926322777</v>
      </c>
    </row>
    <row r="890" spans="1:26">
      <c r="A890">
        <v>2079</v>
      </c>
      <c r="B890">
        <v>12</v>
      </c>
      <c r="C890" s="15">
        <v>3.64177856445315</v>
      </c>
      <c r="D890" s="15">
        <f t="shared" si="394"/>
        <v>-0.73143727844234974</v>
      </c>
      <c r="E890" s="15">
        <f t="shared" ref="E890:E892" si="421">0.7817*D890+0.2163</f>
        <v>-0.35546452055838479</v>
      </c>
      <c r="F890" s="15">
        <f t="shared" si="401"/>
        <v>-0.37597275788396495</v>
      </c>
      <c r="G890" s="15">
        <f t="shared" si="396"/>
        <v>-23942.644390295165</v>
      </c>
      <c r="L890" s="17">
        <v>-1.3462890624999799</v>
      </c>
      <c r="M890" s="17">
        <f t="shared" si="397"/>
        <v>-3.2931933984374724</v>
      </c>
      <c r="N890" s="17">
        <f>0.7817*M890+0.2163</f>
        <v>-2.3579892795585722</v>
      </c>
      <c r="O890" s="17">
        <f t="shared" si="402"/>
        <v>-0.9352041188789002</v>
      </c>
      <c r="P890" s="17">
        <f t="shared" si="398"/>
        <v>-31571.119385627077</v>
      </c>
      <c r="T890" s="15">
        <v>-2.6495117187499799</v>
      </c>
      <c r="U890" s="15">
        <f t="shared" si="399"/>
        <v>-0.56193396484372826</v>
      </c>
      <c r="V890" s="15">
        <f>0.7817*U890+0.2163</f>
        <v>-0.22296378031834235</v>
      </c>
      <c r="W890" s="15">
        <f t="shared" si="403"/>
        <v>-0.33897018452538591</v>
      </c>
      <c r="X890" s="19">
        <f t="shared" si="400"/>
        <v>-23437.89228711079</v>
      </c>
    </row>
    <row r="891" spans="1:26">
      <c r="A891">
        <v>2080</v>
      </c>
      <c r="B891">
        <v>1</v>
      </c>
      <c r="C891" s="15">
        <v>2.7060180664062701</v>
      </c>
      <c r="D891" s="15">
        <f t="shared" si="394"/>
        <v>-1.9598100842284887</v>
      </c>
      <c r="E891" s="15">
        <f t="shared" si="421"/>
        <v>-1.3156835428414095</v>
      </c>
      <c r="F891" s="15">
        <f t="shared" si="401"/>
        <v>-0.64412654138707914</v>
      </c>
      <c r="G891" s="15">
        <f t="shared" si="396"/>
        <v>-27600.530151061146</v>
      </c>
      <c r="H891" s="15">
        <f>SUM(G891:G902)</f>
        <v>-31724.126364954085</v>
      </c>
      <c r="I891" s="15">
        <f>H891*2.36386*4.4</f>
        <v>-329962.13073586556</v>
      </c>
      <c r="L891" s="17">
        <v>-0.24185791015622701</v>
      </c>
      <c r="M891" s="17">
        <f t="shared" si="397"/>
        <v>-1.776367653808562</v>
      </c>
      <c r="N891" s="17">
        <f>0.7817*M891+0.2163</f>
        <v>-1.1722865949821528</v>
      </c>
      <c r="O891" s="17">
        <f t="shared" si="402"/>
        <v>-0.60408105882640917</v>
      </c>
      <c r="P891" s="17">
        <f t="shared" si="398"/>
        <v>-27054.269723451049</v>
      </c>
      <c r="Q891" s="17">
        <f>SUM(P891:P902)</f>
        <v>-14991.252248534223</v>
      </c>
      <c r="R891" s="17">
        <f>Q891*2.36386*4.4</f>
        <v>-155923.77477696846</v>
      </c>
      <c r="T891" s="15">
        <v>-2.5666564941406</v>
      </c>
      <c r="U891" s="15">
        <f t="shared" si="399"/>
        <v>-0.470975499267551</v>
      </c>
      <c r="V891" s="15">
        <f>0.7817*U891+0.2163</f>
        <v>-0.15186154777744459</v>
      </c>
      <c r="W891" s="15">
        <f t="shared" si="403"/>
        <v>-0.31911395149010641</v>
      </c>
      <c r="X891" s="19">
        <f t="shared" si="400"/>
        <v>-23167.033412276542</v>
      </c>
      <c r="Y891" s="19">
        <f>SUM(X891:X902)</f>
        <v>-22365.864332992442</v>
      </c>
      <c r="Z891" s="19">
        <f>Y891*2.36386*4.4</f>
        <v>-232626.99707362507</v>
      </c>
    </row>
    <row r="892" spans="1:26">
      <c r="A892">
        <v>2080</v>
      </c>
      <c r="B892">
        <v>2</v>
      </c>
      <c r="C892" s="15">
        <v>9.5427490234375192</v>
      </c>
      <c r="D892" s="15">
        <f t="shared" si="394"/>
        <v>7.0147666430664311</v>
      </c>
      <c r="E892" s="15">
        <f t="shared" si="421"/>
        <v>5.6997430848850295</v>
      </c>
      <c r="F892" s="15">
        <f t="shared" si="401"/>
        <v>1.3150235581814016</v>
      </c>
      <c r="G892" s="15">
        <f t="shared" si="396"/>
        <v>-875.76364284750161</v>
      </c>
      <c r="L892" s="17">
        <v>2.3986755371094</v>
      </c>
      <c r="M892" s="17">
        <f t="shared" si="397"/>
        <v>1.85014098266605</v>
      </c>
      <c r="N892" s="17">
        <f>0.7817*M892+0.2163</f>
        <v>1.662555206150051</v>
      </c>
      <c r="O892" s="17">
        <f t="shared" si="402"/>
        <v>0.18758577651599895</v>
      </c>
      <c r="P892" s="17">
        <f t="shared" si="398"/>
        <v>-16255.142422545257</v>
      </c>
      <c r="T892" s="15">
        <v>2.2302490234375201</v>
      </c>
      <c r="U892" s="15">
        <f t="shared" si="399"/>
        <v>4.7950673779297102</v>
      </c>
      <c r="V892" s="15">
        <f>0.7817*U892+0.2163</f>
        <v>3.9646041693276541</v>
      </c>
      <c r="W892" s="15">
        <f t="shared" si="403"/>
        <v>0.83046320860205602</v>
      </c>
      <c r="X892" s="19">
        <f t="shared" si="400"/>
        <v>-7485.651371459353</v>
      </c>
    </row>
    <row r="893" spans="1:26">
      <c r="A893">
        <v>2080</v>
      </c>
      <c r="B893">
        <v>3</v>
      </c>
      <c r="C893" s="15">
        <v>15.1029602050781</v>
      </c>
      <c r="D893" s="15">
        <f t="shared" si="394"/>
        <v>14.313655861206019</v>
      </c>
      <c r="E893" s="15">
        <f t="shared" ref="E893:E895" si="422">0.9534*D893-0.7929</f>
        <v>12.85373949807382</v>
      </c>
      <c r="F893" s="15">
        <f t="shared" si="401"/>
        <v>1.4599163631321996</v>
      </c>
      <c r="G893" s="15">
        <f t="shared" si="396"/>
        <v>1100.7191094863338</v>
      </c>
      <c r="L893" s="17">
        <v>11.959436035156299</v>
      </c>
      <c r="M893" s="17">
        <f t="shared" si="397"/>
        <v>14.980889450683661</v>
      </c>
      <c r="N893" s="17">
        <f>0.9534*M893-0.7929</f>
        <v>13.489880002281803</v>
      </c>
      <c r="O893" s="17">
        <f t="shared" si="402"/>
        <v>1.4910094484018579</v>
      </c>
      <c r="P893" s="17">
        <f t="shared" si="398"/>
        <v>1524.8598856497447</v>
      </c>
      <c r="T893" s="15">
        <v>12.8628479003906</v>
      </c>
      <c r="U893" s="15">
        <f t="shared" si="399"/>
        <v>16.4675344250488</v>
      </c>
      <c r="V893" s="15">
        <f>0.9534*U893-0.7929</f>
        <v>14.907247320841527</v>
      </c>
      <c r="W893" s="15">
        <f t="shared" si="403"/>
        <v>1.5602871042072728</v>
      </c>
      <c r="X893" s="19">
        <f t="shared" si="400"/>
        <v>2469.8763884914079</v>
      </c>
    </row>
    <row r="894" spans="1:26">
      <c r="A894">
        <v>2080</v>
      </c>
      <c r="B894">
        <v>4</v>
      </c>
      <c r="C894" s="15">
        <v>21.634301757812501</v>
      </c>
      <c r="D894" s="15">
        <f t="shared" si="394"/>
        <v>22.887347917480469</v>
      </c>
      <c r="E894" s="15">
        <f t="shared" si="422"/>
        <v>21.027897504525878</v>
      </c>
      <c r="F894" s="15">
        <f t="shared" si="401"/>
        <v>1.8594504129545903</v>
      </c>
      <c r="G894" s="15">
        <f t="shared" si="396"/>
        <v>6550.7630831135684</v>
      </c>
      <c r="L894" s="17">
        <v>20.070184326171901</v>
      </c>
      <c r="M894" s="17">
        <f t="shared" si="397"/>
        <v>26.120191153564491</v>
      </c>
      <c r="N894" s="17">
        <f>0.9534*M894-0.7929</f>
        <v>24.110090245808387</v>
      </c>
      <c r="O894" s="17">
        <f t="shared" si="402"/>
        <v>2.0101009077561045</v>
      </c>
      <c r="P894" s="17">
        <f t="shared" si="398"/>
        <v>8605.7864827010198</v>
      </c>
      <c r="T894" s="15">
        <v>19.398797607421901</v>
      </c>
      <c r="U894" s="15">
        <f t="shared" si="399"/>
        <v>23.642700013427763</v>
      </c>
      <c r="V894" s="15">
        <f>0.9534*U894-0.7929</f>
        <v>21.74805019280203</v>
      </c>
      <c r="W894" s="15">
        <f t="shared" si="403"/>
        <v>1.8946498206257338</v>
      </c>
      <c r="X894" s="19">
        <f t="shared" si="400"/>
        <v>7030.9182031556338</v>
      </c>
    </row>
    <row r="895" spans="1:26">
      <c r="A895">
        <v>2080</v>
      </c>
      <c r="B895">
        <v>5</v>
      </c>
      <c r="C895" s="15">
        <v>29.752160644531301</v>
      </c>
      <c r="D895" s="15">
        <f t="shared" si="394"/>
        <v>33.543661278076236</v>
      </c>
      <c r="E895" s="15">
        <f t="shared" si="422"/>
        <v>31.187626662517886</v>
      </c>
      <c r="F895" s="15">
        <f t="shared" si="401"/>
        <v>2.3560346155583503</v>
      </c>
      <c r="G895" s="15">
        <f t="shared" si="396"/>
        <v>13324.668190831457</v>
      </c>
      <c r="L895" s="17">
        <v>25.511163330078102</v>
      </c>
      <c r="M895" s="17">
        <f t="shared" si="397"/>
        <v>33.592831717529265</v>
      </c>
      <c r="N895" s="17">
        <f>0.9534*M895-0.7929</f>
        <v>31.234505759492404</v>
      </c>
      <c r="O895" s="17">
        <f t="shared" si="402"/>
        <v>2.3583259580368612</v>
      </c>
      <c r="P895" s="17">
        <f t="shared" si="398"/>
        <v>13355.924393580823</v>
      </c>
      <c r="T895" s="15">
        <v>26.799737548828102</v>
      </c>
      <c r="U895" s="15">
        <f t="shared" si="399"/>
        <v>31.76745188110349</v>
      </c>
      <c r="V895" s="15">
        <f>0.9534*U895-0.7929</f>
        <v>29.494188623444067</v>
      </c>
      <c r="W895" s="15">
        <f t="shared" si="403"/>
        <v>2.2732632576594227</v>
      </c>
      <c r="X895" s="19">
        <f t="shared" si="400"/>
        <v>12195.584097732186</v>
      </c>
    </row>
    <row r="896" spans="1:26">
      <c r="A896">
        <v>2080</v>
      </c>
      <c r="B896">
        <v>6</v>
      </c>
      <c r="C896" s="15">
        <v>33.350885009765697</v>
      </c>
      <c r="D896" s="15">
        <f t="shared" si="394"/>
        <v>38.267706752319427</v>
      </c>
      <c r="E896" s="15">
        <f t="shared" ref="E896:E898" si="423">0.814*D896+4.4613</f>
        <v>35.611213296388009</v>
      </c>
      <c r="F896" s="15">
        <f t="shared" si="401"/>
        <v>2.6564934559314182</v>
      </c>
      <c r="G896" s="15">
        <f t="shared" si="396"/>
        <v>17423.227232360478</v>
      </c>
      <c r="L896" s="17">
        <v>28.200158691406301</v>
      </c>
      <c r="M896" s="17">
        <f t="shared" si="397"/>
        <v>37.285897946777411</v>
      </c>
      <c r="N896" s="17">
        <f>0.814*M896+4.4613</f>
        <v>34.812020928676809</v>
      </c>
      <c r="O896" s="17">
        <f t="shared" si="402"/>
        <v>2.4738770181006018</v>
      </c>
      <c r="P896" s="17">
        <f t="shared" si="398"/>
        <v>14932.15640391031</v>
      </c>
      <c r="T896" s="15">
        <v>33.582116699218801</v>
      </c>
      <c r="U896" s="15">
        <f t="shared" si="399"/>
        <v>39.213147712402403</v>
      </c>
      <c r="V896" s="15">
        <f>0.814*U896+4.4613</f>
        <v>36.380802237895551</v>
      </c>
      <c r="W896" s="15">
        <f t="shared" si="403"/>
        <v>2.8323454745068517</v>
      </c>
      <c r="X896" s="19">
        <f t="shared" si="400"/>
        <v>19822.024617747964</v>
      </c>
    </row>
    <row r="897" spans="1:26">
      <c r="A897">
        <v>2080</v>
      </c>
      <c r="B897">
        <v>7</v>
      </c>
      <c r="C897" s="15">
        <v>38.207391357421898</v>
      </c>
      <c r="D897" s="15">
        <f t="shared" si="394"/>
        <v>44.642842634887721</v>
      </c>
      <c r="E897" s="15">
        <f t="shared" si="423"/>
        <v>40.800573904798604</v>
      </c>
      <c r="F897" s="15">
        <f t="shared" si="401"/>
        <v>3.842268730089117</v>
      </c>
      <c r="G897" s="15">
        <f t="shared" si="396"/>
        <v>33598.387747145644</v>
      </c>
      <c r="L897" s="17">
        <v>33.479852294921898</v>
      </c>
      <c r="M897" s="17">
        <f t="shared" si="397"/>
        <v>44.537029141845728</v>
      </c>
      <c r="N897" s="17">
        <f>0.814*M897+4.4613</f>
        <v>40.714441721462421</v>
      </c>
      <c r="O897" s="17">
        <f t="shared" si="402"/>
        <v>3.8225874203833072</v>
      </c>
      <c r="P897" s="17">
        <f t="shared" si="398"/>
        <v>33329.915001448695</v>
      </c>
      <c r="T897" s="15">
        <v>37.699243164062501</v>
      </c>
      <c r="U897" s="15">
        <f t="shared" si="399"/>
        <v>43.732929145507818</v>
      </c>
      <c r="V897" s="15">
        <f>0.814*U897+4.4613</f>
        <v>40.059904324443366</v>
      </c>
      <c r="W897" s="15">
        <f t="shared" si="403"/>
        <v>3.6730248210644518</v>
      </c>
      <c r="X897" s="19">
        <f t="shared" si="400"/>
        <v>31289.731584140187</v>
      </c>
    </row>
    <row r="898" spans="1:26">
      <c r="A898">
        <v>2080</v>
      </c>
      <c r="B898">
        <v>8</v>
      </c>
      <c r="C898" s="15">
        <v>35.385675048828197</v>
      </c>
      <c r="D898" s="15">
        <f t="shared" si="394"/>
        <v>40.938775636596773</v>
      </c>
      <c r="E898" s="15">
        <f t="shared" si="423"/>
        <v>37.785463368189774</v>
      </c>
      <c r="F898" s="15">
        <f t="shared" si="401"/>
        <v>3.1533122684069994</v>
      </c>
      <c r="G898" s="15">
        <f t="shared" si="396"/>
        <v>24200.332653339879</v>
      </c>
      <c r="L898" s="17">
        <v>30.167352294921901</v>
      </c>
      <c r="M898" s="17">
        <f t="shared" si="397"/>
        <v>39.987641641845734</v>
      </c>
      <c r="N898" s="17">
        <f>0.814*M898+4.4613</f>
        <v>37.011240296462425</v>
      </c>
      <c r="O898" s="17">
        <f t="shared" si="402"/>
        <v>2.9764013453833087</v>
      </c>
      <c r="P898" s="17">
        <f t="shared" si="398"/>
        <v>21787.090752373711</v>
      </c>
      <c r="T898" s="15">
        <v>33.862268066406301</v>
      </c>
      <c r="U898" s="15">
        <f t="shared" si="399"/>
        <v>39.520697883300841</v>
      </c>
      <c r="V898" s="15">
        <f>0.814*U898+4.4613</f>
        <v>36.631148077006884</v>
      </c>
      <c r="W898" s="15">
        <f t="shared" si="403"/>
        <v>2.8895498062939566</v>
      </c>
      <c r="X898" s="19">
        <f t="shared" si="400"/>
        <v>20602.348907655862</v>
      </c>
    </row>
    <row r="899" spans="1:26">
      <c r="A899">
        <v>2080</v>
      </c>
      <c r="B899">
        <v>9</v>
      </c>
      <c r="C899" s="15">
        <v>26.269921875000001</v>
      </c>
      <c r="D899" s="15">
        <f t="shared" si="394"/>
        <v>28.972526445312504</v>
      </c>
      <c r="E899" s="15">
        <f t="shared" ref="E899:E901" si="424">0.9014*D899+2.3973</f>
        <v>28.513135337804691</v>
      </c>
      <c r="F899" s="15">
        <f t="shared" si="401"/>
        <v>0.45939110750781254</v>
      </c>
      <c r="G899" s="15">
        <f t="shared" si="396"/>
        <v>-12547.445902485928</v>
      </c>
      <c r="L899" s="17">
        <v>25.731958007812501</v>
      </c>
      <c r="M899" s="17">
        <f t="shared" si="397"/>
        <v>33.896071127929687</v>
      </c>
      <c r="N899" s="17">
        <f>0.9014*M899+2.3973</f>
        <v>32.951218514715819</v>
      </c>
      <c r="O899" s="17">
        <f t="shared" si="402"/>
        <v>0.94485261321386815</v>
      </c>
      <c r="P899" s="17">
        <f t="shared" si="398"/>
        <v>-5925.2655031496251</v>
      </c>
      <c r="T899" s="15">
        <v>27.696557617187501</v>
      </c>
      <c r="U899" s="15">
        <f t="shared" si="399"/>
        <v>32.751980952148443</v>
      </c>
      <c r="V899" s="15">
        <f>0.9014*U899+2.3973</f>
        <v>31.919935630266608</v>
      </c>
      <c r="W899" s="15">
        <f t="shared" si="403"/>
        <v>0.83204532188183578</v>
      </c>
      <c r="X899" s="19">
        <f t="shared" si="400"/>
        <v>-7464.0697642098785</v>
      </c>
    </row>
    <row r="900" spans="1:26">
      <c r="A900">
        <v>2080</v>
      </c>
      <c r="B900">
        <v>10</v>
      </c>
      <c r="C900" s="15">
        <v>17.342156982421901</v>
      </c>
      <c r="D900" s="15">
        <f t="shared" ref="D900:D963" si="425">C900*1.3127-5.512</f>
        <v>17.253049470825228</v>
      </c>
      <c r="E900" s="15">
        <f t="shared" si="424"/>
        <v>17.949198793001862</v>
      </c>
      <c r="F900" s="15">
        <f t="shared" si="401"/>
        <v>-0.69614932217663394</v>
      </c>
      <c r="G900" s="15">
        <f t="shared" ref="G900:G963" si="426">13641*F900-18814</f>
        <v>-28310.172903811464</v>
      </c>
      <c r="L900" s="17">
        <v>19.818078613281301</v>
      </c>
      <c r="M900" s="17">
        <f t="shared" ref="M900:M963" si="427">L900*1.3734-1.4442</f>
        <v>25.773949167480538</v>
      </c>
      <c r="N900" s="17">
        <f>0.9014*M900+2.3973</f>
        <v>25.629937779566959</v>
      </c>
      <c r="O900" s="17">
        <f t="shared" si="402"/>
        <v>0.14401138791357937</v>
      </c>
      <c r="P900" s="17">
        <f t="shared" ref="P900:P963" si="428">13641*O900-18814</f>
        <v>-16849.540657470865</v>
      </c>
      <c r="T900" s="15">
        <v>15.7474914550781</v>
      </c>
      <c r="U900" s="15">
        <f t="shared" ref="U900:U963" si="429">T900*1.0978+2.3467</f>
        <v>19.634296119384739</v>
      </c>
      <c r="V900" s="15">
        <f>0.9014*U900+2.3973</f>
        <v>20.095654522013405</v>
      </c>
      <c r="W900" s="15">
        <f t="shared" si="403"/>
        <v>-0.46135840262866523</v>
      </c>
      <c r="X900" s="19">
        <f t="shared" ref="X900:X963" si="430">13641*W900-18814</f>
        <v>-25107.389970257624</v>
      </c>
    </row>
    <row r="901" spans="1:26">
      <c r="A901">
        <v>2080</v>
      </c>
      <c r="B901">
        <v>11</v>
      </c>
      <c r="C901" s="15">
        <v>9.0772644042968995</v>
      </c>
      <c r="D901" s="15">
        <f t="shared" si="425"/>
        <v>6.403724983520541</v>
      </c>
      <c r="E901" s="15">
        <f t="shared" si="424"/>
        <v>8.169617700145416</v>
      </c>
      <c r="F901" s="15">
        <f t="shared" ref="F901:F964" si="431">D901-E901</f>
        <v>-1.765892716624875</v>
      </c>
      <c r="G901" s="15">
        <f t="shared" si="426"/>
        <v>-42902.542547479919</v>
      </c>
      <c r="L901" s="17">
        <v>11.0298095703125</v>
      </c>
      <c r="M901" s="17">
        <f t="shared" si="427"/>
        <v>13.704140463867185</v>
      </c>
      <c r="N901" s="17">
        <f>0.9014*M901+2.3973</f>
        <v>14.750212214129879</v>
      </c>
      <c r="O901" s="17">
        <f t="shared" ref="O901:O964" si="432">M901-N901</f>
        <v>-1.0460717502626942</v>
      </c>
      <c r="P901" s="17">
        <f t="shared" si="428"/>
        <v>-33083.464745333411</v>
      </c>
      <c r="T901" s="15">
        <v>7.0237976074219004</v>
      </c>
      <c r="U901" s="15">
        <f t="shared" si="429"/>
        <v>10.057425013427762</v>
      </c>
      <c r="V901" s="15">
        <f>0.9014*U901+2.3973</f>
        <v>11.463062907103785</v>
      </c>
      <c r="W901" s="15">
        <f t="shared" ref="W901:W964" si="433">U901-V901</f>
        <v>-1.4056378936760225</v>
      </c>
      <c r="X901" s="19">
        <f t="shared" si="430"/>
        <v>-37988.306507634625</v>
      </c>
    </row>
    <row r="902" spans="1:26">
      <c r="A902">
        <v>2080</v>
      </c>
      <c r="B902">
        <v>12</v>
      </c>
      <c r="C902" s="15">
        <v>5.7540527343750201</v>
      </c>
      <c r="D902" s="15">
        <f t="shared" si="425"/>
        <v>2.0413450244140892</v>
      </c>
      <c r="E902" s="15">
        <f t="shared" ref="E902:E904" si="434">0.7817*D902+0.2163</f>
        <v>1.8120194055844934</v>
      </c>
      <c r="F902" s="15">
        <f t="shared" si="431"/>
        <v>0.22932561882959579</v>
      </c>
      <c r="G902" s="15">
        <f t="shared" si="426"/>
        <v>-15685.769233545485</v>
      </c>
      <c r="L902" s="17">
        <v>4.0848022460937701</v>
      </c>
      <c r="M902" s="17">
        <f t="shared" si="427"/>
        <v>4.1658674047851836</v>
      </c>
      <c r="N902" s="17">
        <f>0.7817*M902+0.2163</f>
        <v>3.4727585503205778</v>
      </c>
      <c r="O902" s="17">
        <f t="shared" si="432"/>
        <v>0.69310885446460579</v>
      </c>
      <c r="P902" s="17">
        <f t="shared" si="428"/>
        <v>-9359.3021162483128</v>
      </c>
      <c r="T902" s="15">
        <v>6.5026855468772696E-2</v>
      </c>
      <c r="U902" s="15">
        <f t="shared" si="429"/>
        <v>2.4180864819336185</v>
      </c>
      <c r="V902" s="15">
        <f>0.7817*U902+0.2163</f>
        <v>2.1065182029275094</v>
      </c>
      <c r="W902" s="15">
        <f t="shared" si="433"/>
        <v>0.31156827900610917</v>
      </c>
      <c r="X902" s="19">
        <f t="shared" si="430"/>
        <v>-14563.897106077664</v>
      </c>
    </row>
    <row r="903" spans="1:26">
      <c r="A903">
        <v>2081</v>
      </c>
      <c r="B903">
        <v>1</v>
      </c>
      <c r="C903" s="15">
        <v>3.9276367187500201</v>
      </c>
      <c r="D903" s="15">
        <f t="shared" si="425"/>
        <v>-0.35619127929684868</v>
      </c>
      <c r="E903" s="15">
        <f t="shared" si="434"/>
        <v>-6.2134723026346594E-2</v>
      </c>
      <c r="F903" s="15">
        <f t="shared" si="431"/>
        <v>-0.29405655627050209</v>
      </c>
      <c r="G903" s="15">
        <f t="shared" si="426"/>
        <v>-22825.22548408592</v>
      </c>
      <c r="H903" s="15">
        <f>SUM(G903:G914)</f>
        <v>-31188.465817803102</v>
      </c>
      <c r="I903" s="15">
        <f>H903*2.36386*4.4</f>
        <v>-324390.733955517</v>
      </c>
      <c r="L903" s="17">
        <v>1.39507446289065</v>
      </c>
      <c r="M903" s="17">
        <f t="shared" si="427"/>
        <v>0.47179526733401866</v>
      </c>
      <c r="N903" s="17">
        <f>0.7817*M903+0.2163</f>
        <v>0.5851023604750023</v>
      </c>
      <c r="O903" s="17">
        <f t="shared" si="432"/>
        <v>-0.11330709314098364</v>
      </c>
      <c r="P903" s="17">
        <f t="shared" si="428"/>
        <v>-20359.622057536159</v>
      </c>
      <c r="Q903" s="17">
        <f>SUM(P903:P914)</f>
        <v>1695.8277032275655</v>
      </c>
      <c r="R903" s="17">
        <f>Q903*2.36386*4.4</f>
        <v>17638.276808026658</v>
      </c>
      <c r="T903" s="15">
        <v>-3.2695373535156</v>
      </c>
      <c r="U903" s="15">
        <f t="shared" si="429"/>
        <v>-1.2425981066894263</v>
      </c>
      <c r="V903" s="15">
        <f>0.7817*U903+0.2163</f>
        <v>-0.75503893999912441</v>
      </c>
      <c r="W903" s="15">
        <f t="shared" si="433"/>
        <v>-0.48755916669030186</v>
      </c>
      <c r="X903" s="19">
        <f t="shared" si="430"/>
        <v>-25464.794592822407</v>
      </c>
      <c r="Y903" s="19">
        <f>SUM(X903:X914)</f>
        <v>-43570.517455229463</v>
      </c>
      <c r="Z903" s="19">
        <f>Y903*2.36386*4.4</f>
        <v>-453176.2549235624</v>
      </c>
    </row>
    <row r="904" spans="1:26">
      <c r="A904">
        <v>2081</v>
      </c>
      <c r="B904">
        <v>2</v>
      </c>
      <c r="C904" s="15">
        <v>5.4599243164062701</v>
      </c>
      <c r="D904" s="15">
        <f t="shared" si="425"/>
        <v>1.6552426501465112</v>
      </c>
      <c r="E904" s="15">
        <f t="shared" si="434"/>
        <v>1.5102031796195277</v>
      </c>
      <c r="F904" s="15">
        <f t="shared" si="431"/>
        <v>0.14503947052698352</v>
      </c>
      <c r="G904" s="15">
        <f t="shared" si="426"/>
        <v>-16835.516582541419</v>
      </c>
      <c r="L904" s="17">
        <v>6.9995361328125201</v>
      </c>
      <c r="M904" s="17">
        <f t="shared" si="427"/>
        <v>8.1689629248047151</v>
      </c>
      <c r="N904" s="17">
        <f>0.7817*M904+0.2163</f>
        <v>6.6019783183198459</v>
      </c>
      <c r="O904" s="17">
        <f t="shared" si="432"/>
        <v>1.5669846064848691</v>
      </c>
      <c r="P904" s="17">
        <f t="shared" si="428"/>
        <v>2561.2370170600989</v>
      </c>
      <c r="T904" s="15">
        <v>1.7657409667969</v>
      </c>
      <c r="U904" s="15">
        <f t="shared" si="429"/>
        <v>4.2851304333496367</v>
      </c>
      <c r="V904" s="15">
        <f>0.7817*U904+0.2163</f>
        <v>3.5659864597494106</v>
      </c>
      <c r="W904" s="15">
        <f t="shared" si="433"/>
        <v>0.71914397360022608</v>
      </c>
      <c r="X904" s="19">
        <f t="shared" si="430"/>
        <v>-9004.1570561193166</v>
      </c>
    </row>
    <row r="905" spans="1:26">
      <c r="A905">
        <v>2081</v>
      </c>
      <c r="B905">
        <v>3</v>
      </c>
      <c r="C905" s="15">
        <v>14.9047790527344</v>
      </c>
      <c r="D905" s="15">
        <f t="shared" si="425"/>
        <v>14.053503462524446</v>
      </c>
      <c r="E905" s="15">
        <f t="shared" ref="E905:E907" si="435">0.9534*D905-0.7929</f>
        <v>12.605710201170808</v>
      </c>
      <c r="F905" s="15">
        <f t="shared" si="431"/>
        <v>1.4477932613536382</v>
      </c>
      <c r="G905" s="15">
        <f t="shared" si="426"/>
        <v>935.34787812497962</v>
      </c>
      <c r="L905" s="17">
        <v>14.340478515625</v>
      </c>
      <c r="M905" s="17">
        <f t="shared" si="427"/>
        <v>18.251013193359377</v>
      </c>
      <c r="N905" s="17">
        <f>0.9534*M905-0.7929</f>
        <v>16.607615978548832</v>
      </c>
      <c r="O905" s="17">
        <f t="shared" si="432"/>
        <v>1.6433972148105447</v>
      </c>
      <c r="P905" s="17">
        <f t="shared" si="428"/>
        <v>3603.5814072306384</v>
      </c>
      <c r="T905" s="15">
        <v>10.1888977050781</v>
      </c>
      <c r="U905" s="15">
        <f t="shared" si="429"/>
        <v>13.532071900634739</v>
      </c>
      <c r="V905" s="15">
        <f>0.9534*U905-0.7929</f>
        <v>12.108577350065161</v>
      </c>
      <c r="W905" s="15">
        <f t="shared" si="433"/>
        <v>1.4234945505695773</v>
      </c>
      <c r="X905" s="19">
        <f t="shared" si="430"/>
        <v>603.88916431960388</v>
      </c>
    </row>
    <row r="906" spans="1:26">
      <c r="A906">
        <v>2081</v>
      </c>
      <c r="B906">
        <v>4</v>
      </c>
      <c r="C906" s="15">
        <v>26.363977050781301</v>
      </c>
      <c r="D906" s="15">
        <f t="shared" si="425"/>
        <v>29.095992674560613</v>
      </c>
      <c r="E906" s="15">
        <f t="shared" si="435"/>
        <v>26.947219415926089</v>
      </c>
      <c r="F906" s="15">
        <f t="shared" si="431"/>
        <v>2.1487732586345238</v>
      </c>
      <c r="G906" s="15">
        <f t="shared" si="426"/>
        <v>10497.416021033539</v>
      </c>
      <c r="L906" s="17">
        <v>18.309472656250001</v>
      </c>
      <c r="M906" s="17">
        <f t="shared" si="427"/>
        <v>23.702029746093753</v>
      </c>
      <c r="N906" s="17">
        <f>0.9534*M906-0.7929</f>
        <v>21.804615159925785</v>
      </c>
      <c r="O906" s="17">
        <f t="shared" si="432"/>
        <v>1.8974145861679688</v>
      </c>
      <c r="P906" s="17">
        <f t="shared" si="428"/>
        <v>7068.6323699172608</v>
      </c>
      <c r="T906" s="15">
        <v>16.813989257812501</v>
      </c>
      <c r="U906" s="15">
        <f t="shared" si="429"/>
        <v>20.805097407226565</v>
      </c>
      <c r="V906" s="15">
        <f>0.9534*U906-0.7929</f>
        <v>19.042679868049809</v>
      </c>
      <c r="W906" s="15">
        <f t="shared" si="433"/>
        <v>1.7624175391767558</v>
      </c>
      <c r="X906" s="19">
        <f t="shared" si="430"/>
        <v>5227.137651910125</v>
      </c>
    </row>
    <row r="907" spans="1:26">
      <c r="A907">
        <v>2081</v>
      </c>
      <c r="B907">
        <v>5</v>
      </c>
      <c r="C907" s="15">
        <v>29.653466796875001</v>
      </c>
      <c r="D907" s="15">
        <f t="shared" si="425"/>
        <v>33.414105864257813</v>
      </c>
      <c r="E907" s="15">
        <f t="shared" si="435"/>
        <v>31.0641085309834</v>
      </c>
      <c r="F907" s="15">
        <f t="shared" si="431"/>
        <v>2.3499973332744126</v>
      </c>
      <c r="G907" s="15">
        <f t="shared" si="426"/>
        <v>13242.313623196264</v>
      </c>
      <c r="L907" s="17">
        <v>24.201501464843801</v>
      </c>
      <c r="M907" s="17">
        <f t="shared" si="427"/>
        <v>31.794142111816473</v>
      </c>
      <c r="N907" s="17">
        <f>0.9534*M907-0.7929</f>
        <v>29.519635089405828</v>
      </c>
      <c r="O907" s="17">
        <f t="shared" si="432"/>
        <v>2.2745070224106456</v>
      </c>
      <c r="P907" s="17">
        <f t="shared" si="428"/>
        <v>12212.550292703618</v>
      </c>
      <c r="T907" s="15">
        <v>28.079156494140602</v>
      </c>
      <c r="U907" s="15">
        <f t="shared" si="429"/>
        <v>33.171997999267553</v>
      </c>
      <c r="V907" s="15">
        <f>0.9534*U907-0.7929</f>
        <v>30.833282892501686</v>
      </c>
      <c r="W907" s="15">
        <f t="shared" si="433"/>
        <v>2.3387151067658678</v>
      </c>
      <c r="X907" s="19">
        <f t="shared" si="430"/>
        <v>13088.412771393203</v>
      </c>
    </row>
    <row r="908" spans="1:26">
      <c r="A908">
        <v>2081</v>
      </c>
      <c r="B908">
        <v>6</v>
      </c>
      <c r="C908" s="15">
        <v>33.601831054687501</v>
      </c>
      <c r="D908" s="15">
        <f t="shared" si="425"/>
        <v>38.59712362548828</v>
      </c>
      <c r="E908" s="15">
        <f t="shared" ref="E908:E910" si="436">0.814*D908+4.4613</f>
        <v>35.879358631147454</v>
      </c>
      <c r="F908" s="15">
        <f t="shared" si="431"/>
        <v>2.7177649943408255</v>
      </c>
      <c r="G908" s="15">
        <f t="shared" si="426"/>
        <v>18259.032287803202</v>
      </c>
      <c r="L908" s="17">
        <v>28.577935791015602</v>
      </c>
      <c r="M908" s="17">
        <f t="shared" si="427"/>
        <v>37.804737015380823</v>
      </c>
      <c r="N908" s="17">
        <f>0.814*M908+4.4613</f>
        <v>35.234355930519989</v>
      </c>
      <c r="O908" s="17">
        <f t="shared" si="432"/>
        <v>2.5703810848608342</v>
      </c>
      <c r="P908" s="17">
        <f t="shared" si="428"/>
        <v>16248.568378586642</v>
      </c>
      <c r="T908" s="15">
        <v>35.320001220703197</v>
      </c>
      <c r="U908" s="15">
        <f t="shared" si="429"/>
        <v>41.120997340087975</v>
      </c>
      <c r="V908" s="15">
        <f>0.814*U908+4.4613</f>
        <v>37.933791834831609</v>
      </c>
      <c r="W908" s="15">
        <f t="shared" si="433"/>
        <v>3.1872055052563653</v>
      </c>
      <c r="X908" s="19">
        <f t="shared" si="430"/>
        <v>24662.670297202079</v>
      </c>
    </row>
    <row r="909" spans="1:26">
      <c r="A909">
        <v>2081</v>
      </c>
      <c r="B909">
        <v>7</v>
      </c>
      <c r="C909" s="15">
        <v>38.973870849609398</v>
      </c>
      <c r="D909" s="15">
        <f t="shared" si="425"/>
        <v>45.649000264282257</v>
      </c>
      <c r="E909" s="15">
        <f t="shared" si="436"/>
        <v>41.619586215125757</v>
      </c>
      <c r="F909" s="15">
        <f t="shared" si="431"/>
        <v>4.0294140491565003</v>
      </c>
      <c r="G909" s="15">
        <f t="shared" si="426"/>
        <v>36151.237044543821</v>
      </c>
      <c r="L909" s="17">
        <v>33.580010986328197</v>
      </c>
      <c r="M909" s="17">
        <f t="shared" si="427"/>
        <v>44.674587088623142</v>
      </c>
      <c r="N909" s="17">
        <f>0.814*M909+4.4613</f>
        <v>40.826413890139236</v>
      </c>
      <c r="O909" s="17">
        <f t="shared" si="432"/>
        <v>3.8481731984839058</v>
      </c>
      <c r="P909" s="17">
        <f t="shared" si="428"/>
        <v>33678.930600518957</v>
      </c>
      <c r="T909" s="15">
        <v>38.006158447265697</v>
      </c>
      <c r="U909" s="15">
        <f t="shared" si="429"/>
        <v>44.069860743408285</v>
      </c>
      <c r="V909" s="15">
        <f>0.814*U909+4.4613</f>
        <v>40.334166645134346</v>
      </c>
      <c r="W909" s="15">
        <f t="shared" si="433"/>
        <v>3.7356940982739388</v>
      </c>
      <c r="X909" s="19">
        <f t="shared" si="430"/>
        <v>32144.603194554802</v>
      </c>
    </row>
    <row r="910" spans="1:26">
      <c r="A910">
        <v>2081</v>
      </c>
      <c r="B910">
        <v>8</v>
      </c>
      <c r="C910" s="15">
        <v>35.022149658203197</v>
      </c>
      <c r="D910" s="15">
        <f t="shared" si="425"/>
        <v>40.461575856323336</v>
      </c>
      <c r="E910" s="15">
        <f t="shared" si="436"/>
        <v>37.397022747047195</v>
      </c>
      <c r="F910" s="15">
        <f t="shared" si="431"/>
        <v>3.0645531092761402</v>
      </c>
      <c r="G910" s="15">
        <f t="shared" si="426"/>
        <v>22989.568963635829</v>
      </c>
      <c r="L910" s="17">
        <v>32.983911132812501</v>
      </c>
      <c r="M910" s="17">
        <f t="shared" si="427"/>
        <v>43.855903549804687</v>
      </c>
      <c r="N910" s="17">
        <f>0.814*M910+4.4613</f>
        <v>40.160005489541014</v>
      </c>
      <c r="O910" s="17">
        <f t="shared" si="432"/>
        <v>3.6958980602636728</v>
      </c>
      <c r="P910" s="17">
        <f t="shared" si="428"/>
        <v>31601.745440056759</v>
      </c>
      <c r="T910" s="15">
        <v>36.296105957031301</v>
      </c>
      <c r="U910" s="15">
        <f t="shared" si="429"/>
        <v>42.192565119628966</v>
      </c>
      <c r="V910" s="15">
        <f>0.814*U910+4.4613</f>
        <v>38.806048007377974</v>
      </c>
      <c r="W910" s="15">
        <f t="shared" si="433"/>
        <v>3.3865171122509921</v>
      </c>
      <c r="X910" s="19">
        <f t="shared" si="430"/>
        <v>27381.479928215784</v>
      </c>
    </row>
    <row r="911" spans="1:26">
      <c r="A911">
        <v>2081</v>
      </c>
      <c r="B911">
        <v>9</v>
      </c>
      <c r="C911" s="15">
        <v>28.648858642578102</v>
      </c>
      <c r="D911" s="15">
        <f t="shared" si="425"/>
        <v>32.095356740112273</v>
      </c>
      <c r="E911" s="15">
        <f t="shared" ref="E911:E913" si="437">0.9014*D911+2.3973</f>
        <v>31.328054565537204</v>
      </c>
      <c r="F911" s="15">
        <f t="shared" si="431"/>
        <v>0.76730217457506811</v>
      </c>
      <c r="G911" s="15">
        <f t="shared" si="426"/>
        <v>-8347.2310366214952</v>
      </c>
      <c r="L911" s="17">
        <v>27.696893310546901</v>
      </c>
      <c r="M911" s="17">
        <f t="shared" si="427"/>
        <v>36.594713272705114</v>
      </c>
      <c r="N911" s="17">
        <f>0.9014*M911+2.3973</f>
        <v>35.38377454401639</v>
      </c>
      <c r="O911" s="17">
        <f t="shared" si="432"/>
        <v>1.2109387286887241</v>
      </c>
      <c r="P911" s="17">
        <f t="shared" si="428"/>
        <v>-2295.5848019571131</v>
      </c>
      <c r="T911" s="15">
        <v>25.164575195312501</v>
      </c>
      <c r="U911" s="15">
        <f t="shared" si="429"/>
        <v>29.972370649414064</v>
      </c>
      <c r="V911" s="15">
        <f>0.9014*U911+2.3973</f>
        <v>29.414394903381837</v>
      </c>
      <c r="W911" s="15">
        <f t="shared" si="433"/>
        <v>0.55797574603222699</v>
      </c>
      <c r="X911" s="19">
        <f t="shared" si="430"/>
        <v>-11202.652848374391</v>
      </c>
    </row>
    <row r="912" spans="1:26">
      <c r="A912">
        <v>2081</v>
      </c>
      <c r="B912">
        <v>10</v>
      </c>
      <c r="C912" s="15">
        <v>16.061059570312501</v>
      </c>
      <c r="D912" s="15">
        <f t="shared" si="425"/>
        <v>15.571352897949218</v>
      </c>
      <c r="E912" s="15">
        <f t="shared" si="437"/>
        <v>16.433317502211427</v>
      </c>
      <c r="F912" s="15">
        <f t="shared" si="431"/>
        <v>-0.86196460426220867</v>
      </c>
      <c r="G912" s="15">
        <f t="shared" si="426"/>
        <v>-30572.059166740786</v>
      </c>
      <c r="L912" s="17">
        <v>18.154321289062501</v>
      </c>
      <c r="M912" s="17">
        <f t="shared" si="427"/>
        <v>23.48894485839844</v>
      </c>
      <c r="N912" s="17">
        <f>0.9014*M912+2.3973</f>
        <v>23.570234895360354</v>
      </c>
      <c r="O912" s="17">
        <f t="shared" si="432"/>
        <v>-8.1290036961913614E-2</v>
      </c>
      <c r="P912" s="17">
        <f t="shared" si="428"/>
        <v>-19922.877394197465</v>
      </c>
      <c r="T912" s="15">
        <v>14.457482910156299</v>
      </c>
      <c r="U912" s="15">
        <f t="shared" si="429"/>
        <v>18.218124738769585</v>
      </c>
      <c r="V912" s="15">
        <f>0.9014*U912+2.3973</f>
        <v>18.819117639526905</v>
      </c>
      <c r="W912" s="15">
        <f t="shared" si="433"/>
        <v>-0.60099290075731915</v>
      </c>
      <c r="X912" s="19">
        <f t="shared" si="430"/>
        <v>-27012.144159230593</v>
      </c>
    </row>
    <row r="913" spans="1:26">
      <c r="A913">
        <v>2081</v>
      </c>
      <c r="B913">
        <v>11</v>
      </c>
      <c r="C913" s="15">
        <v>8.9663330078125192</v>
      </c>
      <c r="D913" s="15">
        <f t="shared" si="425"/>
        <v>6.2581053393554944</v>
      </c>
      <c r="E913" s="15">
        <f t="shared" si="437"/>
        <v>8.0383561528950427</v>
      </c>
      <c r="F913" s="15">
        <f t="shared" si="431"/>
        <v>-1.7802508135395483</v>
      </c>
      <c r="G913" s="15">
        <f t="shared" si="426"/>
        <v>-43098.401347492982</v>
      </c>
      <c r="L913" s="17">
        <v>8.0013671875000192</v>
      </c>
      <c r="M913" s="17">
        <f t="shared" si="427"/>
        <v>9.5448776953125254</v>
      </c>
      <c r="N913" s="17">
        <f>0.9014*M913+2.3973</f>
        <v>11.00105275455471</v>
      </c>
      <c r="O913" s="17">
        <f t="shared" si="432"/>
        <v>-1.4561750592421845</v>
      </c>
      <c r="P913" s="17">
        <f t="shared" si="428"/>
        <v>-38677.683983122639</v>
      </c>
      <c r="T913" s="15">
        <v>4.1567016601562701</v>
      </c>
      <c r="U913" s="15">
        <f t="shared" si="429"/>
        <v>6.9099270825195536</v>
      </c>
      <c r="V913" s="15">
        <f>0.9014*U913+2.3973</f>
        <v>8.6259082721831248</v>
      </c>
      <c r="W913" s="15">
        <f t="shared" si="433"/>
        <v>-1.7159811896635713</v>
      </c>
      <c r="X913" s="19">
        <f t="shared" si="430"/>
        <v>-42221.699408200773</v>
      </c>
    </row>
    <row r="914" spans="1:26">
      <c r="A914">
        <v>2081</v>
      </c>
      <c r="B914">
        <v>12</v>
      </c>
      <c r="C914" s="15">
        <v>6.8031250000000201</v>
      </c>
      <c r="D914" s="15">
        <f t="shared" si="425"/>
        <v>3.4184621875000269</v>
      </c>
      <c r="E914" s="15">
        <f t="shared" ref="E914:E916" si="438">0.7817*D914+0.2163</f>
        <v>2.8885118919687707</v>
      </c>
      <c r="F914" s="15">
        <f t="shared" si="431"/>
        <v>0.52995029553125628</v>
      </c>
      <c r="G914" s="15">
        <f t="shared" si="426"/>
        <v>-11584.948018658133</v>
      </c>
      <c r="L914" s="17">
        <v>0.49916992187502301</v>
      </c>
      <c r="M914" s="17">
        <f t="shared" si="427"/>
        <v>-0.75864002929684338</v>
      </c>
      <c r="N914" s="17">
        <f>0.7817*M914+0.2163</f>
        <v>-0.37672891090134247</v>
      </c>
      <c r="O914" s="17">
        <f t="shared" si="432"/>
        <v>-0.3819111183955009</v>
      </c>
      <c r="P914" s="17">
        <f t="shared" si="428"/>
        <v>-24023.649566033026</v>
      </c>
      <c r="T914" s="15">
        <v>-5.1992858886718496</v>
      </c>
      <c r="U914" s="15">
        <f t="shared" si="429"/>
        <v>-3.3610760485839575</v>
      </c>
      <c r="V914" s="15">
        <f>0.7817*U914+0.2163</f>
        <v>-2.4110531471780794</v>
      </c>
      <c r="W914" s="15">
        <f t="shared" si="433"/>
        <v>-0.95002290140587808</v>
      </c>
      <c r="X914" s="19">
        <f t="shared" si="430"/>
        <v>-31773.262398077582</v>
      </c>
    </row>
    <row r="915" spans="1:26">
      <c r="A915">
        <v>2082</v>
      </c>
      <c r="B915">
        <v>1</v>
      </c>
      <c r="C915" s="15">
        <v>7.3130432128906504</v>
      </c>
      <c r="D915" s="15">
        <f t="shared" si="425"/>
        <v>4.0878318255615573</v>
      </c>
      <c r="E915" s="15">
        <f t="shared" si="438"/>
        <v>3.4117581380414692</v>
      </c>
      <c r="F915" s="15">
        <f t="shared" si="431"/>
        <v>0.67607368752008812</v>
      </c>
      <c r="G915" s="15">
        <f t="shared" si="426"/>
        <v>-9591.6788285384773</v>
      </c>
      <c r="H915" s="15">
        <f>SUM(G915:G926)</f>
        <v>-9767.5461710403797</v>
      </c>
      <c r="I915" s="15">
        <f>H915*2.36386*4.4</f>
        <v>-101592.09144425225</v>
      </c>
      <c r="L915" s="17">
        <v>0.55272827148439796</v>
      </c>
      <c r="M915" s="17">
        <f t="shared" si="427"/>
        <v>-0.68508299194332778</v>
      </c>
      <c r="N915" s="17">
        <f>0.7817*M915+0.2163</f>
        <v>-0.31922937480209929</v>
      </c>
      <c r="O915" s="17">
        <f t="shared" si="432"/>
        <v>-0.36585361714122849</v>
      </c>
      <c r="P915" s="17">
        <f t="shared" si="428"/>
        <v>-23804.609191423497</v>
      </c>
      <c r="Q915" s="17">
        <f>SUM(P915:P926)</f>
        <v>22528.872241898942</v>
      </c>
      <c r="R915" s="17">
        <f>Q915*2.36386*4.4</f>
        <v>234322.43972603502</v>
      </c>
      <c r="T915" s="15">
        <v>-4.4244750976562299</v>
      </c>
      <c r="U915" s="15">
        <f t="shared" si="429"/>
        <v>-2.5104887622070096</v>
      </c>
      <c r="V915" s="15">
        <f>0.7817*U915+0.2163</f>
        <v>-1.7461490654172194</v>
      </c>
      <c r="W915" s="15">
        <f t="shared" si="433"/>
        <v>-0.76433969678979019</v>
      </c>
      <c r="X915" s="19">
        <f t="shared" si="430"/>
        <v>-29240.35780390953</v>
      </c>
      <c r="Y915" s="19">
        <f>SUM(X915:X926)</f>
        <v>-60083.509949593157</v>
      </c>
      <c r="Z915" s="19">
        <f>Y915*2.36386*4.4</f>
        <v>-624927.6256495592</v>
      </c>
    </row>
    <row r="916" spans="1:26">
      <c r="A916">
        <v>2082</v>
      </c>
      <c r="B916">
        <v>2</v>
      </c>
      <c r="C916" s="15">
        <v>8.5048461914062692</v>
      </c>
      <c r="D916" s="15">
        <f t="shared" si="425"/>
        <v>5.6523115954590102</v>
      </c>
      <c r="E916" s="15">
        <f t="shared" si="438"/>
        <v>4.6347119741703082</v>
      </c>
      <c r="F916" s="15">
        <f t="shared" si="431"/>
        <v>1.017599621288702</v>
      </c>
      <c r="G916" s="15">
        <f t="shared" si="426"/>
        <v>-4932.9235660008162</v>
      </c>
      <c r="L916" s="17">
        <v>5.9683471679687701</v>
      </c>
      <c r="M916" s="17">
        <f t="shared" si="427"/>
        <v>6.7527280004883075</v>
      </c>
      <c r="N916" s="17">
        <f>0.7817*M916+0.2163</f>
        <v>5.4949074779817098</v>
      </c>
      <c r="O916" s="17">
        <f t="shared" si="432"/>
        <v>1.2578205225065977</v>
      </c>
      <c r="P916" s="17">
        <f t="shared" si="428"/>
        <v>-1656.0702524875014</v>
      </c>
      <c r="T916" s="15">
        <v>-0.91232910156247704</v>
      </c>
      <c r="U916" s="15">
        <f t="shared" si="429"/>
        <v>1.3451451123047125</v>
      </c>
      <c r="V916" s="15">
        <f>0.7817*U916+0.2163</f>
        <v>1.2677999342885935</v>
      </c>
      <c r="W916" s="15">
        <f t="shared" si="433"/>
        <v>7.7345178016118954E-2</v>
      </c>
      <c r="X916" s="19">
        <f t="shared" si="430"/>
        <v>-17758.934426682121</v>
      </c>
    </row>
    <row r="917" spans="1:26">
      <c r="A917">
        <v>2082</v>
      </c>
      <c r="B917">
        <v>3</v>
      </c>
      <c r="C917" s="15">
        <v>18.340417480468801</v>
      </c>
      <c r="D917" s="15">
        <f t="shared" si="425"/>
        <v>18.563466026611394</v>
      </c>
      <c r="E917" s="15">
        <f t="shared" ref="E917:E919" si="439">0.9534*D917-0.7929</f>
        <v>16.905508509771305</v>
      </c>
      <c r="F917" s="15">
        <f t="shared" si="431"/>
        <v>1.6579575168400886</v>
      </c>
      <c r="G917" s="15">
        <f t="shared" si="426"/>
        <v>3802.1984872156499</v>
      </c>
      <c r="L917" s="17">
        <v>13.3543029785156</v>
      </c>
      <c r="M917" s="17">
        <f t="shared" si="427"/>
        <v>16.896599710693327</v>
      </c>
      <c r="N917" s="17">
        <f>0.9534*M917-0.7929</f>
        <v>15.316318164175019</v>
      </c>
      <c r="O917" s="17">
        <f t="shared" si="432"/>
        <v>1.5802815465183073</v>
      </c>
      <c r="P917" s="17">
        <f t="shared" si="428"/>
        <v>2742.6205760562298</v>
      </c>
      <c r="T917" s="15">
        <v>10.2927490234375</v>
      </c>
      <c r="U917" s="15">
        <f t="shared" si="429"/>
        <v>13.646079877929688</v>
      </c>
      <c r="V917" s="15">
        <f>0.9534*U917-0.7929</f>
        <v>12.217272555618166</v>
      </c>
      <c r="W917" s="15">
        <f t="shared" si="433"/>
        <v>1.4288073223115223</v>
      </c>
      <c r="X917" s="19">
        <f t="shared" si="430"/>
        <v>676.3606836514773</v>
      </c>
    </row>
    <row r="918" spans="1:26">
      <c r="A918">
        <v>2082</v>
      </c>
      <c r="B918">
        <v>4</v>
      </c>
      <c r="C918" s="15">
        <v>24.196069335937501</v>
      </c>
      <c r="D918" s="15">
        <f t="shared" si="425"/>
        <v>26.250180217285155</v>
      </c>
      <c r="E918" s="15">
        <f t="shared" si="439"/>
        <v>24.234021819159668</v>
      </c>
      <c r="F918" s="15">
        <f t="shared" si="431"/>
        <v>2.0161583981254871</v>
      </c>
      <c r="G918" s="15">
        <f t="shared" si="426"/>
        <v>8688.416708829769</v>
      </c>
      <c r="L918" s="17">
        <v>16.594964599609401</v>
      </c>
      <c r="M918" s="17">
        <f t="shared" si="427"/>
        <v>21.347324381103551</v>
      </c>
      <c r="N918" s="17">
        <f>0.9534*M918-0.7929</f>
        <v>19.559639064944125</v>
      </c>
      <c r="O918" s="17">
        <f t="shared" si="432"/>
        <v>1.7876853161594255</v>
      </c>
      <c r="P918" s="17">
        <f t="shared" si="428"/>
        <v>5571.8153977307229</v>
      </c>
      <c r="T918" s="15">
        <v>16.018334960937501</v>
      </c>
      <c r="U918" s="15">
        <f t="shared" si="429"/>
        <v>19.931628120117189</v>
      </c>
      <c r="V918" s="15">
        <f>0.9534*U918-0.7929</f>
        <v>18.209914249719731</v>
      </c>
      <c r="W918" s="15">
        <f t="shared" si="433"/>
        <v>1.7217138703974584</v>
      </c>
      <c r="X918" s="19">
        <f t="shared" si="430"/>
        <v>4671.8989060917302</v>
      </c>
    </row>
    <row r="919" spans="1:26">
      <c r="A919">
        <v>2082</v>
      </c>
      <c r="B919">
        <v>5</v>
      </c>
      <c r="C919" s="15">
        <v>31.307031250000001</v>
      </c>
      <c r="D919" s="15">
        <f t="shared" si="425"/>
        <v>35.584739921874998</v>
      </c>
      <c r="E919" s="15">
        <f t="shared" si="439"/>
        <v>33.133591041515622</v>
      </c>
      <c r="F919" s="15">
        <f t="shared" si="431"/>
        <v>2.4511488803593764</v>
      </c>
      <c r="G919" s="15">
        <f t="shared" si="426"/>
        <v>14622.121876982252</v>
      </c>
      <c r="L919" s="17">
        <v>23.771325683593801</v>
      </c>
      <c r="M919" s="17">
        <f t="shared" si="427"/>
        <v>31.20333869384773</v>
      </c>
      <c r="N919" s="17">
        <f>0.9534*M919-0.7929</f>
        <v>28.956363110714427</v>
      </c>
      <c r="O919" s="17">
        <f t="shared" si="432"/>
        <v>2.2469755831333025</v>
      </c>
      <c r="P919" s="17">
        <f t="shared" si="428"/>
        <v>11836.993929521381</v>
      </c>
      <c r="T919" s="15">
        <v>28.854211425781301</v>
      </c>
      <c r="U919" s="15">
        <f t="shared" si="429"/>
        <v>34.022853303222718</v>
      </c>
      <c r="V919" s="15">
        <f>0.9534*U919-0.7929</f>
        <v>31.64448833929254</v>
      </c>
      <c r="W919" s="15">
        <f t="shared" si="433"/>
        <v>2.3783649639301778</v>
      </c>
      <c r="X919" s="19">
        <f t="shared" si="430"/>
        <v>13629.276472971556</v>
      </c>
    </row>
    <row r="920" spans="1:26">
      <c r="A920">
        <v>2082</v>
      </c>
      <c r="B920">
        <v>6</v>
      </c>
      <c r="C920" s="15">
        <v>34.609002685546898</v>
      </c>
      <c r="D920" s="15">
        <f t="shared" si="425"/>
        <v>39.91923782531741</v>
      </c>
      <c r="E920" s="15">
        <f t="shared" ref="E920:E922" si="440">0.814*D920+4.4613</f>
        <v>36.955559589808374</v>
      </c>
      <c r="F920" s="15">
        <f t="shared" si="431"/>
        <v>2.9636782355090361</v>
      </c>
      <c r="G920" s="15">
        <f t="shared" si="426"/>
        <v>21613.534810578763</v>
      </c>
      <c r="L920" s="17">
        <v>33.671685791015697</v>
      </c>
      <c r="M920" s="17">
        <f t="shared" si="427"/>
        <v>44.800493265380958</v>
      </c>
      <c r="N920" s="17">
        <f>0.814*M920+4.4613</f>
        <v>40.928901518020098</v>
      </c>
      <c r="O920" s="17">
        <f t="shared" si="432"/>
        <v>3.8715917473608599</v>
      </c>
      <c r="P920" s="17">
        <f t="shared" si="428"/>
        <v>33998.383025749492</v>
      </c>
      <c r="T920" s="15">
        <v>34.465173339843801</v>
      </c>
      <c r="U920" s="15">
        <f t="shared" si="429"/>
        <v>40.182567292480527</v>
      </c>
      <c r="V920" s="15">
        <f>0.814*U920+4.4613</f>
        <v>37.169909776079152</v>
      </c>
      <c r="W920" s="15">
        <f t="shared" si="433"/>
        <v>3.0126575164013758</v>
      </c>
      <c r="X920" s="19">
        <f t="shared" si="430"/>
        <v>22281.661181231168</v>
      </c>
    </row>
    <row r="921" spans="1:26">
      <c r="A921">
        <v>2082</v>
      </c>
      <c r="B921">
        <v>7</v>
      </c>
      <c r="C921" s="15">
        <v>36.925012207031301</v>
      </c>
      <c r="D921" s="15">
        <f t="shared" si="425"/>
        <v>42.95946352416999</v>
      </c>
      <c r="E921" s="15">
        <f t="shared" si="440"/>
        <v>39.430303308674368</v>
      </c>
      <c r="F921" s="15">
        <f t="shared" si="431"/>
        <v>3.5291602154956223</v>
      </c>
      <c r="G921" s="15">
        <f t="shared" si="426"/>
        <v>29327.274499575782</v>
      </c>
      <c r="L921" s="17">
        <v>33.305932617187501</v>
      </c>
      <c r="M921" s="17">
        <f t="shared" si="427"/>
        <v>44.298167856445311</v>
      </c>
      <c r="N921" s="17">
        <f>0.814*M921+4.4613</f>
        <v>40.520008635146482</v>
      </c>
      <c r="O921" s="17">
        <f t="shared" si="432"/>
        <v>3.7781592212988286</v>
      </c>
      <c r="P921" s="17">
        <f t="shared" si="428"/>
        <v>32723.86993773732</v>
      </c>
      <c r="T921" s="15">
        <v>36.473260498046898</v>
      </c>
      <c r="U921" s="15">
        <f t="shared" si="429"/>
        <v>42.387045374755886</v>
      </c>
      <c r="V921" s="15">
        <f>0.814*U921+4.4613</f>
        <v>38.96435493505129</v>
      </c>
      <c r="W921" s="15">
        <f t="shared" si="433"/>
        <v>3.4226904397045956</v>
      </c>
      <c r="X921" s="19">
        <f t="shared" si="430"/>
        <v>27874.920288010391</v>
      </c>
    </row>
    <row r="922" spans="1:26">
      <c r="A922">
        <v>2082</v>
      </c>
      <c r="B922">
        <v>8</v>
      </c>
      <c r="C922" s="15">
        <v>35.637200927734398</v>
      </c>
      <c r="D922" s="15">
        <f t="shared" si="425"/>
        <v>41.268953657836946</v>
      </c>
      <c r="E922" s="15">
        <f t="shared" si="440"/>
        <v>38.054228277479275</v>
      </c>
      <c r="F922" s="15">
        <f t="shared" si="431"/>
        <v>3.2147253803576703</v>
      </c>
      <c r="G922" s="15">
        <f t="shared" si="426"/>
        <v>25038.068913458977</v>
      </c>
      <c r="L922" s="17">
        <v>32.628045654296898</v>
      </c>
      <c r="M922" s="17">
        <f t="shared" si="427"/>
        <v>43.367157901611357</v>
      </c>
      <c r="N922" s="17">
        <f>0.814*M922+4.4613</f>
        <v>39.762166531911646</v>
      </c>
      <c r="O922" s="17">
        <f t="shared" si="432"/>
        <v>3.6049913696997109</v>
      </c>
      <c r="P922" s="17">
        <f t="shared" si="428"/>
        <v>30361.68727407376</v>
      </c>
      <c r="T922" s="15">
        <v>34.420526123046898</v>
      </c>
      <c r="U922" s="15">
        <f t="shared" si="429"/>
        <v>40.133553577880889</v>
      </c>
      <c r="V922" s="15">
        <f>0.814*U922+4.4613</f>
        <v>37.130012612395042</v>
      </c>
      <c r="W922" s="15">
        <f t="shared" si="433"/>
        <v>3.0035409654858469</v>
      </c>
      <c r="X922" s="19">
        <f t="shared" si="430"/>
        <v>22157.302310192441</v>
      </c>
    </row>
    <row r="923" spans="1:26">
      <c r="A923">
        <v>2082</v>
      </c>
      <c r="B923">
        <v>9</v>
      </c>
      <c r="C923" s="15">
        <v>29.420007324218801</v>
      </c>
      <c r="D923" s="15">
        <f t="shared" si="425"/>
        <v>33.107643614502017</v>
      </c>
      <c r="E923" s="15">
        <f t="shared" ref="E923:E925" si="441">0.9014*D923+2.3973</f>
        <v>32.24052995411212</v>
      </c>
      <c r="F923" s="15">
        <f t="shared" si="431"/>
        <v>0.86711366038989723</v>
      </c>
      <c r="G923" s="15">
        <f t="shared" si="426"/>
        <v>-6985.7025586214113</v>
      </c>
      <c r="L923" s="17">
        <v>26.007836914062501</v>
      </c>
      <c r="M923" s="17">
        <f t="shared" si="427"/>
        <v>34.274963217773433</v>
      </c>
      <c r="N923" s="17">
        <f>0.9014*M923+2.3973</f>
        <v>33.29275184450097</v>
      </c>
      <c r="O923" s="17">
        <f t="shared" si="432"/>
        <v>0.98221137327246311</v>
      </c>
      <c r="P923" s="17">
        <f t="shared" si="428"/>
        <v>-5415.6546571903309</v>
      </c>
      <c r="T923" s="15">
        <v>24.322595214843801</v>
      </c>
      <c r="U923" s="15">
        <f t="shared" si="429"/>
        <v>29.048045026855526</v>
      </c>
      <c r="V923" s="15">
        <f>0.9014*U923+2.3973</f>
        <v>28.581207787207571</v>
      </c>
      <c r="W923" s="15">
        <f t="shared" si="433"/>
        <v>0.46683723964795476</v>
      </c>
      <c r="X923" s="19">
        <f t="shared" si="430"/>
        <v>-12445.873213962248</v>
      </c>
    </row>
    <row r="924" spans="1:26">
      <c r="A924">
        <v>2082</v>
      </c>
      <c r="B924">
        <v>10</v>
      </c>
      <c r="C924" s="15">
        <v>17.278314208984401</v>
      </c>
      <c r="D924" s="15">
        <f t="shared" si="425"/>
        <v>17.169243062133823</v>
      </c>
      <c r="E924" s="15">
        <f t="shared" si="441"/>
        <v>17.873655696207429</v>
      </c>
      <c r="F924" s="15">
        <f t="shared" si="431"/>
        <v>-0.70441263407360566</v>
      </c>
      <c r="G924" s="15">
        <f t="shared" si="426"/>
        <v>-28422.892741398056</v>
      </c>
      <c r="L924" s="17">
        <v>15.20302734375</v>
      </c>
      <c r="M924" s="17">
        <f t="shared" si="427"/>
        <v>19.435637753906249</v>
      </c>
      <c r="N924" s="17">
        <f>0.9014*M924+2.3973</f>
        <v>19.916583871371095</v>
      </c>
      <c r="O924" s="17">
        <f t="shared" si="432"/>
        <v>-0.48094611746484617</v>
      </c>
      <c r="P924" s="17">
        <f t="shared" si="428"/>
        <v>-25374.585988337967</v>
      </c>
      <c r="T924" s="15">
        <v>16.299310302734401</v>
      </c>
      <c r="U924" s="15">
        <f t="shared" si="429"/>
        <v>20.240082850341825</v>
      </c>
      <c r="V924" s="15">
        <f>0.9014*U924+2.3973</f>
        <v>20.641710681298122</v>
      </c>
      <c r="W924" s="15">
        <f t="shared" si="433"/>
        <v>-0.40162783095629706</v>
      </c>
      <c r="X924" s="19">
        <f t="shared" si="430"/>
        <v>-24292.605242074849</v>
      </c>
    </row>
    <row r="925" spans="1:26">
      <c r="A925">
        <v>2082</v>
      </c>
      <c r="B925">
        <v>11</v>
      </c>
      <c r="C925" s="15">
        <v>10.263024902343799</v>
      </c>
      <c r="D925" s="15">
        <f t="shared" si="425"/>
        <v>7.960272789306706</v>
      </c>
      <c r="E925" s="15">
        <f t="shared" si="441"/>
        <v>9.5726898922810655</v>
      </c>
      <c r="F925" s="15">
        <f t="shared" si="431"/>
        <v>-1.6124171029743595</v>
      </c>
      <c r="G925" s="15">
        <f t="shared" si="426"/>
        <v>-40808.981701673241</v>
      </c>
      <c r="L925" s="17">
        <v>11.6210266113281</v>
      </c>
      <c r="M925" s="17">
        <f t="shared" si="427"/>
        <v>14.516117947998012</v>
      </c>
      <c r="N925" s="17">
        <f>0.9014*M925+2.3973</f>
        <v>15.482128718325407</v>
      </c>
      <c r="O925" s="17">
        <f t="shared" si="432"/>
        <v>-0.96601077032739546</v>
      </c>
      <c r="P925" s="17">
        <f t="shared" si="428"/>
        <v>-31991.352918036002</v>
      </c>
      <c r="T925" s="15">
        <v>5.8891235351562701</v>
      </c>
      <c r="U925" s="15">
        <f t="shared" si="429"/>
        <v>8.8117798168945534</v>
      </c>
      <c r="V925" s="15">
        <f>0.9014*U925+2.3973</f>
        <v>10.34023832694875</v>
      </c>
      <c r="W925" s="15">
        <f t="shared" si="433"/>
        <v>-1.5284585100541968</v>
      </c>
      <c r="X925" s="19">
        <f t="shared" si="430"/>
        <v>-39663.702535649296</v>
      </c>
    </row>
    <row r="926" spans="1:26">
      <c r="A926">
        <v>2082</v>
      </c>
      <c r="B926">
        <v>12</v>
      </c>
      <c r="C926" s="15">
        <v>4.1088195800781504</v>
      </c>
      <c r="D926" s="15">
        <f t="shared" si="425"/>
        <v>-0.11835253723141204</v>
      </c>
      <c r="E926" s="15">
        <f t="shared" ref="E926:E928" si="442">0.7817*D926+0.2163</f>
        <v>0.1237838216462052</v>
      </c>
      <c r="F926" s="15">
        <f t="shared" si="431"/>
        <v>-0.24213635887761725</v>
      </c>
      <c r="G926" s="15">
        <f t="shared" si="426"/>
        <v>-22116.982071449576</v>
      </c>
      <c r="L926" s="17">
        <v>4.7926879882812701</v>
      </c>
      <c r="M926" s="17">
        <f t="shared" si="427"/>
        <v>5.1380776831054966</v>
      </c>
      <c r="N926" s="17">
        <f>0.7817*M926+0.2163</f>
        <v>4.2327353248835671</v>
      </c>
      <c r="O926" s="17">
        <f t="shared" si="432"/>
        <v>0.90534235822192954</v>
      </c>
      <c r="P926" s="17">
        <f t="shared" si="428"/>
        <v>-6464.2248914946595</v>
      </c>
      <c r="T926" s="15">
        <v>-4.0369323730468496</v>
      </c>
      <c r="U926" s="15">
        <f t="shared" si="429"/>
        <v>-2.0850443591308321</v>
      </c>
      <c r="V926" s="15">
        <f>0.7817*U926+0.2163</f>
        <v>-1.4135791755325715</v>
      </c>
      <c r="W926" s="15">
        <f t="shared" si="433"/>
        <v>-0.67146518359826057</v>
      </c>
      <c r="X926" s="19">
        <f t="shared" si="430"/>
        <v>-27973.456569463873</v>
      </c>
    </row>
    <row r="927" spans="1:26">
      <c r="A927">
        <v>2083</v>
      </c>
      <c r="B927">
        <v>1</v>
      </c>
      <c r="C927" s="15">
        <v>2.8216186523437701</v>
      </c>
      <c r="D927" s="15">
        <f t="shared" si="425"/>
        <v>-1.8080611950683325</v>
      </c>
      <c r="E927" s="15">
        <f t="shared" si="442"/>
        <v>-1.1970614361849155</v>
      </c>
      <c r="F927" s="15">
        <f t="shared" si="431"/>
        <v>-0.61099975888341707</v>
      </c>
      <c r="G927" s="15">
        <f t="shared" si="426"/>
        <v>-27148.647710928693</v>
      </c>
      <c r="H927" s="15">
        <f>SUM(G927:G938)</f>
        <v>-4978.0903750168436</v>
      </c>
      <c r="I927" s="15">
        <f>H927*2.36386*4.4</f>
        <v>-51777.038341104191</v>
      </c>
      <c r="L927" s="17">
        <v>2.7414794921875201</v>
      </c>
      <c r="M927" s="17">
        <f t="shared" si="427"/>
        <v>2.3209479345703401</v>
      </c>
      <c r="N927" s="17">
        <f>0.7817*M927+0.2163</f>
        <v>2.0305850004536348</v>
      </c>
      <c r="O927" s="17">
        <f t="shared" si="432"/>
        <v>0.29036293411670533</v>
      </c>
      <c r="P927" s="17">
        <f t="shared" si="428"/>
        <v>-14853.159215714022</v>
      </c>
      <c r="Q927" s="17">
        <f>SUM(P927:P938)</f>
        <v>12068.119043859333</v>
      </c>
      <c r="R927" s="17">
        <f>Q927*2.36386*4.4</f>
        <v>125520.31308527623</v>
      </c>
      <c r="T927" s="15">
        <v>-4.5833496093749799</v>
      </c>
      <c r="U927" s="15">
        <f t="shared" si="429"/>
        <v>-2.6849012011718538</v>
      </c>
      <c r="V927" s="15">
        <f>0.7817*U927+0.2163</f>
        <v>-1.8824872689560381</v>
      </c>
      <c r="W927" s="15">
        <f t="shared" si="433"/>
        <v>-0.8024139322158157</v>
      </c>
      <c r="X927" s="19">
        <f t="shared" si="430"/>
        <v>-29759.728449355942</v>
      </c>
      <c r="Y927" s="19">
        <f>SUM(X927:X938)</f>
        <v>-45589.97320925277</v>
      </c>
      <c r="Z927" s="19">
        <f>Y927*2.36386*4.4</f>
        <v>-474180.58190986671</v>
      </c>
    </row>
    <row r="928" spans="1:26">
      <c r="A928">
        <v>2083</v>
      </c>
      <c r="B928">
        <v>2</v>
      </c>
      <c r="C928" s="15">
        <v>11.2136169433594</v>
      </c>
      <c r="D928" s="15">
        <f t="shared" si="425"/>
        <v>9.208114961547885</v>
      </c>
      <c r="E928" s="15">
        <f t="shared" si="442"/>
        <v>7.414283465441982</v>
      </c>
      <c r="F928" s="15">
        <f t="shared" si="431"/>
        <v>1.793831496105903</v>
      </c>
      <c r="G928" s="15">
        <f t="shared" si="426"/>
        <v>5655.6554383806215</v>
      </c>
      <c r="L928" s="17">
        <v>5.3436218261719004</v>
      </c>
      <c r="M928" s="17">
        <f t="shared" si="427"/>
        <v>5.8947302160644881</v>
      </c>
      <c r="N928" s="17">
        <f>0.7817*M928+0.2163</f>
        <v>4.8242106098976105</v>
      </c>
      <c r="O928" s="17">
        <f t="shared" si="432"/>
        <v>1.0705196061668776</v>
      </c>
      <c r="P928" s="17">
        <f t="shared" si="428"/>
        <v>-4211.0420522776221</v>
      </c>
      <c r="T928" s="15">
        <v>1.3541198730469</v>
      </c>
      <c r="U928" s="15">
        <f t="shared" si="429"/>
        <v>3.8332527966308865</v>
      </c>
      <c r="V928" s="15">
        <f>0.7817*U928+0.2163</f>
        <v>3.2127537111263638</v>
      </c>
      <c r="W928" s="15">
        <f t="shared" si="433"/>
        <v>0.62049908550452271</v>
      </c>
      <c r="X928" s="19">
        <f t="shared" si="430"/>
        <v>-10349.771974632806</v>
      </c>
    </row>
    <row r="929" spans="1:26">
      <c r="A929">
        <v>2083</v>
      </c>
      <c r="B929">
        <v>3</v>
      </c>
      <c r="C929" s="15">
        <v>19.460290527343801</v>
      </c>
      <c r="D929" s="15">
        <f t="shared" si="425"/>
        <v>20.033523375244208</v>
      </c>
      <c r="E929" s="15">
        <f t="shared" ref="E929:E931" si="443">0.9534*D929-0.7929</f>
        <v>18.307061185957828</v>
      </c>
      <c r="F929" s="15">
        <f t="shared" si="431"/>
        <v>1.7264621892863801</v>
      </c>
      <c r="G929" s="15">
        <f t="shared" si="426"/>
        <v>4736.6707240555115</v>
      </c>
      <c r="L929" s="17">
        <v>13.1732421875</v>
      </c>
      <c r="M929" s="17">
        <f t="shared" si="427"/>
        <v>16.647930820312499</v>
      </c>
      <c r="N929" s="17">
        <f>0.9534*M929-0.7929</f>
        <v>15.079237244085938</v>
      </c>
      <c r="O929" s="17">
        <f t="shared" si="432"/>
        <v>1.5686935762265612</v>
      </c>
      <c r="P929" s="17">
        <f t="shared" si="428"/>
        <v>2584.5490733065235</v>
      </c>
      <c r="T929" s="15">
        <v>11.267175292968799</v>
      </c>
      <c r="U929" s="15">
        <f t="shared" si="429"/>
        <v>14.71580503662115</v>
      </c>
      <c r="V929" s="15">
        <f>0.9534*U929-0.7929</f>
        <v>13.237148521914605</v>
      </c>
      <c r="W929" s="15">
        <f t="shared" si="433"/>
        <v>1.4786565147065449</v>
      </c>
      <c r="X929" s="19">
        <f t="shared" si="430"/>
        <v>1356.3535171119802</v>
      </c>
    </row>
    <row r="930" spans="1:26">
      <c r="A930">
        <v>2083</v>
      </c>
      <c r="B930">
        <v>4</v>
      </c>
      <c r="C930" s="15">
        <v>24.873681640625001</v>
      </c>
      <c r="D930" s="15">
        <f t="shared" si="425"/>
        <v>27.139681889648436</v>
      </c>
      <c r="E930" s="15">
        <f t="shared" si="443"/>
        <v>25.082072713590819</v>
      </c>
      <c r="F930" s="15">
        <f t="shared" si="431"/>
        <v>2.0576091760576176</v>
      </c>
      <c r="G930" s="15">
        <f t="shared" si="426"/>
        <v>9253.8467706019619</v>
      </c>
      <c r="L930" s="17">
        <v>16.805535888671901</v>
      </c>
      <c r="M930" s="17">
        <f t="shared" si="427"/>
        <v>21.636522989501991</v>
      </c>
      <c r="N930" s="17">
        <f>0.9534*M930-0.7929</f>
        <v>19.8353610181912</v>
      </c>
      <c r="O930" s="17">
        <f t="shared" si="432"/>
        <v>1.8011619713107905</v>
      </c>
      <c r="P930" s="17">
        <f t="shared" si="428"/>
        <v>5755.6504506504934</v>
      </c>
      <c r="T930" s="15">
        <v>20.373712158203102</v>
      </c>
      <c r="U930" s="15">
        <f t="shared" si="429"/>
        <v>24.712961207275367</v>
      </c>
      <c r="V930" s="15">
        <f>0.9534*U930-0.7929</f>
        <v>22.768437215016334</v>
      </c>
      <c r="W930" s="15">
        <f t="shared" si="433"/>
        <v>1.9445239922590325</v>
      </c>
      <c r="X930" s="19">
        <f t="shared" si="430"/>
        <v>7711.2517784054617</v>
      </c>
    </row>
    <row r="931" spans="1:26">
      <c r="A931">
        <v>2083</v>
      </c>
      <c r="B931">
        <v>5</v>
      </c>
      <c r="C931" s="15">
        <v>31.773919677734401</v>
      </c>
      <c r="D931" s="15">
        <f t="shared" si="425"/>
        <v>36.197624360961946</v>
      </c>
      <c r="E931" s="15">
        <f t="shared" si="443"/>
        <v>33.717915065741117</v>
      </c>
      <c r="F931" s="15">
        <f t="shared" si="431"/>
        <v>2.4797092952208288</v>
      </c>
      <c r="G931" s="15">
        <f t="shared" si="426"/>
        <v>15011.714496107328</v>
      </c>
      <c r="L931" s="17">
        <v>20.361138916015602</v>
      </c>
      <c r="M931" s="17">
        <f t="shared" si="427"/>
        <v>26.519788187255827</v>
      </c>
      <c r="N931" s="17">
        <f>0.9534*M931-0.7929</f>
        <v>24.491066057729707</v>
      </c>
      <c r="O931" s="17">
        <f t="shared" si="432"/>
        <v>2.0287221295261197</v>
      </c>
      <c r="P931" s="17">
        <f t="shared" si="428"/>
        <v>8859.7985688658009</v>
      </c>
      <c r="T931" s="15">
        <v>30.755334472656301</v>
      </c>
      <c r="U931" s="15">
        <f t="shared" si="429"/>
        <v>36.109906184082092</v>
      </c>
      <c r="V931" s="15">
        <f>0.9534*U931-0.7929</f>
        <v>33.634284555903868</v>
      </c>
      <c r="W931" s="15">
        <f t="shared" si="433"/>
        <v>2.4756216281782244</v>
      </c>
      <c r="X931" s="19">
        <f t="shared" si="430"/>
        <v>14955.954629979162</v>
      </c>
    </row>
    <row r="932" spans="1:26">
      <c r="A932">
        <v>2083</v>
      </c>
      <c r="B932">
        <v>6</v>
      </c>
      <c r="C932" s="15">
        <v>36.405786132812501</v>
      </c>
      <c r="D932" s="15">
        <f t="shared" si="425"/>
        <v>42.277875456542972</v>
      </c>
      <c r="E932" s="15">
        <f t="shared" ref="E932:E934" si="444">0.814*D932+4.4613</f>
        <v>38.875490621625978</v>
      </c>
      <c r="F932" s="15">
        <f t="shared" si="431"/>
        <v>3.4023848349169938</v>
      </c>
      <c r="G932" s="15">
        <f t="shared" si="426"/>
        <v>27597.93153310271</v>
      </c>
      <c r="L932" s="17">
        <v>31.181115722656301</v>
      </c>
      <c r="M932" s="17">
        <f t="shared" si="427"/>
        <v>41.379944333496162</v>
      </c>
      <c r="N932" s="17">
        <f>0.814*M932+4.4613</f>
        <v>38.144574687465877</v>
      </c>
      <c r="O932" s="17">
        <f t="shared" si="432"/>
        <v>3.2353696460302857</v>
      </c>
      <c r="P932" s="17">
        <f t="shared" si="428"/>
        <v>25319.677341499126</v>
      </c>
      <c r="T932" s="15">
        <v>32.644525146484398</v>
      </c>
      <c r="U932" s="15">
        <f t="shared" si="429"/>
        <v>38.183859705810576</v>
      </c>
      <c r="V932" s="15">
        <f>0.814*U932+4.4613</f>
        <v>35.54296180052981</v>
      </c>
      <c r="W932" s="15">
        <f t="shared" si="433"/>
        <v>2.6408979052807666</v>
      </c>
      <c r="X932" s="19">
        <f t="shared" si="430"/>
        <v>17210.488325934937</v>
      </c>
    </row>
    <row r="933" spans="1:26">
      <c r="A933">
        <v>2083</v>
      </c>
      <c r="B933">
        <v>7</v>
      </c>
      <c r="C933" s="15">
        <v>37.075616455078197</v>
      </c>
      <c r="D933" s="15">
        <f t="shared" si="425"/>
        <v>43.157161720581151</v>
      </c>
      <c r="E933" s="15">
        <f t="shared" si="444"/>
        <v>39.591229640553053</v>
      </c>
      <c r="F933" s="15">
        <f t="shared" si="431"/>
        <v>3.565932080028098</v>
      </c>
      <c r="G933" s="15">
        <f t="shared" si="426"/>
        <v>29828.879503663287</v>
      </c>
      <c r="L933" s="17">
        <v>34.821160888671898</v>
      </c>
      <c r="M933" s="17">
        <f t="shared" si="427"/>
        <v>46.379182364501979</v>
      </c>
      <c r="N933" s="17">
        <f>0.814*M933+4.4613</f>
        <v>42.213954444704612</v>
      </c>
      <c r="O933" s="17">
        <f t="shared" si="432"/>
        <v>4.165227919797367</v>
      </c>
      <c r="P933" s="17">
        <f t="shared" si="428"/>
        <v>38003.874053955886</v>
      </c>
      <c r="T933" s="15">
        <v>37.689172363281301</v>
      </c>
      <c r="U933" s="15">
        <f t="shared" si="429"/>
        <v>43.721873420410212</v>
      </c>
      <c r="V933" s="15">
        <f>0.814*U933+4.4613</f>
        <v>40.050904964213913</v>
      </c>
      <c r="W933" s="15">
        <f t="shared" si="433"/>
        <v>3.6709684561962987</v>
      </c>
      <c r="X933" s="19">
        <f t="shared" si="430"/>
        <v>31261.680710973713</v>
      </c>
    </row>
    <row r="934" spans="1:26">
      <c r="A934">
        <v>2083</v>
      </c>
      <c r="B934">
        <v>8</v>
      </c>
      <c r="C934" s="15">
        <v>37.327416992187501</v>
      </c>
      <c r="D934" s="15">
        <f t="shared" si="425"/>
        <v>43.487700285644529</v>
      </c>
      <c r="E934" s="15">
        <f t="shared" si="444"/>
        <v>39.860288032514646</v>
      </c>
      <c r="F934" s="15">
        <f t="shared" si="431"/>
        <v>3.6274122531298829</v>
      </c>
      <c r="G934" s="15">
        <f t="shared" si="426"/>
        <v>30667.530544944733</v>
      </c>
      <c r="L934" s="17">
        <v>33.367272949218801</v>
      </c>
      <c r="M934" s="17">
        <f t="shared" si="427"/>
        <v>44.3824126684571</v>
      </c>
      <c r="N934" s="17">
        <f>0.814*M934+4.4613</f>
        <v>40.588583912124079</v>
      </c>
      <c r="O934" s="17">
        <f t="shared" si="432"/>
        <v>3.7938287563330206</v>
      </c>
      <c r="P934" s="17">
        <f t="shared" si="428"/>
        <v>32937.618065138733</v>
      </c>
      <c r="T934" s="15">
        <v>33.439813232421898</v>
      </c>
      <c r="U934" s="15">
        <f t="shared" si="429"/>
        <v>39.056926966552759</v>
      </c>
      <c r="V934" s="15">
        <f>0.814*U934+4.4613</f>
        <v>36.253638550773942</v>
      </c>
      <c r="W934" s="15">
        <f t="shared" si="433"/>
        <v>2.803288415778816</v>
      </c>
      <c r="X934" s="19">
        <f t="shared" si="430"/>
        <v>19425.657279638828</v>
      </c>
    </row>
    <row r="935" spans="1:26">
      <c r="A935">
        <v>2083</v>
      </c>
      <c r="B935">
        <v>9</v>
      </c>
      <c r="C935" s="15">
        <v>28.329522705078102</v>
      </c>
      <c r="D935" s="15">
        <f t="shared" si="425"/>
        <v>31.676164454956023</v>
      </c>
      <c r="E935" s="15">
        <f t="shared" ref="E935:E937" si="445">0.9014*D935+2.3973</f>
        <v>30.950194639697362</v>
      </c>
      <c r="F935" s="15">
        <f t="shared" si="431"/>
        <v>0.72596981525866155</v>
      </c>
      <c r="G935" s="15">
        <f t="shared" si="426"/>
        <v>-8911.0457500565972</v>
      </c>
      <c r="L935" s="17">
        <v>25.203759765625001</v>
      </c>
      <c r="M935" s="17">
        <f t="shared" si="427"/>
        <v>33.17064366210937</v>
      </c>
      <c r="N935" s="17">
        <f>0.9014*M935+2.3973</f>
        <v>32.297318197025383</v>
      </c>
      <c r="O935" s="17">
        <f t="shared" si="432"/>
        <v>0.87332546508398678</v>
      </c>
      <c r="P935" s="17">
        <f t="shared" si="428"/>
        <v>-6900.9673307893354</v>
      </c>
      <c r="T935" s="15">
        <v>25.527551269531301</v>
      </c>
      <c r="U935" s="15">
        <f t="shared" si="429"/>
        <v>30.370845783691465</v>
      </c>
      <c r="V935" s="15">
        <f>0.9014*U935+2.3973</f>
        <v>29.773580389419486</v>
      </c>
      <c r="W935" s="15">
        <f t="shared" si="433"/>
        <v>0.59726539427197878</v>
      </c>
      <c r="X935" s="19">
        <f t="shared" si="430"/>
        <v>-10666.702756735936</v>
      </c>
    </row>
    <row r="936" spans="1:26">
      <c r="A936">
        <v>2083</v>
      </c>
      <c r="B936">
        <v>10</v>
      </c>
      <c r="C936" s="15">
        <v>20.063470458984401</v>
      </c>
      <c r="D936" s="15">
        <f t="shared" si="425"/>
        <v>20.825317671508824</v>
      </c>
      <c r="E936" s="15">
        <f t="shared" si="445"/>
        <v>21.169241349098055</v>
      </c>
      <c r="F936" s="15">
        <f t="shared" si="431"/>
        <v>-0.34392367758923115</v>
      </c>
      <c r="G936" s="15">
        <f t="shared" si="426"/>
        <v>-23505.462885994704</v>
      </c>
      <c r="L936" s="17">
        <v>18.264001464843801</v>
      </c>
      <c r="M936" s="17">
        <f t="shared" si="427"/>
        <v>23.639579611816476</v>
      </c>
      <c r="N936" s="17">
        <f>0.9014*M936+2.3973</f>
        <v>23.706017062091373</v>
      </c>
      <c r="O936" s="17">
        <f t="shared" si="432"/>
        <v>-6.6437450274897003E-2</v>
      </c>
      <c r="P936" s="17">
        <f t="shared" si="428"/>
        <v>-19720.273259199868</v>
      </c>
      <c r="T936" s="15">
        <v>18.228967285156301</v>
      </c>
      <c r="U936" s="15">
        <f t="shared" si="429"/>
        <v>22.358460285644586</v>
      </c>
      <c r="V936" s="15">
        <f>0.9014*U936+2.3973</f>
        <v>22.55121610148003</v>
      </c>
      <c r="W936" s="15">
        <f t="shared" si="433"/>
        <v>-0.19275581583544366</v>
      </c>
      <c r="X936" s="19">
        <f t="shared" si="430"/>
        <v>-21443.382083811288</v>
      </c>
    </row>
    <row r="937" spans="1:26">
      <c r="A937">
        <v>2083</v>
      </c>
      <c r="B937">
        <v>11</v>
      </c>
      <c r="C937" s="15">
        <v>8.9051757812500192</v>
      </c>
      <c r="D937" s="15">
        <f t="shared" si="425"/>
        <v>6.1778242480469006</v>
      </c>
      <c r="E937" s="15">
        <f t="shared" si="445"/>
        <v>7.9659907771894769</v>
      </c>
      <c r="F937" s="15">
        <f t="shared" si="431"/>
        <v>-1.7881665291425763</v>
      </c>
      <c r="G937" s="15">
        <f t="shared" si="426"/>
        <v>-43206.379624033885</v>
      </c>
      <c r="L937" s="17">
        <v>8.1672607421875192</v>
      </c>
      <c r="M937" s="17">
        <f t="shared" si="427"/>
        <v>9.7727159033203375</v>
      </c>
      <c r="N937" s="17">
        <f>0.9014*M937+2.3973</f>
        <v>11.206426115252951</v>
      </c>
      <c r="O937" s="17">
        <f t="shared" si="432"/>
        <v>-1.4337102119326133</v>
      </c>
      <c r="P937" s="17">
        <f t="shared" si="428"/>
        <v>-38371.241000972776</v>
      </c>
      <c r="T937" s="15">
        <v>5.6110473632812701</v>
      </c>
      <c r="U937" s="15">
        <f t="shared" si="429"/>
        <v>8.5065077954101795</v>
      </c>
      <c r="V937" s="15">
        <f>0.9014*U937+2.3973</f>
        <v>10.065066126782735</v>
      </c>
      <c r="W937" s="15">
        <f t="shared" si="433"/>
        <v>-1.5585583313725557</v>
      </c>
      <c r="X937" s="19">
        <f t="shared" si="430"/>
        <v>-40074.294198253032</v>
      </c>
    </row>
    <row r="938" spans="1:26">
      <c r="A938">
        <v>2083</v>
      </c>
      <c r="B938">
        <v>12</v>
      </c>
      <c r="C938" s="15">
        <v>3.3818298339844</v>
      </c>
      <c r="D938" s="15">
        <f t="shared" si="425"/>
        <v>-1.0726719769286781</v>
      </c>
      <c r="E938" s="15">
        <f t="shared" ref="E938:E940" si="446">0.7817*D938+0.2163</f>
        <v>-0.62220768436514762</v>
      </c>
      <c r="F938" s="15">
        <f t="shared" si="431"/>
        <v>-0.45046429256353049</v>
      </c>
      <c r="G938" s="15">
        <f t="shared" si="426"/>
        <v>-24958.783414859121</v>
      </c>
      <c r="L938" s="17">
        <v>2.1343017578125201</v>
      </c>
      <c r="M938" s="17">
        <f t="shared" si="427"/>
        <v>1.487050034179715</v>
      </c>
      <c r="N938" s="17">
        <f>0.7817*M938+0.2163</f>
        <v>1.378727011718283</v>
      </c>
      <c r="O938" s="17">
        <f t="shared" si="432"/>
        <v>0.10832302246143199</v>
      </c>
      <c r="P938" s="17">
        <f t="shared" si="428"/>
        <v>-17336.365650603606</v>
      </c>
      <c r="T938" s="15">
        <v>-3.1938842773437299</v>
      </c>
      <c r="U938" s="15">
        <f t="shared" si="429"/>
        <v>-1.1595461596679475</v>
      </c>
      <c r="V938" s="15">
        <f>0.7817*U938+0.2163</f>
        <v>-0.69011723301243455</v>
      </c>
      <c r="W938" s="15">
        <f t="shared" si="433"/>
        <v>-0.46942892665551295</v>
      </c>
      <c r="X938" s="19">
        <f t="shared" si="430"/>
        <v>-25217.479988507854</v>
      </c>
    </row>
    <row r="939" spans="1:26">
      <c r="A939">
        <v>2084</v>
      </c>
      <c r="B939">
        <v>1</v>
      </c>
      <c r="C939" s="15">
        <v>3.6044860839844</v>
      </c>
      <c r="D939" s="15">
        <f t="shared" si="425"/>
        <v>-0.78039111755367774</v>
      </c>
      <c r="E939" s="15">
        <f t="shared" si="446"/>
        <v>-0.39373173659170985</v>
      </c>
      <c r="F939" s="15">
        <f t="shared" si="431"/>
        <v>-0.38665938096196789</v>
      </c>
      <c r="G939" s="15">
        <f t="shared" si="426"/>
        <v>-24088.420615702205</v>
      </c>
      <c r="H939" s="15">
        <f>SUM(G939:G950)</f>
        <v>-27112.812178107444</v>
      </c>
      <c r="I939" s="15">
        <f>H939*2.36386*4.4</f>
        <v>-281999.9256595007</v>
      </c>
      <c r="L939" s="17">
        <v>-3.4994262695312299</v>
      </c>
      <c r="M939" s="17">
        <f t="shared" si="427"/>
        <v>-6.2503120385741902</v>
      </c>
      <c r="N939" s="17">
        <f>0.7817*M939+0.2163</f>
        <v>-4.6695689205534441</v>
      </c>
      <c r="O939" s="17">
        <f t="shared" si="432"/>
        <v>-1.5807431180207461</v>
      </c>
      <c r="P939" s="17">
        <f t="shared" si="428"/>
        <v>-40376.916872920992</v>
      </c>
      <c r="Q939" s="17">
        <f>SUM(P939:P950)</f>
        <v>-21789.805768717695</v>
      </c>
      <c r="R939" s="17">
        <f>Q939*2.36386*4.4</f>
        <v>-226635.42116354045</v>
      </c>
      <c r="T939" s="15">
        <v>-3.72431030273435</v>
      </c>
      <c r="U939" s="15">
        <f t="shared" si="429"/>
        <v>-1.7418478503417698</v>
      </c>
      <c r="V939" s="15">
        <f>0.7817*U939+0.2163</f>
        <v>-1.1453024646121615</v>
      </c>
      <c r="W939" s="15">
        <f t="shared" si="433"/>
        <v>-0.59654538572960836</v>
      </c>
      <c r="X939" s="19">
        <f t="shared" si="430"/>
        <v>-26951.475606737586</v>
      </c>
      <c r="Y939" s="19">
        <f>SUM(X939:X950)</f>
        <v>-14549.257189954023</v>
      </c>
      <c r="Z939" s="19">
        <f>Y939*2.36386*4.4</f>
        <v>-151326.59124459676</v>
      </c>
    </row>
    <row r="940" spans="1:26">
      <c r="A940">
        <v>2084</v>
      </c>
      <c r="B940">
        <v>2</v>
      </c>
      <c r="C940" s="15">
        <v>4.9954162597656504</v>
      </c>
      <c r="D940" s="15">
        <f t="shared" si="425"/>
        <v>1.0454829241943697</v>
      </c>
      <c r="E940" s="15">
        <f t="shared" si="446"/>
        <v>1.0335540018427387</v>
      </c>
      <c r="F940" s="15">
        <f t="shared" si="431"/>
        <v>1.1928922351631011E-2</v>
      </c>
      <c r="G940" s="15">
        <f t="shared" si="426"/>
        <v>-18651.277570201401</v>
      </c>
      <c r="L940" s="17">
        <v>4.3960205078125201</v>
      </c>
      <c r="M940" s="17">
        <f t="shared" si="427"/>
        <v>4.5932945654297157</v>
      </c>
      <c r="N940" s="17">
        <f>0.7817*M940+0.2163</f>
        <v>3.8068783617964086</v>
      </c>
      <c r="O940" s="17">
        <f t="shared" si="432"/>
        <v>0.78641620363330711</v>
      </c>
      <c r="P940" s="17">
        <f t="shared" si="428"/>
        <v>-8086.4965662380582</v>
      </c>
      <c r="T940" s="15">
        <v>3.7616210937500201</v>
      </c>
      <c r="U940" s="15">
        <f t="shared" si="429"/>
        <v>6.4762076367187724</v>
      </c>
      <c r="V940" s="15">
        <f>0.7817*U940+0.2163</f>
        <v>5.2787515096230644</v>
      </c>
      <c r="W940" s="15">
        <f t="shared" si="433"/>
        <v>1.197456127095708</v>
      </c>
      <c r="X940" s="19">
        <f t="shared" si="430"/>
        <v>-2479.5009702874468</v>
      </c>
    </row>
    <row r="941" spans="1:26">
      <c r="A941">
        <v>2084</v>
      </c>
      <c r="B941">
        <v>3</v>
      </c>
      <c r="C941" s="15">
        <v>16.982446289062501</v>
      </c>
      <c r="D941" s="15">
        <f t="shared" si="425"/>
        <v>16.780857243652346</v>
      </c>
      <c r="E941" s="15">
        <f t="shared" ref="E941:E943" si="447">0.9534*D941-0.7929</f>
        <v>15.205969296098147</v>
      </c>
      <c r="F941" s="15">
        <f t="shared" si="431"/>
        <v>1.574887947554199</v>
      </c>
      <c r="G941" s="15">
        <f t="shared" si="426"/>
        <v>2669.0464925868291</v>
      </c>
      <c r="L941" s="17">
        <v>9.7702880859375192</v>
      </c>
      <c r="M941" s="17">
        <f t="shared" si="427"/>
        <v>11.974313657226588</v>
      </c>
      <c r="N941" s="17">
        <f>0.9534*M941-0.7929</f>
        <v>10.623410640799831</v>
      </c>
      <c r="O941" s="17">
        <f t="shared" si="432"/>
        <v>1.3509030164267575</v>
      </c>
      <c r="P941" s="17">
        <f t="shared" si="428"/>
        <v>-386.3319529226028</v>
      </c>
      <c r="T941" s="15">
        <v>17.429071044921901</v>
      </c>
      <c r="U941" s="15">
        <f t="shared" si="429"/>
        <v>21.480334193115265</v>
      </c>
      <c r="V941" s="15">
        <f>0.9534*U941-0.7929</f>
        <v>19.686450619716094</v>
      </c>
      <c r="W941" s="15">
        <f t="shared" si="433"/>
        <v>1.7938835733991709</v>
      </c>
      <c r="X941" s="19">
        <f t="shared" si="430"/>
        <v>5656.3658247380918</v>
      </c>
    </row>
    <row r="942" spans="1:26">
      <c r="A942">
        <v>2084</v>
      </c>
      <c r="B942">
        <v>4</v>
      </c>
      <c r="C942" s="15">
        <v>26.216210937500001</v>
      </c>
      <c r="D942" s="15">
        <f t="shared" si="425"/>
        <v>28.902020097656248</v>
      </c>
      <c r="E942" s="15">
        <f t="shared" si="447"/>
        <v>26.762285961105469</v>
      </c>
      <c r="F942" s="15">
        <f t="shared" si="431"/>
        <v>2.1397341365507785</v>
      </c>
      <c r="G942" s="15">
        <f t="shared" si="426"/>
        <v>10374.113356689169</v>
      </c>
      <c r="L942" s="17">
        <v>16.414483642578102</v>
      </c>
      <c r="M942" s="17">
        <f t="shared" si="427"/>
        <v>21.099451834716767</v>
      </c>
      <c r="N942" s="17">
        <f>0.9534*M942-0.7929</f>
        <v>19.323317379218967</v>
      </c>
      <c r="O942" s="17">
        <f t="shared" si="432"/>
        <v>1.7761344554978002</v>
      </c>
      <c r="P942" s="17">
        <f t="shared" si="428"/>
        <v>5414.2501074454922</v>
      </c>
      <c r="T942" s="15">
        <v>21.984460449218801</v>
      </c>
      <c r="U942" s="15">
        <f t="shared" si="429"/>
        <v>26.4812406811524</v>
      </c>
      <c r="V942" s="15">
        <f>0.9534*U942-0.7929</f>
        <v>24.454314865410698</v>
      </c>
      <c r="W942" s="15">
        <f t="shared" si="433"/>
        <v>2.0269258157417021</v>
      </c>
      <c r="X942" s="19">
        <f t="shared" si="430"/>
        <v>8835.2950525325577</v>
      </c>
    </row>
    <row r="943" spans="1:26">
      <c r="A943">
        <v>2084</v>
      </c>
      <c r="B943">
        <v>5</v>
      </c>
      <c r="C943" s="15">
        <v>32.644891357421898</v>
      </c>
      <c r="D943" s="15">
        <f t="shared" si="425"/>
        <v>37.340948884887723</v>
      </c>
      <c r="E943" s="15">
        <f t="shared" si="447"/>
        <v>34.807960666851955</v>
      </c>
      <c r="F943" s="15">
        <f t="shared" si="431"/>
        <v>2.5329882180357686</v>
      </c>
      <c r="G943" s="15">
        <f t="shared" si="426"/>
        <v>15738.492282225918</v>
      </c>
      <c r="L943" s="17">
        <v>23.324243164062501</v>
      </c>
      <c r="M943" s="17">
        <f t="shared" si="427"/>
        <v>30.589315561523438</v>
      </c>
      <c r="N943" s="17">
        <f>0.9534*M943-0.7929</f>
        <v>28.370953456356446</v>
      </c>
      <c r="O943" s="17">
        <f t="shared" si="432"/>
        <v>2.2183621051669924</v>
      </c>
      <c r="P943" s="17">
        <f t="shared" si="428"/>
        <v>11446.677476582943</v>
      </c>
      <c r="T943" s="15">
        <v>28.857141113281301</v>
      </c>
      <c r="U943" s="15">
        <f t="shared" si="429"/>
        <v>34.026069514160213</v>
      </c>
      <c r="V943" s="15">
        <f>0.9534*U943-0.7929</f>
        <v>31.64755467480035</v>
      </c>
      <c r="W943" s="15">
        <f t="shared" si="433"/>
        <v>2.3785148393598625</v>
      </c>
      <c r="X943" s="19">
        <f t="shared" si="430"/>
        <v>13631.320923707885</v>
      </c>
    </row>
    <row r="944" spans="1:26">
      <c r="A944">
        <v>2084</v>
      </c>
      <c r="B944">
        <v>6</v>
      </c>
      <c r="C944" s="15">
        <v>33.466485595703197</v>
      </c>
      <c r="D944" s="15">
        <f t="shared" si="425"/>
        <v>38.419455641479587</v>
      </c>
      <c r="E944" s="15">
        <f t="shared" ref="E944:E946" si="448">0.814*D944+4.4613</f>
        <v>35.734736892164378</v>
      </c>
      <c r="F944" s="15">
        <f t="shared" si="431"/>
        <v>2.6847187493152092</v>
      </c>
      <c r="G944" s="15">
        <f t="shared" si="426"/>
        <v>17808.248459408765</v>
      </c>
      <c r="L944" s="17">
        <v>30.922631835937501</v>
      </c>
      <c r="M944" s="17">
        <f t="shared" si="427"/>
        <v>41.024942563476564</v>
      </c>
      <c r="N944" s="17">
        <f>0.814*M944+4.4613</f>
        <v>37.855603246669922</v>
      </c>
      <c r="O944" s="17">
        <f t="shared" si="432"/>
        <v>3.1693393168066422</v>
      </c>
      <c r="P944" s="17">
        <f t="shared" si="428"/>
        <v>24418.957620559406</v>
      </c>
      <c r="T944" s="15">
        <v>36.251641845703197</v>
      </c>
      <c r="U944" s="15">
        <f t="shared" si="429"/>
        <v>42.143752418212969</v>
      </c>
      <c r="V944" s="15">
        <f>0.814*U944+4.4613</f>
        <v>38.766314468425357</v>
      </c>
      <c r="W944" s="15">
        <f t="shared" si="433"/>
        <v>3.3774379497876126</v>
      </c>
      <c r="X944" s="19">
        <f t="shared" si="430"/>
        <v>27257.63107305282</v>
      </c>
    </row>
    <row r="945" spans="1:26">
      <c r="A945">
        <v>2084</v>
      </c>
      <c r="B945">
        <v>7</v>
      </c>
      <c r="C945" s="15">
        <v>40.032281494140697</v>
      </c>
      <c r="D945" s="15">
        <f t="shared" si="425"/>
        <v>47.038375917358493</v>
      </c>
      <c r="E945" s="15">
        <f t="shared" si="448"/>
        <v>42.750537996729811</v>
      </c>
      <c r="F945" s="15">
        <f t="shared" si="431"/>
        <v>4.2878379206286823</v>
      </c>
      <c r="G945" s="15">
        <f t="shared" si="426"/>
        <v>39676.397075295856</v>
      </c>
      <c r="L945" s="17">
        <v>35.033776855468801</v>
      </c>
      <c r="M945" s="17">
        <f t="shared" si="427"/>
        <v>46.67118913330085</v>
      </c>
      <c r="N945" s="17">
        <f>0.814*M945+4.4613</f>
        <v>42.451647954506889</v>
      </c>
      <c r="O945" s="17">
        <f t="shared" si="432"/>
        <v>4.2195411787939605</v>
      </c>
      <c r="P945" s="17">
        <f t="shared" si="428"/>
        <v>38744.761219928412</v>
      </c>
      <c r="T945" s="15">
        <v>38.621087646484398</v>
      </c>
      <c r="U945" s="15">
        <f t="shared" si="429"/>
        <v>44.744930018310576</v>
      </c>
      <c r="V945" s="15">
        <f>0.814*U945+4.4613</f>
        <v>40.88367303490481</v>
      </c>
      <c r="W945" s="15">
        <f t="shared" si="433"/>
        <v>3.8612569834057666</v>
      </c>
      <c r="X945" s="19">
        <f t="shared" si="430"/>
        <v>33857.406510638066</v>
      </c>
    </row>
    <row r="946" spans="1:26">
      <c r="A946">
        <v>2084</v>
      </c>
      <c r="B946">
        <v>8</v>
      </c>
      <c r="C946" s="15">
        <v>35.881158447265697</v>
      </c>
      <c r="D946" s="15">
        <f t="shared" si="425"/>
        <v>41.589196693725683</v>
      </c>
      <c r="E946" s="15">
        <f t="shared" si="448"/>
        <v>38.314906108692703</v>
      </c>
      <c r="F946" s="15">
        <f t="shared" si="431"/>
        <v>3.2742905850329791</v>
      </c>
      <c r="G946" s="15">
        <f t="shared" si="426"/>
        <v>25850.597870434867</v>
      </c>
      <c r="L946" s="17">
        <v>32.557916259765697</v>
      </c>
      <c r="M946" s="17">
        <f t="shared" si="427"/>
        <v>43.270842191162203</v>
      </c>
      <c r="N946" s="17">
        <f>0.814*M946+4.4613</f>
        <v>39.683765543606029</v>
      </c>
      <c r="O946" s="17">
        <f t="shared" si="432"/>
        <v>3.5870766475561737</v>
      </c>
      <c r="P946" s="17">
        <f t="shared" si="428"/>
        <v>30117.312549313763</v>
      </c>
      <c r="T946" s="15">
        <v>34.150048828125001</v>
      </c>
      <c r="U946" s="15">
        <f t="shared" si="429"/>
        <v>39.836623603515626</v>
      </c>
      <c r="V946" s="15">
        <f>0.814*U946+4.4613</f>
        <v>36.88831161326172</v>
      </c>
      <c r="W946" s="15">
        <f t="shared" si="433"/>
        <v>2.9483119902539059</v>
      </c>
      <c r="X946" s="19">
        <f t="shared" si="430"/>
        <v>21403.923859053531</v>
      </c>
    </row>
    <row r="947" spans="1:26">
      <c r="A947">
        <v>2084</v>
      </c>
      <c r="B947">
        <v>9</v>
      </c>
      <c r="C947" s="15">
        <v>29.263940429687501</v>
      </c>
      <c r="D947" s="15">
        <f t="shared" si="425"/>
        <v>32.902774602050783</v>
      </c>
      <c r="E947" s="15">
        <f t="shared" ref="E947:E949" si="449">0.9014*D947+2.3973</f>
        <v>32.055861026288575</v>
      </c>
      <c r="F947" s="15">
        <f t="shared" si="431"/>
        <v>0.84691357576220838</v>
      </c>
      <c r="G947" s="15">
        <f t="shared" si="426"/>
        <v>-7261.251913027716</v>
      </c>
      <c r="L947" s="17">
        <v>26.093896484375001</v>
      </c>
      <c r="M947" s="17">
        <f t="shared" si="427"/>
        <v>34.393157431640624</v>
      </c>
      <c r="N947" s="17">
        <f>0.9014*M947+2.3973</f>
        <v>33.399292108880857</v>
      </c>
      <c r="O947" s="17">
        <f t="shared" si="432"/>
        <v>0.99386532275976691</v>
      </c>
      <c r="P947" s="17">
        <f t="shared" si="428"/>
        <v>-5256.6831322340204</v>
      </c>
      <c r="T947" s="15">
        <v>26.466516113281301</v>
      </c>
      <c r="U947" s="15">
        <f t="shared" si="429"/>
        <v>31.401641389160215</v>
      </c>
      <c r="V947" s="15">
        <f>0.9014*U947+2.3973</f>
        <v>30.702739548189019</v>
      </c>
      <c r="W947" s="15">
        <f t="shared" si="433"/>
        <v>0.69890184097119601</v>
      </c>
      <c r="X947" s="19">
        <f t="shared" si="430"/>
        <v>-9280.2799873119147</v>
      </c>
    </row>
    <row r="948" spans="1:26">
      <c r="A948">
        <v>2084</v>
      </c>
      <c r="B948">
        <v>10</v>
      </c>
      <c r="C948" s="15">
        <v>18.793267822265602</v>
      </c>
      <c r="D948" s="15">
        <f t="shared" si="425"/>
        <v>19.157922670288055</v>
      </c>
      <c r="E948" s="15">
        <f t="shared" si="449"/>
        <v>19.666251494997653</v>
      </c>
      <c r="F948" s="15">
        <f t="shared" si="431"/>
        <v>-0.50832882470959717</v>
      </c>
      <c r="G948" s="15">
        <f t="shared" si="426"/>
        <v>-25748.113497863615</v>
      </c>
      <c r="L948" s="17">
        <v>14.109094238281299</v>
      </c>
      <c r="M948" s="17">
        <f t="shared" si="427"/>
        <v>17.933230026855536</v>
      </c>
      <c r="N948" s="17">
        <f>0.9014*M948+2.3973</f>
        <v>18.56231354620758</v>
      </c>
      <c r="O948" s="17">
        <f t="shared" si="432"/>
        <v>-0.62908351935204365</v>
      </c>
      <c r="P948" s="17">
        <f t="shared" si="428"/>
        <v>-27395.328287481228</v>
      </c>
      <c r="T948" s="15">
        <v>13.392236328125</v>
      </c>
      <c r="U948" s="15">
        <f t="shared" si="429"/>
        <v>17.048697041015625</v>
      </c>
      <c r="V948" s="15">
        <f>0.9014*U948+2.3973</f>
        <v>17.764995512771485</v>
      </c>
      <c r="W948" s="15">
        <f t="shared" si="433"/>
        <v>-0.71629847175585937</v>
      </c>
      <c r="X948" s="19">
        <f t="shared" si="430"/>
        <v>-28585.027453221679</v>
      </c>
    </row>
    <row r="949" spans="1:26">
      <c r="A949">
        <v>2084</v>
      </c>
      <c r="B949">
        <v>11</v>
      </c>
      <c r="C949" s="15">
        <v>12.0704284667969</v>
      </c>
      <c r="D949" s="15">
        <f t="shared" si="425"/>
        <v>10.332851448364291</v>
      </c>
      <c r="E949" s="15">
        <f t="shared" si="449"/>
        <v>11.711332295555572</v>
      </c>
      <c r="F949" s="15">
        <f t="shared" si="431"/>
        <v>-1.3784808471912804</v>
      </c>
      <c r="G949" s="15">
        <f t="shared" si="426"/>
        <v>-37617.857236536256</v>
      </c>
      <c r="L949" s="17">
        <v>8.7000366210937692</v>
      </c>
      <c r="M949" s="17">
        <f t="shared" si="427"/>
        <v>10.504430295410183</v>
      </c>
      <c r="N949" s="17">
        <f>0.9014*M949+2.3973</f>
        <v>11.865993468282738</v>
      </c>
      <c r="O949" s="17">
        <f t="shared" si="432"/>
        <v>-1.3615631728725557</v>
      </c>
      <c r="P949" s="17">
        <f t="shared" si="428"/>
        <v>-37387.083241154527</v>
      </c>
      <c r="T949" s="15">
        <v>7.1353088378906504</v>
      </c>
      <c r="U949" s="15">
        <f t="shared" si="429"/>
        <v>10.179842042236357</v>
      </c>
      <c r="V949" s="15">
        <f>0.9014*U949+2.3973</f>
        <v>11.573409616871851</v>
      </c>
      <c r="W949" s="15">
        <f t="shared" si="433"/>
        <v>-1.3935675746354939</v>
      </c>
      <c r="X949" s="19">
        <f t="shared" si="430"/>
        <v>-37823.65528560277</v>
      </c>
    </row>
    <row r="950" spans="1:26">
      <c r="A950">
        <v>2084</v>
      </c>
      <c r="B950">
        <v>12</v>
      </c>
      <c r="C950" s="15">
        <v>3.15056762695315</v>
      </c>
      <c r="D950" s="15">
        <f t="shared" si="425"/>
        <v>-1.3762498760985995</v>
      </c>
      <c r="E950" s="15">
        <f t="shared" ref="E950:E952" si="450">0.7817*D950+0.2163</f>
        <v>-0.85951452814627527</v>
      </c>
      <c r="F950" s="15">
        <f t="shared" si="431"/>
        <v>-0.51673534795232423</v>
      </c>
      <c r="G950" s="15">
        <f t="shared" si="426"/>
        <v>-25862.786881417655</v>
      </c>
      <c r="L950" s="17">
        <v>3.1841064453125201</v>
      </c>
      <c r="M950" s="17">
        <f t="shared" si="427"/>
        <v>2.9288517919922152</v>
      </c>
      <c r="N950" s="17">
        <f>0.7817*M950+0.2163</f>
        <v>2.5057834458003145</v>
      </c>
      <c r="O950" s="17">
        <f t="shared" si="432"/>
        <v>0.4230683461919007</v>
      </c>
      <c r="P950" s="17">
        <f t="shared" si="428"/>
        <v>-13042.924689596282</v>
      </c>
      <c r="T950" s="15">
        <v>-1.6196655273437299</v>
      </c>
      <c r="U950" s="15">
        <f t="shared" si="429"/>
        <v>0.56863118408205282</v>
      </c>
      <c r="V950" s="15">
        <f>0.7817*U950+0.2163</f>
        <v>0.66079899659694064</v>
      </c>
      <c r="W950" s="15">
        <f t="shared" si="433"/>
        <v>-9.2167812514887815E-2</v>
      </c>
      <c r="X950" s="19">
        <f t="shared" si="430"/>
        <v>-20071.261130515584</v>
      </c>
    </row>
    <row r="951" spans="1:26">
      <c r="A951">
        <v>2085</v>
      </c>
      <c r="B951">
        <v>1</v>
      </c>
      <c r="C951" s="15">
        <v>3.4995361328125201</v>
      </c>
      <c r="D951" s="15">
        <f t="shared" si="425"/>
        <v>-0.9181589184570047</v>
      </c>
      <c r="E951" s="15">
        <f t="shared" si="450"/>
        <v>-0.50142482655784049</v>
      </c>
      <c r="F951" s="15">
        <f t="shared" si="431"/>
        <v>-0.41673409189916422</v>
      </c>
      <c r="G951" s="15">
        <f t="shared" si="426"/>
        <v>-24498.669747596497</v>
      </c>
      <c r="H951" s="15">
        <f>SUM(G951:G962)</f>
        <v>-23971.216391407943</v>
      </c>
      <c r="I951" s="15">
        <f>H951*2.36386*4.4</f>
        <v>-249324.23814757177</v>
      </c>
      <c r="L951" s="17">
        <v>0.55635986328127296</v>
      </c>
      <c r="M951" s="17">
        <f t="shared" si="427"/>
        <v>-0.68009536376949964</v>
      </c>
      <c r="N951" s="17">
        <f>0.7817*M951+0.2163</f>
        <v>-0.31533054585861781</v>
      </c>
      <c r="O951" s="17">
        <f t="shared" si="432"/>
        <v>-0.36476481791088183</v>
      </c>
      <c r="P951" s="17">
        <f t="shared" si="428"/>
        <v>-23789.756881122339</v>
      </c>
      <c r="Q951" s="17">
        <f>SUM(P951:P962)</f>
        <v>20517.258518897037</v>
      </c>
      <c r="R951" s="17">
        <f>Q951*2.36386*4.4</f>
        <v>213399.6775789118</v>
      </c>
      <c r="T951" s="15">
        <v>-2.7533020019531</v>
      </c>
      <c r="U951" s="15">
        <f t="shared" si="429"/>
        <v>-0.67587493774411378</v>
      </c>
      <c r="V951" s="15">
        <f>0.7817*U951+0.2163</f>
        <v>-0.31203143883457368</v>
      </c>
      <c r="W951" s="15">
        <f t="shared" si="433"/>
        <v>-0.3638434989095401</v>
      </c>
      <c r="X951" s="19">
        <f t="shared" si="430"/>
        <v>-23777.189168625038</v>
      </c>
      <c r="Y951" s="19">
        <f>SUM(X951:X962)</f>
        <v>-37015.03717065588</v>
      </c>
      <c r="Z951" s="19">
        <f>Y951*2.36386*4.4</f>
        <v>-384992.80937139707</v>
      </c>
    </row>
    <row r="952" spans="1:26">
      <c r="A952">
        <v>2085</v>
      </c>
      <c r="B952">
        <v>2</v>
      </c>
      <c r="C952" s="15">
        <v>7.2843566894531504</v>
      </c>
      <c r="D952" s="15">
        <f t="shared" si="425"/>
        <v>4.0501750262451504</v>
      </c>
      <c r="E952" s="15">
        <f t="shared" si="450"/>
        <v>3.3823218180158339</v>
      </c>
      <c r="F952" s="15">
        <f t="shared" si="431"/>
        <v>0.66785320822931649</v>
      </c>
      <c r="G952" s="15">
        <f t="shared" si="426"/>
        <v>-9703.8143865438942</v>
      </c>
      <c r="L952" s="17">
        <v>4.5514770507812701</v>
      </c>
      <c r="M952" s="17">
        <f t="shared" si="427"/>
        <v>4.8067985815429957</v>
      </c>
      <c r="N952" s="17">
        <f>0.7817*M952+0.2163</f>
        <v>3.9737744511921593</v>
      </c>
      <c r="O952" s="17">
        <f t="shared" si="432"/>
        <v>0.83302413035083633</v>
      </c>
      <c r="P952" s="17">
        <f t="shared" si="428"/>
        <v>-7450.7178378842418</v>
      </c>
      <c r="T952" s="15">
        <v>1.6128173828125201</v>
      </c>
      <c r="U952" s="15">
        <f t="shared" si="429"/>
        <v>4.1172509228515848</v>
      </c>
      <c r="V952" s="15">
        <f>0.7817*U952+0.2163</f>
        <v>3.4347550463930836</v>
      </c>
      <c r="W952" s="15">
        <f t="shared" si="433"/>
        <v>0.68249587645850118</v>
      </c>
      <c r="X952" s="19">
        <f t="shared" si="430"/>
        <v>-9504.0737492295848</v>
      </c>
    </row>
    <row r="953" spans="1:26">
      <c r="A953">
        <v>2085</v>
      </c>
      <c r="B953">
        <v>3</v>
      </c>
      <c r="C953" s="15">
        <v>17.743951416015602</v>
      </c>
      <c r="D953" s="15">
        <f t="shared" si="425"/>
        <v>17.780485023803678</v>
      </c>
      <c r="E953" s="15">
        <f t="shared" ref="E953:E955" si="451">0.9534*D953-0.7929</f>
        <v>16.159014421694426</v>
      </c>
      <c r="F953" s="15">
        <f t="shared" si="431"/>
        <v>1.6214706021092518</v>
      </c>
      <c r="G953" s="15">
        <f t="shared" si="426"/>
        <v>3304.4804833723028</v>
      </c>
      <c r="L953" s="17">
        <v>12.360559082031299</v>
      </c>
      <c r="M953" s="17">
        <f t="shared" si="427"/>
        <v>15.531791843261784</v>
      </c>
      <c r="N953" s="17">
        <f>0.9534*M953-0.7929</f>
        <v>14.015110343365786</v>
      </c>
      <c r="O953" s="17">
        <f t="shared" si="432"/>
        <v>1.5166814998959985</v>
      </c>
      <c r="P953" s="17">
        <f t="shared" si="428"/>
        <v>1875.0523400813145</v>
      </c>
      <c r="T953" s="15">
        <v>11.44521484375</v>
      </c>
      <c r="U953" s="15">
        <f t="shared" si="429"/>
        <v>14.911256855468752</v>
      </c>
      <c r="V953" s="15">
        <f>0.9534*U953-0.7929</f>
        <v>13.423492286003908</v>
      </c>
      <c r="W953" s="15">
        <f t="shared" si="433"/>
        <v>1.4877645694648436</v>
      </c>
      <c r="X953" s="19">
        <f t="shared" si="430"/>
        <v>1480.5964920699298</v>
      </c>
    </row>
    <row r="954" spans="1:26">
      <c r="A954">
        <v>2085</v>
      </c>
      <c r="B954">
        <v>4</v>
      </c>
      <c r="C954" s="15">
        <v>26.142724609375001</v>
      </c>
      <c r="D954" s="15">
        <f t="shared" si="425"/>
        <v>28.805554594726566</v>
      </c>
      <c r="E954" s="15">
        <f t="shared" si="451"/>
        <v>26.670315750612311</v>
      </c>
      <c r="F954" s="15">
        <f t="shared" si="431"/>
        <v>2.1352388441142551</v>
      </c>
      <c r="G954" s="15">
        <f t="shared" si="426"/>
        <v>10312.793072562556</v>
      </c>
      <c r="L954" s="17">
        <v>19.539514160156301</v>
      </c>
      <c r="M954" s="17">
        <f t="shared" si="427"/>
        <v>25.391368747558666</v>
      </c>
      <c r="N954" s="17">
        <f>0.9534*M954-0.7929</f>
        <v>23.415230963922433</v>
      </c>
      <c r="O954" s="17">
        <f t="shared" si="432"/>
        <v>1.9761377836362328</v>
      </c>
      <c r="P954" s="17">
        <f t="shared" si="428"/>
        <v>8142.4955065818503</v>
      </c>
      <c r="T954" s="15">
        <v>20.648767089843801</v>
      </c>
      <c r="U954" s="15">
        <f t="shared" si="429"/>
        <v>25.014916511230524</v>
      </c>
      <c r="V954" s="15">
        <f>0.9534*U954-0.7929</f>
        <v>23.056321401807182</v>
      </c>
      <c r="W954" s="15">
        <f t="shared" si="433"/>
        <v>1.9585951094233423</v>
      </c>
      <c r="X954" s="19">
        <f t="shared" si="430"/>
        <v>7903.1958876438111</v>
      </c>
    </row>
    <row r="955" spans="1:26">
      <c r="A955">
        <v>2085</v>
      </c>
      <c r="B955">
        <v>5</v>
      </c>
      <c r="C955" s="15">
        <v>31.823937988281301</v>
      </c>
      <c r="D955" s="15">
        <f t="shared" si="425"/>
        <v>36.26328339721686</v>
      </c>
      <c r="E955" s="15">
        <f t="shared" si="451"/>
        <v>33.780514390906554</v>
      </c>
      <c r="F955" s="15">
        <f t="shared" si="431"/>
        <v>2.4827690063103063</v>
      </c>
      <c r="G955" s="15">
        <f t="shared" si="426"/>
        <v>15053.452015078889</v>
      </c>
      <c r="L955" s="17">
        <v>29.404595947265602</v>
      </c>
      <c r="M955" s="17">
        <f t="shared" si="427"/>
        <v>38.940072073974576</v>
      </c>
      <c r="N955" s="17">
        <f>0.9534*M955-0.7929</f>
        <v>36.332564715327358</v>
      </c>
      <c r="O955" s="17">
        <f t="shared" si="432"/>
        <v>2.6075073586472186</v>
      </c>
      <c r="P955" s="17">
        <f t="shared" si="428"/>
        <v>16755.007879306708</v>
      </c>
      <c r="T955" s="15">
        <v>28.042260742187501</v>
      </c>
      <c r="U955" s="15">
        <f t="shared" si="429"/>
        <v>33.131493842773445</v>
      </c>
      <c r="V955" s="15">
        <f>0.9534*U955-0.7929</f>
        <v>30.794666229700205</v>
      </c>
      <c r="W955" s="15">
        <f t="shared" si="433"/>
        <v>2.3368276130732397</v>
      </c>
      <c r="X955" s="19">
        <f t="shared" si="430"/>
        <v>13062.665469932064</v>
      </c>
    </row>
    <row r="956" spans="1:26">
      <c r="A956">
        <v>2085</v>
      </c>
      <c r="B956">
        <v>6</v>
      </c>
      <c r="C956" s="15">
        <v>35.737359619140697</v>
      </c>
      <c r="D956" s="15">
        <f t="shared" si="425"/>
        <v>41.400431972045993</v>
      </c>
      <c r="E956" s="15">
        <f t="shared" ref="E956:E958" si="452">0.814*D956+4.4613</f>
        <v>38.161251625245434</v>
      </c>
      <c r="F956" s="15">
        <f t="shared" si="431"/>
        <v>3.2391803468005591</v>
      </c>
      <c r="G956" s="15">
        <f t="shared" si="426"/>
        <v>25371.659110706423</v>
      </c>
      <c r="L956" s="17">
        <v>31.632531738281301</v>
      </c>
      <c r="M956" s="17">
        <f t="shared" si="427"/>
        <v>41.999919089355537</v>
      </c>
      <c r="N956" s="17">
        <f>0.814*M956+4.4613</f>
        <v>38.649234138735409</v>
      </c>
      <c r="O956" s="17">
        <f t="shared" si="432"/>
        <v>3.3506849506201277</v>
      </c>
      <c r="P956" s="17">
        <f t="shared" si="428"/>
        <v>26892.693411409164</v>
      </c>
      <c r="T956" s="15">
        <v>35.204797363281301</v>
      </c>
      <c r="U956" s="15">
        <f t="shared" si="429"/>
        <v>40.994526545410217</v>
      </c>
      <c r="V956" s="15">
        <f>0.814*U956+4.4613</f>
        <v>37.830844607963918</v>
      </c>
      <c r="W956" s="15">
        <f t="shared" si="433"/>
        <v>3.1636819374462988</v>
      </c>
      <c r="X956" s="19">
        <f t="shared" si="430"/>
        <v>24341.785308704959</v>
      </c>
    </row>
    <row r="957" spans="1:26">
      <c r="A957">
        <v>2085</v>
      </c>
      <c r="B957">
        <v>7</v>
      </c>
      <c r="C957" s="15">
        <v>40.419366455078197</v>
      </c>
      <c r="D957" s="15">
        <f t="shared" si="425"/>
        <v>47.546502345581146</v>
      </c>
      <c r="E957" s="15">
        <f t="shared" si="452"/>
        <v>43.164152909303048</v>
      </c>
      <c r="F957" s="15">
        <f t="shared" si="431"/>
        <v>4.3823494362780977</v>
      </c>
      <c r="G957" s="15">
        <f t="shared" si="426"/>
        <v>40965.628660269533</v>
      </c>
      <c r="L957" s="17">
        <v>33.731591796875001</v>
      </c>
      <c r="M957" s="17">
        <f t="shared" si="427"/>
        <v>44.882768173828126</v>
      </c>
      <c r="N957" s="17">
        <f>0.814*M957+4.4613</f>
        <v>40.995873293496096</v>
      </c>
      <c r="O957" s="17">
        <f t="shared" si="432"/>
        <v>3.8868948803320293</v>
      </c>
      <c r="P957" s="17">
        <f t="shared" si="428"/>
        <v>34207.133062609209</v>
      </c>
      <c r="T957" s="15">
        <v>38.189508056640697</v>
      </c>
      <c r="U957" s="15">
        <f t="shared" si="429"/>
        <v>44.271141944580158</v>
      </c>
      <c r="V957" s="15">
        <f>0.814*U957+4.4613</f>
        <v>40.498009542888248</v>
      </c>
      <c r="W957" s="15">
        <f t="shared" si="433"/>
        <v>3.7731324016919103</v>
      </c>
      <c r="X957" s="19">
        <f t="shared" si="430"/>
        <v>32655.299091479348</v>
      </c>
    </row>
    <row r="958" spans="1:26">
      <c r="A958">
        <v>2085</v>
      </c>
      <c r="B958">
        <v>8</v>
      </c>
      <c r="C958" s="15">
        <v>36.563714599609398</v>
      </c>
      <c r="D958" s="15">
        <f t="shared" si="425"/>
        <v>42.485188154907256</v>
      </c>
      <c r="E958" s="15">
        <f t="shared" si="452"/>
        <v>39.044243158094503</v>
      </c>
      <c r="F958" s="15">
        <f t="shared" si="431"/>
        <v>3.4409449968127532</v>
      </c>
      <c r="G958" s="15">
        <f t="shared" si="426"/>
        <v>28123.930701522768</v>
      </c>
      <c r="L958" s="17">
        <v>33.219659423828197</v>
      </c>
      <c r="M958" s="17">
        <f t="shared" si="427"/>
        <v>44.179680252685642</v>
      </c>
      <c r="N958" s="17">
        <f>0.814*M958+4.4613</f>
        <v>40.423559725686111</v>
      </c>
      <c r="O958" s="17">
        <f t="shared" si="432"/>
        <v>3.7561205269995313</v>
      </c>
      <c r="P958" s="17">
        <f t="shared" si="428"/>
        <v>32423.240108800608</v>
      </c>
      <c r="T958" s="15">
        <v>35.623925781250001</v>
      </c>
      <c r="U958" s="15">
        <f t="shared" si="429"/>
        <v>41.454645722656252</v>
      </c>
      <c r="V958" s="15">
        <f>0.814*U958+4.4613</f>
        <v>38.205381618242185</v>
      </c>
      <c r="W958" s="15">
        <f t="shared" si="433"/>
        <v>3.2492641044140669</v>
      </c>
      <c r="X958" s="19">
        <f t="shared" si="430"/>
        <v>25509.211648312288</v>
      </c>
    </row>
    <row r="959" spans="1:26">
      <c r="A959">
        <v>2085</v>
      </c>
      <c r="B959">
        <v>9</v>
      </c>
      <c r="C959" s="15">
        <v>29.721154785156301</v>
      </c>
      <c r="D959" s="15">
        <f t="shared" si="425"/>
        <v>33.502959886474677</v>
      </c>
      <c r="E959" s="15">
        <f t="shared" ref="E959:E961" si="453">0.9014*D959+2.3973</f>
        <v>32.596868041668273</v>
      </c>
      <c r="F959" s="15">
        <f t="shared" si="431"/>
        <v>0.90609184480640437</v>
      </c>
      <c r="G959" s="15">
        <f t="shared" si="426"/>
        <v>-6454.0011449958383</v>
      </c>
      <c r="L959" s="17">
        <v>24.709588623046901</v>
      </c>
      <c r="M959" s="17">
        <f t="shared" si="427"/>
        <v>32.491949014892612</v>
      </c>
      <c r="N959" s="17">
        <f>0.9014*M959+2.3973</f>
        <v>31.685542842024201</v>
      </c>
      <c r="O959" s="17">
        <f t="shared" si="432"/>
        <v>0.80640617286841021</v>
      </c>
      <c r="P959" s="17">
        <f t="shared" si="428"/>
        <v>-7813.8133959020161</v>
      </c>
      <c r="T959" s="15">
        <v>25.562310791015602</v>
      </c>
      <c r="U959" s="15">
        <f t="shared" si="429"/>
        <v>30.409004786376929</v>
      </c>
      <c r="V959" s="15">
        <f>0.9014*U959+2.3973</f>
        <v>29.807976914440165</v>
      </c>
      <c r="W959" s="15">
        <f t="shared" si="433"/>
        <v>0.60102787193676477</v>
      </c>
      <c r="X959" s="19">
        <f t="shared" si="430"/>
        <v>-10615.378798910591</v>
      </c>
    </row>
    <row r="960" spans="1:26">
      <c r="A960">
        <v>2085</v>
      </c>
      <c r="B960">
        <v>10</v>
      </c>
      <c r="C960" s="15">
        <v>16.273248291015602</v>
      </c>
      <c r="D960" s="15">
        <f t="shared" si="425"/>
        <v>15.84989303161618</v>
      </c>
      <c r="E960" s="15">
        <f t="shared" si="453"/>
        <v>16.684393578698824</v>
      </c>
      <c r="F960" s="15">
        <f t="shared" si="431"/>
        <v>-0.83450054708264432</v>
      </c>
      <c r="G960" s="15">
        <f t="shared" si="426"/>
        <v>-30197.42196275435</v>
      </c>
      <c r="L960" s="17">
        <v>18.188165283203102</v>
      </c>
      <c r="M960" s="17">
        <f t="shared" si="427"/>
        <v>23.535426199951139</v>
      </c>
      <c r="N960" s="17">
        <f>0.9014*M960+2.3973</f>
        <v>23.612133176635957</v>
      </c>
      <c r="O960" s="17">
        <f t="shared" si="432"/>
        <v>-7.6706976684818073E-2</v>
      </c>
      <c r="P960" s="17">
        <f t="shared" si="428"/>
        <v>-19860.359868957603</v>
      </c>
      <c r="T960" s="15">
        <v>14.982263183593799</v>
      </c>
      <c r="U960" s="15">
        <f t="shared" si="429"/>
        <v>18.794228522949272</v>
      </c>
      <c r="V960" s="15">
        <f>0.9014*U960+2.3973</f>
        <v>19.338417590586474</v>
      </c>
      <c r="W960" s="15">
        <f t="shared" si="433"/>
        <v>-0.54418906763720187</v>
      </c>
      <c r="X960" s="19">
        <f t="shared" si="430"/>
        <v>-26237.283071639071</v>
      </c>
    </row>
    <row r="961" spans="1:26">
      <c r="A961">
        <v>2085</v>
      </c>
      <c r="B961">
        <v>11</v>
      </c>
      <c r="C961" s="15">
        <v>8.5156188964843995</v>
      </c>
      <c r="D961" s="15">
        <f t="shared" si="425"/>
        <v>5.6664529254150713</v>
      </c>
      <c r="E961" s="15">
        <f t="shared" si="453"/>
        <v>7.5050406669691458</v>
      </c>
      <c r="F961" s="15">
        <f t="shared" si="431"/>
        <v>-1.8385877415540746</v>
      </c>
      <c r="G961" s="15">
        <f t="shared" si="426"/>
        <v>-43894.175382539135</v>
      </c>
      <c r="L961" s="17">
        <v>10.478723144531299</v>
      </c>
      <c r="M961" s="17">
        <f t="shared" si="427"/>
        <v>12.947278366699285</v>
      </c>
      <c r="N961" s="17">
        <f>0.9014*M961+2.3973</f>
        <v>14.067976719742735</v>
      </c>
      <c r="O961" s="17">
        <f t="shared" si="432"/>
        <v>-1.1206983530434496</v>
      </c>
      <c r="P961" s="17">
        <f t="shared" si="428"/>
        <v>-34101.446233865696</v>
      </c>
      <c r="T961" s="15">
        <v>5.5951171875000201</v>
      </c>
      <c r="U961" s="15">
        <f t="shared" si="429"/>
        <v>8.4890196484375231</v>
      </c>
      <c r="V961" s="15">
        <f>0.9014*U961+2.3973</f>
        <v>10.049302311101583</v>
      </c>
      <c r="W961" s="15">
        <f t="shared" si="433"/>
        <v>-1.5602826626640596</v>
      </c>
      <c r="X961" s="19">
        <f t="shared" si="430"/>
        <v>-40097.815801400437</v>
      </c>
    </row>
    <row r="962" spans="1:26">
      <c r="A962">
        <v>2085</v>
      </c>
      <c r="B962">
        <v>12</v>
      </c>
      <c r="C962" s="15">
        <v>1.4897094726562701</v>
      </c>
      <c r="D962" s="15">
        <f t="shared" si="425"/>
        <v>-3.5564583752441141</v>
      </c>
      <c r="E962" s="15">
        <f t="shared" ref="E962:E964" si="454">0.7817*D962+0.2163</f>
        <v>-2.5637835119283241</v>
      </c>
      <c r="F962" s="15">
        <f t="shared" si="431"/>
        <v>-0.99267486331579002</v>
      </c>
      <c r="G962" s="15">
        <f t="shared" si="426"/>
        <v>-32355.077810490693</v>
      </c>
      <c r="L962" s="17">
        <v>4.7198120117187701</v>
      </c>
      <c r="M962" s="17">
        <f t="shared" si="427"/>
        <v>5.0379898168945587</v>
      </c>
      <c r="N962" s="17">
        <f>0.7817*M962+0.2163</f>
        <v>4.1544966398664762</v>
      </c>
      <c r="O962" s="17">
        <f t="shared" si="432"/>
        <v>0.8834931770280825</v>
      </c>
      <c r="P962" s="17">
        <f t="shared" si="428"/>
        <v>-6762.2695721599266</v>
      </c>
      <c r="T962" s="15">
        <v>-5.1879028320312299</v>
      </c>
      <c r="U962" s="15">
        <f t="shared" si="429"/>
        <v>-3.3485797290038852</v>
      </c>
      <c r="V962" s="15">
        <f>0.7817*U962+0.2163</f>
        <v>-2.4012847741623369</v>
      </c>
      <c r="W962" s="15">
        <f t="shared" si="433"/>
        <v>-0.94729495484154835</v>
      </c>
      <c r="X962" s="19">
        <f t="shared" si="430"/>
        <v>-31736.050478993558</v>
      </c>
    </row>
    <row r="963" spans="1:26">
      <c r="A963">
        <v>2086</v>
      </c>
      <c r="B963">
        <v>1</v>
      </c>
      <c r="C963" s="15">
        <v>2.9189086914062701</v>
      </c>
      <c r="D963" s="15">
        <f t="shared" si="425"/>
        <v>-1.6803485607909887</v>
      </c>
      <c r="E963" s="15">
        <f t="shared" si="454"/>
        <v>-1.0972284699703159</v>
      </c>
      <c r="F963" s="15">
        <f t="shared" si="431"/>
        <v>-0.58312009082067284</v>
      </c>
      <c r="G963" s="15">
        <f t="shared" si="426"/>
        <v>-26768.341158884799</v>
      </c>
      <c r="H963" s="15">
        <f>SUM(G963:G974)</f>
        <v>-12830.287548303357</v>
      </c>
      <c r="I963" s="15">
        <f>H963*2.36386*4.4</f>
        <v>-133447.61550530244</v>
      </c>
      <c r="L963" s="17">
        <v>1.4908081054687701</v>
      </c>
      <c r="M963" s="17">
        <f t="shared" si="427"/>
        <v>0.60327585205080902</v>
      </c>
      <c r="N963" s="17">
        <f>0.7817*M963+0.2163</f>
        <v>0.68788073354811741</v>
      </c>
      <c r="O963" s="17">
        <f t="shared" si="432"/>
        <v>-8.4604881497308382E-2</v>
      </c>
      <c r="P963" s="17">
        <f t="shared" si="428"/>
        <v>-19968.095188504783</v>
      </c>
      <c r="Q963" s="17">
        <f>SUM(P963:P974)</f>
        <v>41687.825449672608</v>
      </c>
      <c r="R963" s="17">
        <f>Q963*2.36386*4.4</f>
        <v>433594.40549683763</v>
      </c>
      <c r="T963" s="15">
        <v>-5.4385131835937299</v>
      </c>
      <c r="U963" s="15">
        <f t="shared" si="429"/>
        <v>-3.6236997729491978</v>
      </c>
      <c r="V963" s="15">
        <f>0.7817*U963+0.2163</f>
        <v>-2.6163461125143876</v>
      </c>
      <c r="W963" s="15">
        <f t="shared" si="433"/>
        <v>-1.0073536604348101</v>
      </c>
      <c r="X963" s="19">
        <f t="shared" si="430"/>
        <v>-32555.311281991242</v>
      </c>
      <c r="Y963" s="19">
        <f>SUM(X963:X974)</f>
        <v>-28698.456391874544</v>
      </c>
      <c r="Z963" s="19">
        <f>Y963*2.36386*4.4</f>
        <v>-298492.18575658486</v>
      </c>
    </row>
    <row r="964" spans="1:26">
      <c r="A964">
        <v>2086</v>
      </c>
      <c r="B964">
        <v>2</v>
      </c>
      <c r="C964" s="15">
        <v>3.8598571777344</v>
      </c>
      <c r="D964" s="15">
        <f t="shared" ref="D964:D1027" si="455">C964*1.3127-5.512</f>
        <v>-0.44516548278805246</v>
      </c>
      <c r="E964" s="15">
        <f t="shared" si="454"/>
        <v>-0.13168585789542059</v>
      </c>
      <c r="F964" s="15">
        <f t="shared" si="431"/>
        <v>-0.31347962489263187</v>
      </c>
      <c r="G964" s="15">
        <f t="shared" ref="G964:G1027" si="456">13641*F964-18814</f>
        <v>-23090.175563160392</v>
      </c>
      <c r="L964" s="17">
        <v>6.5489135742187701</v>
      </c>
      <c r="M964" s="17">
        <f t="shared" ref="M964:M1027" si="457">L964*1.3734-1.4442</f>
        <v>7.5500779028320579</v>
      </c>
      <c r="N964" s="17">
        <f>0.7817*M964+0.2163</f>
        <v>6.1181958966438197</v>
      </c>
      <c r="O964" s="17">
        <f t="shared" si="432"/>
        <v>1.4318820061882382</v>
      </c>
      <c r="P964" s="17">
        <f t="shared" ref="P964:P1027" si="458">13641*O964-18814</f>
        <v>718.30244641375612</v>
      </c>
      <c r="T964" s="15">
        <v>5.5936218261719004</v>
      </c>
      <c r="U964" s="15">
        <f t="shared" ref="U964:U1027" si="459">T964*1.0978+2.3467</f>
        <v>8.487378040771512</v>
      </c>
      <c r="V964" s="15">
        <f>0.7817*U964+0.2163</f>
        <v>6.8508834144710908</v>
      </c>
      <c r="W964" s="15">
        <f t="shared" si="433"/>
        <v>1.6364946263004212</v>
      </c>
      <c r="X964" s="19">
        <f t="shared" ref="X964:X1027" si="460">13641*W964-18814</f>
        <v>3509.4231973640453</v>
      </c>
    </row>
    <row r="965" spans="1:26">
      <c r="A965">
        <v>2086</v>
      </c>
      <c r="B965">
        <v>3</v>
      </c>
      <c r="C965" s="15">
        <v>14.5829406738281</v>
      </c>
      <c r="D965" s="15">
        <f t="shared" si="455"/>
        <v>13.631026222534146</v>
      </c>
      <c r="E965" s="15">
        <f t="shared" ref="E965:E967" si="461">0.9534*D965-0.7929</f>
        <v>12.202920400564055</v>
      </c>
      <c r="F965" s="15">
        <f t="shared" ref="F965:F1028" si="462">D965-E965</f>
        <v>1.4281058219700906</v>
      </c>
      <c r="G965" s="15">
        <f t="shared" si="456"/>
        <v>666.79151749400626</v>
      </c>
      <c r="L965" s="17">
        <v>13.9857421875</v>
      </c>
      <c r="M965" s="17">
        <f t="shared" si="457"/>
        <v>17.763818320312499</v>
      </c>
      <c r="N965" s="17">
        <f>0.9534*M965-0.7929</f>
        <v>16.143124386585939</v>
      </c>
      <c r="O965" s="17">
        <f t="shared" ref="O965:O1028" si="463">M965-N965</f>
        <v>1.6206939337265602</v>
      </c>
      <c r="P965" s="17">
        <f t="shared" si="458"/>
        <v>3293.8859499640093</v>
      </c>
      <c r="T965" s="15">
        <v>11.610986328125</v>
      </c>
      <c r="U965" s="15">
        <f t="shared" si="459"/>
        <v>15.093240791015626</v>
      </c>
      <c r="V965" s="15">
        <f>0.9534*U965-0.7929</f>
        <v>13.596995770154299</v>
      </c>
      <c r="W965" s="15">
        <f t="shared" ref="W965:W1028" si="464">U965-V965</f>
        <v>1.4962450208613269</v>
      </c>
      <c r="X965" s="19">
        <f t="shared" si="460"/>
        <v>1596.2783295693625</v>
      </c>
    </row>
    <row r="966" spans="1:26">
      <c r="A966">
        <v>2086</v>
      </c>
      <c r="B966">
        <v>4</v>
      </c>
      <c r="C966" s="15">
        <v>24.632135009765602</v>
      </c>
      <c r="D966" s="15">
        <f t="shared" si="455"/>
        <v>26.822603627319303</v>
      </c>
      <c r="E966" s="15">
        <f t="shared" si="461"/>
        <v>24.779770298286223</v>
      </c>
      <c r="F966" s="15">
        <f t="shared" si="462"/>
        <v>2.0428333290330798</v>
      </c>
      <c r="G966" s="15">
        <f t="shared" si="456"/>
        <v>9052.2894413402428</v>
      </c>
      <c r="L966" s="17">
        <v>20.212243652343801</v>
      </c>
      <c r="M966" s="17">
        <f t="shared" si="457"/>
        <v>26.315295432128977</v>
      </c>
      <c r="N966" s="17">
        <f>0.9534*M966-0.7929</f>
        <v>24.296102664991768</v>
      </c>
      <c r="O966" s="17">
        <f t="shared" si="463"/>
        <v>2.0191927671372092</v>
      </c>
      <c r="P966" s="17">
        <f t="shared" si="458"/>
        <v>8729.8085365186707</v>
      </c>
      <c r="T966" s="15">
        <v>20.480645751953102</v>
      </c>
      <c r="U966" s="15">
        <f t="shared" si="459"/>
        <v>24.830352906494117</v>
      </c>
      <c r="V966" s="15">
        <f>0.9534*U966-0.7929</f>
        <v>22.880358461051493</v>
      </c>
      <c r="W966" s="15">
        <f t="shared" si="464"/>
        <v>1.9499944454426235</v>
      </c>
      <c r="X966" s="19">
        <f t="shared" si="460"/>
        <v>7785.874230282825</v>
      </c>
    </row>
    <row r="967" spans="1:26">
      <c r="A967">
        <v>2086</v>
      </c>
      <c r="B967">
        <v>5</v>
      </c>
      <c r="C967" s="15">
        <v>31.464898681640602</v>
      </c>
      <c r="D967" s="15">
        <f t="shared" si="455"/>
        <v>35.791972499389615</v>
      </c>
      <c r="E967" s="15">
        <f t="shared" si="461"/>
        <v>33.331166580918058</v>
      </c>
      <c r="F967" s="15">
        <f t="shared" si="462"/>
        <v>2.4608059184715572</v>
      </c>
      <c r="G967" s="15">
        <f t="shared" si="456"/>
        <v>14753.853533870511</v>
      </c>
      <c r="L967" s="17">
        <v>27.843621826171901</v>
      </c>
      <c r="M967" s="17">
        <f t="shared" si="457"/>
        <v>36.796230216064487</v>
      </c>
      <c r="N967" s="17">
        <f>0.9534*M967-0.7929</f>
        <v>34.288625887995877</v>
      </c>
      <c r="O967" s="17">
        <f t="shared" si="463"/>
        <v>2.5076043280686093</v>
      </c>
      <c r="P967" s="17">
        <f t="shared" si="458"/>
        <v>15392.230639183901</v>
      </c>
      <c r="T967" s="15">
        <v>26.943414306640602</v>
      </c>
      <c r="U967" s="15">
        <f t="shared" si="459"/>
        <v>31.925180225830054</v>
      </c>
      <c r="V967" s="15">
        <f>0.9534*U967-0.7929</f>
        <v>29.644566827306374</v>
      </c>
      <c r="W967" s="15">
        <f t="shared" si="464"/>
        <v>2.2806133985236805</v>
      </c>
      <c r="X967" s="19">
        <f t="shared" si="460"/>
        <v>12295.847369261526</v>
      </c>
    </row>
    <row r="968" spans="1:26">
      <c r="A968">
        <v>2086</v>
      </c>
      <c r="B968">
        <v>6</v>
      </c>
      <c r="C968" s="15">
        <v>36.012689208984398</v>
      </c>
      <c r="D968" s="15">
        <f t="shared" si="455"/>
        <v>41.761857124633821</v>
      </c>
      <c r="E968" s="15">
        <f t="shared" ref="E968:E970" si="465">0.814*D968+4.4613</f>
        <v>38.455451699451928</v>
      </c>
      <c r="F968" s="15">
        <f t="shared" si="462"/>
        <v>3.3064054251818931</v>
      </c>
      <c r="G968" s="15">
        <f t="shared" si="456"/>
        <v>26288.676404906204</v>
      </c>
      <c r="L968" s="17">
        <v>28.898034667968801</v>
      </c>
      <c r="M968" s="17">
        <f t="shared" si="457"/>
        <v>38.244360812988347</v>
      </c>
      <c r="N968" s="17">
        <f>0.814*M968+4.4613</f>
        <v>35.592209701772511</v>
      </c>
      <c r="O968" s="17">
        <f t="shared" si="463"/>
        <v>2.6521511112158365</v>
      </c>
      <c r="P968" s="17">
        <f t="shared" si="458"/>
        <v>17363.993308095225</v>
      </c>
      <c r="T968" s="15">
        <v>35.122247314453197</v>
      </c>
      <c r="U968" s="15">
        <f t="shared" si="459"/>
        <v>40.903903101806719</v>
      </c>
      <c r="V968" s="15">
        <f>0.814*U968+4.4613</f>
        <v>37.757077124870669</v>
      </c>
      <c r="W968" s="15">
        <f t="shared" si="464"/>
        <v>3.14682597693605</v>
      </c>
      <c r="X968" s="19">
        <f t="shared" si="460"/>
        <v>24111.853151384661</v>
      </c>
    </row>
    <row r="969" spans="1:26">
      <c r="A969">
        <v>2086</v>
      </c>
      <c r="B969">
        <v>7</v>
      </c>
      <c r="C969" s="15">
        <v>40.100976562500001</v>
      </c>
      <c r="D969" s="15">
        <f t="shared" si="455"/>
        <v>47.128551933593748</v>
      </c>
      <c r="E969" s="15">
        <f t="shared" si="465"/>
        <v>42.823941273945309</v>
      </c>
      <c r="F969" s="15">
        <f t="shared" si="462"/>
        <v>4.3046106596484393</v>
      </c>
      <c r="G969" s="15">
        <f t="shared" si="456"/>
        <v>39905.194008264363</v>
      </c>
      <c r="L969" s="17">
        <v>34.711450195312501</v>
      </c>
      <c r="M969" s="17">
        <f t="shared" si="457"/>
        <v>46.228505698242188</v>
      </c>
      <c r="N969" s="17">
        <f>0.814*M969+4.4613</f>
        <v>42.091303638369141</v>
      </c>
      <c r="O969" s="17">
        <f t="shared" si="463"/>
        <v>4.1372020598730472</v>
      </c>
      <c r="P969" s="17">
        <f t="shared" si="458"/>
        <v>37621.573298728239</v>
      </c>
      <c r="T969" s="15">
        <v>38.599206542968801</v>
      </c>
      <c r="U969" s="15">
        <f t="shared" si="459"/>
        <v>44.720908942871155</v>
      </c>
      <c r="V969" s="15">
        <f>0.814*U969+4.4613</f>
        <v>40.864119879497117</v>
      </c>
      <c r="W969" s="15">
        <f t="shared" si="464"/>
        <v>3.8567890633740376</v>
      </c>
      <c r="X969" s="19">
        <f t="shared" si="460"/>
        <v>33796.459613485247</v>
      </c>
    </row>
    <row r="970" spans="1:26">
      <c r="A970">
        <v>2086</v>
      </c>
      <c r="B970">
        <v>8</v>
      </c>
      <c r="C970" s="15">
        <v>36.897943115234398</v>
      </c>
      <c r="D970" s="15">
        <f t="shared" si="455"/>
        <v>42.923929927368192</v>
      </c>
      <c r="E970" s="15">
        <f t="shared" si="465"/>
        <v>39.401378960877707</v>
      </c>
      <c r="F970" s="15">
        <f t="shared" si="462"/>
        <v>3.5225509664904848</v>
      </c>
      <c r="G970" s="15">
        <f t="shared" si="456"/>
        <v>29237.117733896703</v>
      </c>
      <c r="L970" s="17">
        <v>36.298425292968801</v>
      </c>
      <c r="M970" s="17">
        <f t="shared" si="457"/>
        <v>48.408057297363349</v>
      </c>
      <c r="N970" s="17">
        <f>0.814*M970+4.4613</f>
        <v>43.865458640053767</v>
      </c>
      <c r="O970" s="17">
        <f t="shared" si="463"/>
        <v>4.5425986573095827</v>
      </c>
      <c r="P970" s="17">
        <f t="shared" si="458"/>
        <v>43151.588284360019</v>
      </c>
      <c r="T970" s="15">
        <v>36.254022216796898</v>
      </c>
      <c r="U970" s="15">
        <f t="shared" si="459"/>
        <v>42.14636558959964</v>
      </c>
      <c r="V970" s="15">
        <f>0.814*U970+4.4613</f>
        <v>38.768441589934106</v>
      </c>
      <c r="W970" s="15">
        <f t="shared" si="464"/>
        <v>3.3779239996655335</v>
      </c>
      <c r="X970" s="19">
        <f t="shared" si="460"/>
        <v>27264.261279437545</v>
      </c>
    </row>
    <row r="971" spans="1:26">
      <c r="A971">
        <v>2086</v>
      </c>
      <c r="B971">
        <v>9</v>
      </c>
      <c r="C971" s="15">
        <v>30.491632080078102</v>
      </c>
      <c r="D971" s="15">
        <f t="shared" si="455"/>
        <v>34.51436543151852</v>
      </c>
      <c r="E971" s="15">
        <f t="shared" ref="E971:E973" si="466">0.9014*D971+2.3973</f>
        <v>33.508548999970792</v>
      </c>
      <c r="F971" s="15">
        <f t="shared" si="462"/>
        <v>1.0058164315477285</v>
      </c>
      <c r="G971" s="15">
        <f t="shared" si="456"/>
        <v>-5093.6580572574348</v>
      </c>
      <c r="L971" s="17">
        <v>28.396447753906301</v>
      </c>
      <c r="M971" s="17">
        <f t="shared" si="457"/>
        <v>37.555481345214908</v>
      </c>
      <c r="N971" s="17">
        <f>0.9014*M971+2.3973</f>
        <v>36.249810884576718</v>
      </c>
      <c r="O971" s="17">
        <f t="shared" si="463"/>
        <v>1.3056704606381899</v>
      </c>
      <c r="P971" s="17">
        <f t="shared" si="458"/>
        <v>-1003.3492464344527</v>
      </c>
      <c r="T971" s="15">
        <v>27.087426757812501</v>
      </c>
      <c r="U971" s="15">
        <f t="shared" si="459"/>
        <v>32.083277094726569</v>
      </c>
      <c r="V971" s="15">
        <f>0.9014*U971+2.3973</f>
        <v>31.31716597318653</v>
      </c>
      <c r="W971" s="15">
        <f t="shared" si="464"/>
        <v>0.76611112154003891</v>
      </c>
      <c r="X971" s="19">
        <f t="shared" si="460"/>
        <v>-8363.4781910723286</v>
      </c>
    </row>
    <row r="972" spans="1:26">
      <c r="A972">
        <v>2086</v>
      </c>
      <c r="B972">
        <v>10</v>
      </c>
      <c r="C972" s="15">
        <v>18.158593750000001</v>
      </c>
      <c r="D972" s="15">
        <f t="shared" si="455"/>
        <v>18.324786015625001</v>
      </c>
      <c r="E972" s="15">
        <f t="shared" si="466"/>
        <v>18.915262114484378</v>
      </c>
      <c r="F972" s="15">
        <f t="shared" si="462"/>
        <v>-0.59047609885937646</v>
      </c>
      <c r="G972" s="15">
        <f t="shared" si="456"/>
        <v>-26868.684464540755</v>
      </c>
      <c r="L972" s="17">
        <v>18.552270507812501</v>
      </c>
      <c r="M972" s="17">
        <f t="shared" si="457"/>
        <v>24.035488315429689</v>
      </c>
      <c r="N972" s="17">
        <f>0.9014*M972+2.3973</f>
        <v>24.062889167528322</v>
      </c>
      <c r="O972" s="17">
        <f t="shared" si="463"/>
        <v>-2.7400852098633521E-2</v>
      </c>
      <c r="P972" s="17">
        <f t="shared" si="458"/>
        <v>-19187.775023477461</v>
      </c>
      <c r="T972" s="15">
        <v>12.397912597656299</v>
      </c>
      <c r="U972" s="15">
        <f t="shared" si="459"/>
        <v>15.957128449707087</v>
      </c>
      <c r="V972" s="15">
        <f>0.9014*U972+2.3973</f>
        <v>16.781055584565969</v>
      </c>
      <c r="W972" s="15">
        <f t="shared" si="464"/>
        <v>-0.82392713485888258</v>
      </c>
      <c r="X972" s="19">
        <f t="shared" si="460"/>
        <v>-30053.19004661002</v>
      </c>
    </row>
    <row r="973" spans="1:26">
      <c r="A973">
        <v>2086</v>
      </c>
      <c r="B973">
        <v>11</v>
      </c>
      <c r="C973" s="15">
        <v>8.9838195800781495</v>
      </c>
      <c r="D973" s="15">
        <f t="shared" si="455"/>
        <v>6.2810599627685866</v>
      </c>
      <c r="E973" s="15">
        <f t="shared" si="466"/>
        <v>8.0590474504396035</v>
      </c>
      <c r="F973" s="15">
        <f t="shared" si="462"/>
        <v>-1.7779874876710169</v>
      </c>
      <c r="G973" s="15">
        <f t="shared" si="456"/>
        <v>-43067.527319320347</v>
      </c>
      <c r="L973" s="17">
        <v>9.5261474609375192</v>
      </c>
      <c r="M973" s="17">
        <f t="shared" si="457"/>
        <v>11.639010922851588</v>
      </c>
      <c r="N973" s="17">
        <f>0.9014*M973+2.3973</f>
        <v>12.888704445858421</v>
      </c>
      <c r="O973" s="17">
        <f t="shared" si="463"/>
        <v>-1.2496935230068331</v>
      </c>
      <c r="P973" s="17">
        <f t="shared" si="458"/>
        <v>-35861.069347336212</v>
      </c>
      <c r="T973" s="15">
        <v>2.1696411132812701</v>
      </c>
      <c r="U973" s="15">
        <f t="shared" si="459"/>
        <v>4.7285320141601783</v>
      </c>
      <c r="V973" s="15">
        <f>0.9014*U973+2.3973</f>
        <v>6.6595987575639839</v>
      </c>
      <c r="W973" s="15">
        <f t="shared" si="464"/>
        <v>-1.9310667434038056</v>
      </c>
      <c r="X973" s="19">
        <f t="shared" si="460"/>
        <v>-45155.681446771312</v>
      </c>
    </row>
    <row r="974" spans="1:26">
      <c r="A974">
        <v>2086</v>
      </c>
      <c r="B974">
        <v>12</v>
      </c>
      <c r="C974" s="15">
        <v>7.7596679687500201</v>
      </c>
      <c r="D974" s="15">
        <f t="shared" si="455"/>
        <v>4.6741161425781508</v>
      </c>
      <c r="E974" s="15">
        <f t="shared" ref="E974:E976" si="467">0.7817*D974+0.2163</f>
        <v>3.8700565886533402</v>
      </c>
      <c r="F974" s="15">
        <f t="shared" si="462"/>
        <v>0.80405955392481054</v>
      </c>
      <c r="G974" s="15">
        <f t="shared" si="456"/>
        <v>-7845.8236249116599</v>
      </c>
      <c r="L974" s="17">
        <v>4.2794433593750201</v>
      </c>
      <c r="M974" s="17">
        <f t="shared" si="457"/>
        <v>4.4331875097656521</v>
      </c>
      <c r="N974" s="17">
        <f>0.7817*M974+0.2163</f>
        <v>3.68172267638381</v>
      </c>
      <c r="O974" s="17">
        <f t="shared" si="463"/>
        <v>0.75146483338184211</v>
      </c>
      <c r="P974" s="17">
        <f t="shared" si="458"/>
        <v>-8563.2682078382913</v>
      </c>
      <c r="T974" s="15">
        <v>-2.4943908691406</v>
      </c>
      <c r="U974" s="15">
        <f t="shared" si="459"/>
        <v>-0.39164229614255142</v>
      </c>
      <c r="V974" s="15">
        <f>0.7817*U974+0.2163</f>
        <v>-8.9846782894632438E-2</v>
      </c>
      <c r="W974" s="15">
        <f t="shared" si="464"/>
        <v>-0.30179551324791898</v>
      </c>
      <c r="X974" s="19">
        <f t="shared" si="460"/>
        <v>-22930.792596214862</v>
      </c>
    </row>
    <row r="975" spans="1:26">
      <c r="A975">
        <v>2087</v>
      </c>
      <c r="B975">
        <v>1</v>
      </c>
      <c r="C975" s="15">
        <v>5.7623840332031504</v>
      </c>
      <c r="D975" s="15">
        <f t="shared" si="455"/>
        <v>2.052281520385776</v>
      </c>
      <c r="E975" s="15">
        <f t="shared" si="467"/>
        <v>1.8205684644855609</v>
      </c>
      <c r="F975" s="15">
        <f t="shared" si="462"/>
        <v>0.23171305590021518</v>
      </c>
      <c r="G975" s="15">
        <f t="shared" si="456"/>
        <v>-15653.202204465164</v>
      </c>
      <c r="H975" s="15">
        <f>SUM(G975:G986)</f>
        <v>-705.07898385808949</v>
      </c>
      <c r="I975" s="15">
        <f>H975*2.36386*4.4</f>
        <v>-7333.5152298442472</v>
      </c>
      <c r="L975" s="17">
        <v>-0.55960693359372704</v>
      </c>
      <c r="M975" s="17">
        <f t="shared" si="457"/>
        <v>-2.2127641625976247</v>
      </c>
      <c r="N975" s="17">
        <f>0.7817*M975+0.2163</f>
        <v>-1.5134177459025631</v>
      </c>
      <c r="O975" s="17">
        <f t="shared" si="463"/>
        <v>-0.69934641669506159</v>
      </c>
      <c r="P975" s="17">
        <f t="shared" si="458"/>
        <v>-28353.784470137336</v>
      </c>
      <c r="Q975" s="17">
        <f>SUM(P975:P986)</f>
        <v>28639.146329135256</v>
      </c>
      <c r="R975" s="17">
        <f>Q975*2.36386*4.4</f>
        <v>297875.30274299451</v>
      </c>
      <c r="T975" s="15">
        <v>-2.60272827148435</v>
      </c>
      <c r="U975" s="15">
        <f t="shared" si="459"/>
        <v>-0.51057509643551979</v>
      </c>
      <c r="V975" s="15">
        <f>0.7817*U975+0.2163</f>
        <v>-0.18281655288364579</v>
      </c>
      <c r="W975" s="15">
        <f t="shared" si="464"/>
        <v>-0.327758543551874</v>
      </c>
      <c r="X975" s="19">
        <f t="shared" si="460"/>
        <v>-23284.954292591116</v>
      </c>
      <c r="Y975" s="19">
        <f>SUM(X975:X986)</f>
        <v>-40957.218638123006</v>
      </c>
      <c r="Z975" s="19">
        <f>Y975*2.36386*4.4</f>
        <v>-425995.37573961919</v>
      </c>
    </row>
    <row r="976" spans="1:26">
      <c r="A976">
        <v>2087</v>
      </c>
      <c r="B976">
        <v>2</v>
      </c>
      <c r="C976" s="15">
        <v>4.9557434082031504</v>
      </c>
      <c r="D976" s="15">
        <f t="shared" si="455"/>
        <v>0.99340437194827569</v>
      </c>
      <c r="E976" s="15">
        <f t="shared" si="467"/>
        <v>0.99284419755196707</v>
      </c>
      <c r="F976" s="15">
        <f t="shared" si="462"/>
        <v>5.6017439630862143E-4</v>
      </c>
      <c r="G976" s="15">
        <f t="shared" si="456"/>
        <v>-18806.358661059952</v>
      </c>
      <c r="L976" s="17">
        <v>7.0676513671875201</v>
      </c>
      <c r="M976" s="17">
        <f t="shared" si="457"/>
        <v>8.2625123876953399</v>
      </c>
      <c r="N976" s="17">
        <f>0.7817*M976+0.2163</f>
        <v>6.6751059334614471</v>
      </c>
      <c r="O976" s="17">
        <f t="shared" si="463"/>
        <v>1.5874064542338928</v>
      </c>
      <c r="P976" s="17">
        <f t="shared" si="458"/>
        <v>2839.8114422045328</v>
      </c>
      <c r="T976" s="15">
        <v>-0.39780273437497699</v>
      </c>
      <c r="U976" s="15">
        <f t="shared" si="459"/>
        <v>1.90999215820315</v>
      </c>
      <c r="V976" s="15">
        <f>0.7817*U976+0.2163</f>
        <v>1.7093408700674022</v>
      </c>
      <c r="W976" s="15">
        <f t="shared" si="464"/>
        <v>0.20065128813574784</v>
      </c>
      <c r="X976" s="19">
        <f t="shared" si="460"/>
        <v>-16076.915778540264</v>
      </c>
    </row>
    <row r="977" spans="1:26">
      <c r="A977">
        <v>2087</v>
      </c>
      <c r="B977">
        <v>3</v>
      </c>
      <c r="C977" s="15">
        <v>15.3623291015625</v>
      </c>
      <c r="D977" s="15">
        <f t="shared" si="455"/>
        <v>14.654129411621092</v>
      </c>
      <c r="E977" s="15">
        <f t="shared" ref="E977:E979" si="468">0.9534*D977-0.7929</f>
        <v>13.178346981039549</v>
      </c>
      <c r="F977" s="15">
        <f t="shared" si="462"/>
        <v>1.4757824305815426</v>
      </c>
      <c r="G977" s="15">
        <f t="shared" si="456"/>
        <v>1317.1481355628239</v>
      </c>
      <c r="L977" s="17">
        <v>9.8976684570312692</v>
      </c>
      <c r="M977" s="17">
        <f t="shared" si="457"/>
        <v>12.149257858886743</v>
      </c>
      <c r="N977" s="17">
        <f>0.9534*M977-0.7929</f>
        <v>10.790202442662622</v>
      </c>
      <c r="O977" s="17">
        <f t="shared" si="463"/>
        <v>1.3590554162241215</v>
      </c>
      <c r="P977" s="17">
        <f t="shared" si="458"/>
        <v>-275.12506728675726</v>
      </c>
      <c r="T977" s="15">
        <v>10.8156982421875</v>
      </c>
      <c r="U977" s="15">
        <f t="shared" si="459"/>
        <v>14.220173530273438</v>
      </c>
      <c r="V977" s="15">
        <f>0.9534*U977-0.7929</f>
        <v>12.764613443762697</v>
      </c>
      <c r="W977" s="15">
        <f t="shared" si="464"/>
        <v>1.4555600865107419</v>
      </c>
      <c r="X977" s="19">
        <f t="shared" si="460"/>
        <v>1041.2951400930287</v>
      </c>
    </row>
    <row r="978" spans="1:26">
      <c r="A978">
        <v>2087</v>
      </c>
      <c r="B978">
        <v>4</v>
      </c>
      <c r="C978" s="15">
        <v>25.104974365234401</v>
      </c>
      <c r="D978" s="15">
        <f t="shared" si="455"/>
        <v>27.443299849243196</v>
      </c>
      <c r="E978" s="15">
        <f t="shared" si="468"/>
        <v>25.371542076268465</v>
      </c>
      <c r="F978" s="15">
        <f t="shared" si="462"/>
        <v>2.0717577729747312</v>
      </c>
      <c r="G978" s="15">
        <f t="shared" si="456"/>
        <v>9446.8477811483062</v>
      </c>
      <c r="L978" s="17">
        <v>18.907861328125001</v>
      </c>
      <c r="M978" s="17">
        <f t="shared" si="457"/>
        <v>24.523856748046878</v>
      </c>
      <c r="N978" s="17">
        <f>0.9534*M978-0.7929</f>
        <v>22.588145023587895</v>
      </c>
      <c r="O978" s="17">
        <f t="shared" si="463"/>
        <v>1.935711724458983</v>
      </c>
      <c r="P978" s="17">
        <f t="shared" si="458"/>
        <v>7591.043633344987</v>
      </c>
      <c r="T978" s="15">
        <v>18.424523925781301</v>
      </c>
      <c r="U978" s="15">
        <f t="shared" si="459"/>
        <v>22.573142365722713</v>
      </c>
      <c r="V978" s="15">
        <f>0.9534*U978-0.7929</f>
        <v>20.728333931480037</v>
      </c>
      <c r="W978" s="15">
        <f t="shared" si="464"/>
        <v>1.844808434242676</v>
      </c>
      <c r="X978" s="19">
        <f t="shared" si="460"/>
        <v>6351.0318515043436</v>
      </c>
    </row>
    <row r="979" spans="1:26">
      <c r="A979">
        <v>2087</v>
      </c>
      <c r="B979">
        <v>5</v>
      </c>
      <c r="C979" s="15">
        <v>31.387719726562501</v>
      </c>
      <c r="D979" s="15">
        <f t="shared" si="455"/>
        <v>35.690659685058591</v>
      </c>
      <c r="E979" s="15">
        <f t="shared" si="468"/>
        <v>33.234574943734856</v>
      </c>
      <c r="F979" s="15">
        <f t="shared" si="462"/>
        <v>2.4560847413237354</v>
      </c>
      <c r="G979" s="15">
        <f t="shared" si="456"/>
        <v>14689.451956397075</v>
      </c>
      <c r="L979" s="17">
        <v>25.518060302734401</v>
      </c>
      <c r="M979" s="17">
        <f t="shared" si="457"/>
        <v>33.602304019775424</v>
      </c>
      <c r="N979" s="17">
        <f>0.9534*M979-0.7929</f>
        <v>31.243536652453894</v>
      </c>
      <c r="O979" s="17">
        <f t="shared" si="463"/>
        <v>2.3587673673215299</v>
      </c>
      <c r="P979" s="17">
        <f t="shared" si="458"/>
        <v>13361.94565763299</v>
      </c>
      <c r="T979" s="15">
        <v>27.553155517578102</v>
      </c>
      <c r="U979" s="15">
        <f t="shared" si="459"/>
        <v>32.594554127197242</v>
      </c>
      <c r="V979" s="15">
        <f>0.9534*U979-0.7929</f>
        <v>30.282747904869851</v>
      </c>
      <c r="W979" s="15">
        <f t="shared" si="464"/>
        <v>2.311806222327391</v>
      </c>
      <c r="X979" s="19">
        <f t="shared" si="460"/>
        <v>12721.348678767939</v>
      </c>
    </row>
    <row r="980" spans="1:26">
      <c r="A980">
        <v>2087</v>
      </c>
      <c r="B980">
        <v>6</v>
      </c>
      <c r="C980" s="15">
        <v>35.711206054687501</v>
      </c>
      <c r="D980" s="15">
        <f t="shared" si="455"/>
        <v>41.36610018798828</v>
      </c>
      <c r="E980" s="15">
        <f t="shared" ref="E980:E982" si="469">0.814*D980+4.4613</f>
        <v>38.13330555302246</v>
      </c>
      <c r="F980" s="15">
        <f t="shared" si="462"/>
        <v>3.2327946349658205</v>
      </c>
      <c r="G980" s="15">
        <f t="shared" si="456"/>
        <v>25284.551615568758</v>
      </c>
      <c r="L980" s="17">
        <v>33.251672363281301</v>
      </c>
      <c r="M980" s="17">
        <f t="shared" si="457"/>
        <v>44.223646823730533</v>
      </c>
      <c r="N980" s="17">
        <f>0.814*M980+4.4613</f>
        <v>40.459348514516655</v>
      </c>
      <c r="O980" s="17">
        <f t="shared" si="463"/>
        <v>3.7642983092138778</v>
      </c>
      <c r="P980" s="17">
        <f t="shared" si="458"/>
        <v>32534.793235986508</v>
      </c>
      <c r="T980" s="15">
        <v>34.868280029296898</v>
      </c>
      <c r="U980" s="15">
        <f t="shared" si="459"/>
        <v>40.625097816162139</v>
      </c>
      <c r="V980" s="15">
        <f>0.814*U980+4.4613</f>
        <v>37.530129622355979</v>
      </c>
      <c r="W980" s="15">
        <f t="shared" si="464"/>
        <v>3.0949681938061602</v>
      </c>
      <c r="X980" s="19">
        <f t="shared" si="460"/>
        <v>23404.461131709832</v>
      </c>
    </row>
    <row r="981" spans="1:26">
      <c r="A981">
        <v>2087</v>
      </c>
      <c r="B981">
        <v>7</v>
      </c>
      <c r="C981" s="15">
        <v>37.642480468750001</v>
      </c>
      <c r="D981" s="15">
        <f t="shared" si="455"/>
        <v>43.901284111328124</v>
      </c>
      <c r="E981" s="15">
        <f t="shared" si="469"/>
        <v>40.196945266621093</v>
      </c>
      <c r="F981" s="15">
        <f t="shared" si="462"/>
        <v>3.7043388447070313</v>
      </c>
      <c r="G981" s="15">
        <f t="shared" si="456"/>
        <v>31716.886180648617</v>
      </c>
      <c r="L981" s="17">
        <v>36.549035644531301</v>
      </c>
      <c r="M981" s="17">
        <f t="shared" si="457"/>
        <v>48.752245554199284</v>
      </c>
      <c r="N981" s="17">
        <f>0.814*M981+4.4613</f>
        <v>44.145627881118216</v>
      </c>
      <c r="O981" s="17">
        <f t="shared" si="463"/>
        <v>4.6066176730810682</v>
      </c>
      <c r="P981" s="17">
        <f t="shared" si="458"/>
        <v>44024.87167849885</v>
      </c>
      <c r="T981" s="15">
        <v>38.243310546875001</v>
      </c>
      <c r="U981" s="15">
        <f t="shared" si="459"/>
        <v>44.33020631835938</v>
      </c>
      <c r="V981" s="15">
        <f>0.814*U981+4.4613</f>
        <v>40.546087943144535</v>
      </c>
      <c r="W981" s="15">
        <f t="shared" si="464"/>
        <v>3.7841183752148453</v>
      </c>
      <c r="X981" s="19">
        <f t="shared" si="460"/>
        <v>32805.158756305704</v>
      </c>
    </row>
    <row r="982" spans="1:26">
      <c r="A982">
        <v>2087</v>
      </c>
      <c r="B982">
        <v>8</v>
      </c>
      <c r="C982" s="15">
        <v>36.257440185546898</v>
      </c>
      <c r="D982" s="15">
        <f t="shared" si="455"/>
        <v>42.083141731567409</v>
      </c>
      <c r="E982" s="15">
        <f t="shared" si="469"/>
        <v>38.716977369495872</v>
      </c>
      <c r="F982" s="15">
        <f t="shared" si="462"/>
        <v>3.3661643620715367</v>
      </c>
      <c r="G982" s="15">
        <f t="shared" si="456"/>
        <v>27103.848063017831</v>
      </c>
      <c r="L982" s="17">
        <v>33.199365234375001</v>
      </c>
      <c r="M982" s="17">
        <f t="shared" si="457"/>
        <v>44.151808212890622</v>
      </c>
      <c r="N982" s="17">
        <f>0.814*M982+4.4613</f>
        <v>40.400871885292965</v>
      </c>
      <c r="O982" s="17">
        <f t="shared" si="463"/>
        <v>3.7509363275976568</v>
      </c>
      <c r="P982" s="17">
        <f t="shared" si="458"/>
        <v>32352.522444759634</v>
      </c>
      <c r="T982" s="15">
        <v>35.113458251953197</v>
      </c>
      <c r="U982" s="15">
        <f t="shared" si="459"/>
        <v>40.89425446899422</v>
      </c>
      <c r="V982" s="15">
        <f>0.814*U982+4.4613</f>
        <v>37.749223137761291</v>
      </c>
      <c r="W982" s="15">
        <f t="shared" si="464"/>
        <v>3.1450313312329286</v>
      </c>
      <c r="X982" s="19">
        <f t="shared" si="460"/>
        <v>24087.372389348377</v>
      </c>
    </row>
    <row r="983" spans="1:26">
      <c r="A983">
        <v>2087</v>
      </c>
      <c r="B983">
        <v>9</v>
      </c>
      <c r="C983" s="15">
        <v>28.299920654296901</v>
      </c>
      <c r="D983" s="15">
        <f t="shared" si="455"/>
        <v>31.637305842895543</v>
      </c>
      <c r="E983" s="15">
        <f t="shared" ref="E983:E985" si="470">0.9014*D983+2.3973</f>
        <v>30.915167486786043</v>
      </c>
      <c r="F983" s="15">
        <f t="shared" si="462"/>
        <v>0.72213835610950028</v>
      </c>
      <c r="G983" s="15">
        <f t="shared" si="456"/>
        <v>-8963.3106843103069</v>
      </c>
      <c r="L983" s="17">
        <v>24.682489013671901</v>
      </c>
      <c r="M983" s="17">
        <f t="shared" si="457"/>
        <v>32.454730411376985</v>
      </c>
      <c r="N983" s="17">
        <f>0.9014*M983+2.3973</f>
        <v>31.651993992815214</v>
      </c>
      <c r="O983" s="17">
        <f t="shared" si="463"/>
        <v>0.80273641856177136</v>
      </c>
      <c r="P983" s="17">
        <f t="shared" si="458"/>
        <v>-7863.8725143988777</v>
      </c>
      <c r="T983" s="15">
        <v>25.928491210937501</v>
      </c>
      <c r="U983" s="15">
        <f t="shared" si="459"/>
        <v>30.810997651367192</v>
      </c>
      <c r="V983" s="15">
        <f>0.9014*U983+2.3973</f>
        <v>30.170333282942387</v>
      </c>
      <c r="W983" s="15">
        <f t="shared" si="464"/>
        <v>0.64066436842480456</v>
      </c>
      <c r="X983" s="19">
        <f t="shared" si="460"/>
        <v>-10074.697350317241</v>
      </c>
    </row>
    <row r="984" spans="1:26">
      <c r="A984">
        <v>2087</v>
      </c>
      <c r="B984">
        <v>10</v>
      </c>
      <c r="C984" s="15">
        <v>23.700769042968801</v>
      </c>
      <c r="D984" s="15">
        <f t="shared" si="455"/>
        <v>25.599999522705144</v>
      </c>
      <c r="E984" s="15">
        <f t="shared" si="470"/>
        <v>25.473139569766417</v>
      </c>
      <c r="F984" s="15">
        <f t="shared" si="462"/>
        <v>0.12685995293872665</v>
      </c>
      <c r="G984" s="15">
        <f t="shared" si="456"/>
        <v>-17083.50338196283</v>
      </c>
      <c r="L984" s="17">
        <v>18.048394775390602</v>
      </c>
      <c r="M984" s="17">
        <f t="shared" si="457"/>
        <v>23.343465384521451</v>
      </c>
      <c r="N984" s="17">
        <f>0.9014*M984+2.3973</f>
        <v>23.439099697607638</v>
      </c>
      <c r="O984" s="17">
        <f t="shared" si="463"/>
        <v>-9.5634313086186751E-2</v>
      </c>
      <c r="P984" s="17">
        <f t="shared" si="458"/>
        <v>-20118.547664808673</v>
      </c>
      <c r="T984" s="15">
        <v>13.5728088378906</v>
      </c>
      <c r="U984" s="15">
        <f t="shared" si="459"/>
        <v>17.246929542236302</v>
      </c>
      <c r="V984" s="15">
        <f>0.9014*U984+2.3973</f>
        <v>17.943682289371804</v>
      </c>
      <c r="W984" s="15">
        <f t="shared" si="464"/>
        <v>-0.69675274713550195</v>
      </c>
      <c r="X984" s="19">
        <f t="shared" si="460"/>
        <v>-28318.404223675381</v>
      </c>
    </row>
    <row r="985" spans="1:26">
      <c r="A985">
        <v>2087</v>
      </c>
      <c r="B985">
        <v>11</v>
      </c>
      <c r="C985" s="15">
        <v>12.1028381347656</v>
      </c>
      <c r="D985" s="15">
        <f t="shared" si="455"/>
        <v>10.375395619506804</v>
      </c>
      <c r="E985" s="15">
        <f t="shared" si="470"/>
        <v>11.749681611423433</v>
      </c>
      <c r="F985" s="15">
        <f t="shared" si="462"/>
        <v>-1.3742859919166293</v>
      </c>
      <c r="G985" s="15">
        <f t="shared" si="456"/>
        <v>-37560.635215734743</v>
      </c>
      <c r="L985" s="17">
        <v>11.1865478515625</v>
      </c>
      <c r="M985" s="17">
        <f t="shared" si="457"/>
        <v>13.919404819335936</v>
      </c>
      <c r="N985" s="17">
        <f>0.9014*M985+2.3973</f>
        <v>14.944251504149412</v>
      </c>
      <c r="O985" s="17">
        <f t="shared" si="463"/>
        <v>-1.0248466848134754</v>
      </c>
      <c r="P985" s="17">
        <f t="shared" si="458"/>
        <v>-32793.933627540617</v>
      </c>
      <c r="T985" s="15">
        <v>5.3323608398437701</v>
      </c>
      <c r="U985" s="15">
        <f t="shared" si="459"/>
        <v>8.2005657299804913</v>
      </c>
      <c r="V985" s="15">
        <f>0.9014*U985+2.3973</f>
        <v>9.7892899490044147</v>
      </c>
      <c r="W985" s="15">
        <f t="shared" si="464"/>
        <v>-1.5887242190239235</v>
      </c>
      <c r="X985" s="19">
        <f t="shared" si="460"/>
        <v>-40485.787071705345</v>
      </c>
    </row>
    <row r="986" spans="1:26">
      <c r="A986">
        <v>2087</v>
      </c>
      <c r="B986">
        <v>12</v>
      </c>
      <c r="C986" s="15">
        <v>6.6466003417969004</v>
      </c>
      <c r="D986" s="15">
        <f t="shared" si="455"/>
        <v>3.2129922686767918</v>
      </c>
      <c r="E986" s="15">
        <f t="shared" ref="E986:E988" si="471">0.7817*D986+0.2163</f>
        <v>2.7278960564246479</v>
      </c>
      <c r="F986" s="15">
        <f t="shared" si="462"/>
        <v>0.48509621225214383</v>
      </c>
      <c r="G986" s="15">
        <f t="shared" si="456"/>
        <v>-12196.802568668507</v>
      </c>
      <c r="L986" s="17">
        <v>2.7885681152344</v>
      </c>
      <c r="M986" s="17">
        <f t="shared" si="457"/>
        <v>2.3856194494629248</v>
      </c>
      <c r="N986" s="17">
        <f>0.7817*M986+0.2163</f>
        <v>2.0811387236451684</v>
      </c>
      <c r="O986" s="17">
        <f t="shared" si="463"/>
        <v>0.30448072581775643</v>
      </c>
      <c r="P986" s="17">
        <f t="shared" si="458"/>
        <v>-14660.578419119985</v>
      </c>
      <c r="T986" s="15">
        <v>-2.5544494628906</v>
      </c>
      <c r="U986" s="15">
        <f t="shared" si="459"/>
        <v>-0.45757462036130114</v>
      </c>
      <c r="V986" s="15">
        <f>0.7817*U986+0.2163</f>
        <v>-0.14138608073642911</v>
      </c>
      <c r="W986" s="15">
        <f t="shared" si="464"/>
        <v>-0.31618853962487203</v>
      </c>
      <c r="X986" s="19">
        <f t="shared" si="460"/>
        <v>-23127.127869022879</v>
      </c>
    </row>
    <row r="987" spans="1:26">
      <c r="A987">
        <v>2088</v>
      </c>
      <c r="B987">
        <v>1</v>
      </c>
      <c r="C987" s="15">
        <v>5.4992309570312701</v>
      </c>
      <c r="D987" s="15">
        <f t="shared" si="455"/>
        <v>1.7068404772949481</v>
      </c>
      <c r="E987" s="15">
        <f t="shared" si="471"/>
        <v>1.5505372011014609</v>
      </c>
      <c r="F987" s="15">
        <f t="shared" si="462"/>
        <v>0.15630327619348727</v>
      </c>
      <c r="G987" s="15">
        <f t="shared" si="456"/>
        <v>-16681.867009444639</v>
      </c>
      <c r="H987" s="15">
        <f>SUM(G987:G998)</f>
        <v>-16535.604821635978</v>
      </c>
      <c r="I987" s="15">
        <f>H987*2.36386*4.4</f>
        <v>-171986.56118015866</v>
      </c>
      <c r="L987" s="17">
        <v>-0.89114990234372704</v>
      </c>
      <c r="M987" s="17">
        <f t="shared" si="457"/>
        <v>-2.6681052758788746</v>
      </c>
      <c r="N987" s="17">
        <f>0.7817*M987+0.2163</f>
        <v>-1.8693578941545161</v>
      </c>
      <c r="O987" s="17">
        <f t="shared" si="463"/>
        <v>-0.79874738172435844</v>
      </c>
      <c r="P987" s="17">
        <f t="shared" si="458"/>
        <v>-29709.713034101973</v>
      </c>
      <c r="Q987" s="17">
        <f>SUM(P987:P998)</f>
        <v>-6322.5392577947387</v>
      </c>
      <c r="R987" s="17">
        <f>Q987*2.36386*4.4</f>
        <v>-65760.629659694954</v>
      </c>
      <c r="T987" s="15">
        <v>-4.1105712890624799</v>
      </c>
      <c r="U987" s="15">
        <f t="shared" si="459"/>
        <v>-2.1658851611327914</v>
      </c>
      <c r="V987" s="15">
        <f>0.7817*U987+0.2163</f>
        <v>-1.4767724304575029</v>
      </c>
      <c r="W987" s="15">
        <f t="shared" si="464"/>
        <v>-0.68911273067528844</v>
      </c>
      <c r="X987" s="19">
        <f t="shared" si="460"/>
        <v>-28214.186759141608</v>
      </c>
      <c r="Y987" s="19">
        <f>SUM(X987:X998)</f>
        <v>-36616.235557848384</v>
      </c>
      <c r="Z987" s="19">
        <f>Y987*2.36386*4.4</f>
        <v>-380844.88017741207</v>
      </c>
    </row>
    <row r="988" spans="1:26">
      <c r="A988">
        <v>2088</v>
      </c>
      <c r="B988">
        <v>2</v>
      </c>
      <c r="C988" s="15">
        <v>7.1755920410156504</v>
      </c>
      <c r="D988" s="15">
        <f t="shared" si="455"/>
        <v>3.9073996722412447</v>
      </c>
      <c r="E988" s="15">
        <f t="shared" si="471"/>
        <v>3.2707143237909806</v>
      </c>
      <c r="F988" s="15">
        <f t="shared" si="462"/>
        <v>0.63668534845026414</v>
      </c>
      <c r="G988" s="15">
        <f t="shared" si="456"/>
        <v>-10128.975161789947</v>
      </c>
      <c r="L988" s="17">
        <v>3.6181274414062701</v>
      </c>
      <c r="M988" s="17">
        <f t="shared" si="457"/>
        <v>3.5249362280273711</v>
      </c>
      <c r="N988" s="17">
        <f>0.7817*M988+0.2163</f>
        <v>2.9717426494489958</v>
      </c>
      <c r="O988" s="17">
        <f t="shared" si="463"/>
        <v>0.55319357857837526</v>
      </c>
      <c r="P988" s="17">
        <f t="shared" si="458"/>
        <v>-11267.886394612382</v>
      </c>
      <c r="T988" s="15">
        <v>2.2875610351562701</v>
      </c>
      <c r="U988" s="15">
        <f t="shared" si="459"/>
        <v>4.8579845043945529</v>
      </c>
      <c r="V988" s="15">
        <f>0.7817*U988+0.2163</f>
        <v>4.0137864870852216</v>
      </c>
      <c r="W988" s="15">
        <f t="shared" si="464"/>
        <v>0.84419801730933131</v>
      </c>
      <c r="X988" s="19">
        <f t="shared" si="460"/>
        <v>-7298.2948458834126</v>
      </c>
    </row>
    <row r="989" spans="1:26">
      <c r="A989">
        <v>2088</v>
      </c>
      <c r="B989">
        <v>3</v>
      </c>
      <c r="C989" s="15">
        <v>19.186303710937501</v>
      </c>
      <c r="D989" s="15">
        <f t="shared" si="455"/>
        <v>19.673860881347657</v>
      </c>
      <c r="E989" s="15">
        <f t="shared" ref="E989:E991" si="472">0.9534*D989-0.7929</f>
        <v>17.964158964276859</v>
      </c>
      <c r="F989" s="15">
        <f t="shared" si="462"/>
        <v>1.7097019170707988</v>
      </c>
      <c r="G989" s="15">
        <f t="shared" si="456"/>
        <v>4508.0438507627659</v>
      </c>
      <c r="L989" s="17">
        <v>13.5122619628906</v>
      </c>
      <c r="M989" s="17">
        <f t="shared" si="457"/>
        <v>17.113540579833952</v>
      </c>
      <c r="N989" s="17">
        <f>0.9534*M989-0.7929</f>
        <v>15.523149588813691</v>
      </c>
      <c r="O989" s="17">
        <f t="shared" si="463"/>
        <v>1.5903909910202607</v>
      </c>
      <c r="P989" s="17">
        <f t="shared" si="458"/>
        <v>2880.5235085073764</v>
      </c>
      <c r="T989" s="15">
        <v>10.0085693359375</v>
      </c>
      <c r="U989" s="15">
        <f t="shared" si="459"/>
        <v>13.334107416992188</v>
      </c>
      <c r="V989" s="15">
        <f>0.9534*U989-0.7929</f>
        <v>11.919838011360353</v>
      </c>
      <c r="W989" s="15">
        <f t="shared" si="464"/>
        <v>1.4142694056318348</v>
      </c>
      <c r="X989" s="19">
        <f t="shared" si="460"/>
        <v>478.04896222385651</v>
      </c>
    </row>
    <row r="990" spans="1:26">
      <c r="A990">
        <v>2088</v>
      </c>
      <c r="B990">
        <v>4</v>
      </c>
      <c r="C990" s="15">
        <v>24.385125732421901</v>
      </c>
      <c r="D990" s="15">
        <f t="shared" si="455"/>
        <v>26.498354548950232</v>
      </c>
      <c r="E990" s="15">
        <f t="shared" si="472"/>
        <v>24.470631226969154</v>
      </c>
      <c r="F990" s="15">
        <f t="shared" si="462"/>
        <v>2.0277233219810782</v>
      </c>
      <c r="G990" s="15">
        <f t="shared" si="456"/>
        <v>8846.1738351438871</v>
      </c>
      <c r="L990" s="17">
        <v>22.725061035156301</v>
      </c>
      <c r="M990" s="17">
        <f t="shared" si="457"/>
        <v>29.766398825683666</v>
      </c>
      <c r="N990" s="17">
        <f>0.9534*M990-0.7929</f>
        <v>27.586384640406809</v>
      </c>
      <c r="O990" s="17">
        <f t="shared" si="463"/>
        <v>2.1800141852768569</v>
      </c>
      <c r="P990" s="17">
        <f t="shared" si="458"/>
        <v>10923.573501361603</v>
      </c>
      <c r="T990" s="15">
        <v>17.508477783203102</v>
      </c>
      <c r="U990" s="15">
        <f t="shared" si="459"/>
        <v>21.567506910400365</v>
      </c>
      <c r="V990" s="15">
        <f>0.9534*U990-0.7929</f>
        <v>19.76956108837571</v>
      </c>
      <c r="W990" s="15">
        <f t="shared" si="464"/>
        <v>1.7979458220246549</v>
      </c>
      <c r="X990" s="19">
        <f t="shared" si="460"/>
        <v>5711.7789582383193</v>
      </c>
    </row>
    <row r="991" spans="1:26">
      <c r="A991">
        <v>2088</v>
      </c>
      <c r="B991">
        <v>5</v>
      </c>
      <c r="C991" s="15">
        <v>30.796716308593801</v>
      </c>
      <c r="D991" s="15">
        <f t="shared" si="455"/>
        <v>34.914849498291083</v>
      </c>
      <c r="E991" s="15">
        <f t="shared" si="472"/>
        <v>32.494917511670714</v>
      </c>
      <c r="F991" s="15">
        <f t="shared" si="462"/>
        <v>2.4199319866203695</v>
      </c>
      <c r="G991" s="15">
        <f t="shared" si="456"/>
        <v>14196.292229488463</v>
      </c>
      <c r="L991" s="17">
        <v>25.107690429687501</v>
      </c>
      <c r="M991" s="17">
        <f t="shared" si="457"/>
        <v>33.038702036132811</v>
      </c>
      <c r="N991" s="17">
        <f>0.9534*M991-0.7929</f>
        <v>30.706198521249025</v>
      </c>
      <c r="O991" s="17">
        <f t="shared" si="463"/>
        <v>2.3325035148837863</v>
      </c>
      <c r="P991" s="17">
        <f t="shared" si="458"/>
        <v>13003.680446529728</v>
      </c>
      <c r="T991" s="15">
        <v>26.203424072265602</v>
      </c>
      <c r="U991" s="15">
        <f t="shared" si="459"/>
        <v>31.112818946533178</v>
      </c>
      <c r="V991" s="15">
        <f>0.9534*U991-0.7929</f>
        <v>28.870061583624732</v>
      </c>
      <c r="W991" s="15">
        <f t="shared" si="464"/>
        <v>2.2427573629084456</v>
      </c>
      <c r="X991" s="19">
        <f t="shared" si="460"/>
        <v>11779.453187434108</v>
      </c>
    </row>
    <row r="992" spans="1:26">
      <c r="A992">
        <v>2088</v>
      </c>
      <c r="B992">
        <v>6</v>
      </c>
      <c r="C992" s="15">
        <v>34.964685058593801</v>
      </c>
      <c r="D992" s="15">
        <f t="shared" si="455"/>
        <v>40.386142076416078</v>
      </c>
      <c r="E992" s="15">
        <f t="shared" ref="E992:E994" si="473">0.814*D992+4.4613</f>
        <v>37.335619650202688</v>
      </c>
      <c r="F992" s="15">
        <f t="shared" si="462"/>
        <v>3.0505224262133908</v>
      </c>
      <c r="G992" s="15">
        <f t="shared" si="456"/>
        <v>22798.176415976865</v>
      </c>
      <c r="L992" s="17">
        <v>31.118737792968801</v>
      </c>
      <c r="M992" s="17">
        <f t="shared" si="457"/>
        <v>41.294274484863351</v>
      </c>
      <c r="N992" s="17">
        <f>0.814*M992+4.4613</f>
        <v>38.074839430678765</v>
      </c>
      <c r="O992" s="17">
        <f t="shared" si="463"/>
        <v>3.2194350541845864</v>
      </c>
      <c r="P992" s="17">
        <f t="shared" si="458"/>
        <v>25102.313574131942</v>
      </c>
      <c r="T992" s="15">
        <v>33.762017822265697</v>
      </c>
      <c r="U992" s="15">
        <f t="shared" si="459"/>
        <v>39.410643165283282</v>
      </c>
      <c r="V992" s="15">
        <f>0.814*U992+4.4613</f>
        <v>36.541563536540593</v>
      </c>
      <c r="W992" s="15">
        <f t="shared" si="464"/>
        <v>2.8690796287426892</v>
      </c>
      <c r="X992" s="19">
        <f t="shared" si="460"/>
        <v>20323.115215679027</v>
      </c>
    </row>
    <row r="993" spans="1:26">
      <c r="A993">
        <v>2088</v>
      </c>
      <c r="B993">
        <v>7</v>
      </c>
      <c r="C993" s="15">
        <v>37.193719482421898</v>
      </c>
      <c r="D993" s="15">
        <f t="shared" si="455"/>
        <v>43.312195564575227</v>
      </c>
      <c r="E993" s="15">
        <f t="shared" si="473"/>
        <v>39.717427189564233</v>
      </c>
      <c r="F993" s="15">
        <f t="shared" si="462"/>
        <v>3.5947683750109931</v>
      </c>
      <c r="G993" s="15">
        <f t="shared" si="456"/>
        <v>30222.235403524959</v>
      </c>
      <c r="L993" s="17">
        <v>34.635919189453197</v>
      </c>
      <c r="M993" s="17">
        <f t="shared" si="457"/>
        <v>46.124771414795021</v>
      </c>
      <c r="N993" s="17">
        <f>0.814*M993+4.4613</f>
        <v>42.006863931643146</v>
      </c>
      <c r="O993" s="17">
        <f t="shared" si="463"/>
        <v>4.1179074831518747</v>
      </c>
      <c r="P993" s="17">
        <f t="shared" si="458"/>
        <v>37358.375977674725</v>
      </c>
      <c r="T993" s="15">
        <v>39.397607421875001</v>
      </c>
      <c r="U993" s="15">
        <f t="shared" si="459"/>
        <v>45.597393427734382</v>
      </c>
      <c r="V993" s="15">
        <f>0.814*U993+4.4613</f>
        <v>41.577578250175783</v>
      </c>
      <c r="W993" s="15">
        <f t="shared" si="464"/>
        <v>4.0198151775585984</v>
      </c>
      <c r="X993" s="19">
        <f t="shared" si="460"/>
        <v>36020.298837076843</v>
      </c>
    </row>
    <row r="994" spans="1:26">
      <c r="A994">
        <v>2088</v>
      </c>
      <c r="B994">
        <v>8</v>
      </c>
      <c r="C994" s="15">
        <v>35.080804443359398</v>
      </c>
      <c r="D994" s="15">
        <f t="shared" si="455"/>
        <v>40.538571992797877</v>
      </c>
      <c r="E994" s="15">
        <f t="shared" si="473"/>
        <v>37.459697602137474</v>
      </c>
      <c r="F994" s="15">
        <f t="shared" si="462"/>
        <v>3.0788743906604026</v>
      </c>
      <c r="G994" s="15">
        <f t="shared" si="456"/>
        <v>23184.925562998549</v>
      </c>
      <c r="L994" s="17">
        <v>33.788232421875001</v>
      </c>
      <c r="M994" s="17">
        <f t="shared" si="457"/>
        <v>44.96055840820312</v>
      </c>
      <c r="N994" s="17">
        <f>0.814*M994+4.4613</f>
        <v>41.059194544277339</v>
      </c>
      <c r="O994" s="17">
        <f t="shared" si="463"/>
        <v>3.9013638639257806</v>
      </c>
      <c r="P994" s="17">
        <f t="shared" si="458"/>
        <v>34404.504467811574</v>
      </c>
      <c r="T994" s="15">
        <v>34.195947265625001</v>
      </c>
      <c r="U994" s="15">
        <f t="shared" si="459"/>
        <v>39.887010908203131</v>
      </c>
      <c r="V994" s="15">
        <f>0.814*U994+4.4613</f>
        <v>36.929326879277347</v>
      </c>
      <c r="W994" s="15">
        <f t="shared" si="464"/>
        <v>2.9576840289257831</v>
      </c>
      <c r="X994" s="19">
        <f t="shared" si="460"/>
        <v>21531.767838576605</v>
      </c>
    </row>
    <row r="995" spans="1:26">
      <c r="A995">
        <v>2088</v>
      </c>
      <c r="B995">
        <v>9</v>
      </c>
      <c r="C995" s="15">
        <v>28.407189941406301</v>
      </c>
      <c r="D995" s="15">
        <f t="shared" si="455"/>
        <v>31.778118236084048</v>
      </c>
      <c r="E995" s="15">
        <f t="shared" ref="E995:E997" si="474">0.9014*D995+2.3973</f>
        <v>31.042095778006161</v>
      </c>
      <c r="F995" s="15">
        <f t="shared" si="462"/>
        <v>0.73602245807788691</v>
      </c>
      <c r="G995" s="15">
        <f t="shared" si="456"/>
        <v>-8773.9176493595442</v>
      </c>
      <c r="L995" s="17">
        <v>23.354760742187501</v>
      </c>
      <c r="M995" s="17">
        <f t="shared" si="457"/>
        <v>30.631228403320318</v>
      </c>
      <c r="N995" s="17">
        <f>0.9014*M995+2.3973</f>
        <v>30.008289282752934</v>
      </c>
      <c r="O995" s="17">
        <f t="shared" si="463"/>
        <v>0.62293912056738421</v>
      </c>
      <c r="P995" s="17">
        <f t="shared" si="458"/>
        <v>-10316.487456340312</v>
      </c>
      <c r="T995" s="15">
        <v>26.719171142578102</v>
      </c>
      <c r="U995" s="15">
        <f t="shared" si="459"/>
        <v>31.679006080322242</v>
      </c>
      <c r="V995" s="15">
        <f>0.9014*U995+2.3973</f>
        <v>30.95275608080247</v>
      </c>
      <c r="W995" s="15">
        <f t="shared" si="464"/>
        <v>0.72624999951977287</v>
      </c>
      <c r="X995" s="19">
        <f t="shared" si="460"/>
        <v>-8907.2237565507785</v>
      </c>
    </row>
    <row r="996" spans="1:26">
      <c r="A996">
        <v>2088</v>
      </c>
      <c r="B996">
        <v>10</v>
      </c>
      <c r="C996" s="15">
        <v>16.956597900390602</v>
      </c>
      <c r="D996" s="15">
        <f t="shared" si="455"/>
        <v>16.746926063842743</v>
      </c>
      <c r="E996" s="15">
        <f t="shared" si="474"/>
        <v>17.49297915394785</v>
      </c>
      <c r="F996" s="15">
        <f t="shared" si="462"/>
        <v>-0.74605309010510723</v>
      </c>
      <c r="G996" s="15">
        <f t="shared" si="456"/>
        <v>-28990.91020212377</v>
      </c>
      <c r="L996" s="17">
        <v>13.8567443847656</v>
      </c>
      <c r="M996" s="17">
        <f t="shared" si="457"/>
        <v>17.586652738037074</v>
      </c>
      <c r="N996" s="17">
        <f>0.9014*M996+2.3973</f>
        <v>18.249908778066619</v>
      </c>
      <c r="O996" s="17">
        <f t="shared" si="463"/>
        <v>-0.66325604002954464</v>
      </c>
      <c r="P996" s="17">
        <f t="shared" si="458"/>
        <v>-27861.47564204302</v>
      </c>
      <c r="T996" s="15">
        <v>16.096063232421901</v>
      </c>
      <c r="U996" s="15">
        <f t="shared" si="459"/>
        <v>20.016958216552762</v>
      </c>
      <c r="V996" s="15">
        <f>0.9014*U996+2.3973</f>
        <v>20.440586136400661</v>
      </c>
      <c r="W996" s="15">
        <f t="shared" si="464"/>
        <v>-0.42362791984789894</v>
      </c>
      <c r="X996" s="19">
        <f t="shared" si="460"/>
        <v>-24592.708454645188</v>
      </c>
    </row>
    <row r="997" spans="1:26">
      <c r="A997">
        <v>2088</v>
      </c>
      <c r="B997">
        <v>11</v>
      </c>
      <c r="C997" s="15">
        <v>8.7640014648437692</v>
      </c>
      <c r="D997" s="15">
        <f t="shared" si="455"/>
        <v>5.9925047229004162</v>
      </c>
      <c r="E997" s="15">
        <f t="shared" si="474"/>
        <v>7.7989437572224354</v>
      </c>
      <c r="F997" s="15">
        <f t="shared" si="462"/>
        <v>-1.8064390343220191</v>
      </c>
      <c r="G997" s="15">
        <f t="shared" si="456"/>
        <v>-43455.634867186658</v>
      </c>
      <c r="L997" s="17">
        <v>8.7250000000000192</v>
      </c>
      <c r="M997" s="17">
        <f t="shared" si="457"/>
        <v>10.538715000000025</v>
      </c>
      <c r="N997" s="17">
        <f>0.9014*M997+2.3973</f>
        <v>11.896897701000022</v>
      </c>
      <c r="O997" s="17">
        <f t="shared" si="463"/>
        <v>-1.3581827009999969</v>
      </c>
      <c r="P997" s="17">
        <f t="shared" si="458"/>
        <v>-37340.970224340956</v>
      </c>
      <c r="T997" s="15">
        <v>4.7354980468750201</v>
      </c>
      <c r="U997" s="15">
        <f t="shared" si="459"/>
        <v>7.545329755859397</v>
      </c>
      <c r="V997" s="15">
        <f>0.9014*U997+2.3973</f>
        <v>9.1986602419316608</v>
      </c>
      <c r="W997" s="15">
        <f t="shared" si="464"/>
        <v>-1.6533304860722637</v>
      </c>
      <c r="X997" s="19">
        <f t="shared" si="460"/>
        <v>-41367.081160511749</v>
      </c>
    </row>
    <row r="998" spans="1:26">
      <c r="A998">
        <v>2088</v>
      </c>
      <c r="B998">
        <v>12</v>
      </c>
      <c r="C998" s="15">
        <v>6.6303955078125201</v>
      </c>
      <c r="D998" s="15">
        <f t="shared" si="455"/>
        <v>3.1917201831054962</v>
      </c>
      <c r="E998" s="15">
        <f t="shared" ref="E998:E1000" si="475">0.7817*D998+0.2163</f>
        <v>2.711267667133566</v>
      </c>
      <c r="F998" s="15">
        <f t="shared" si="462"/>
        <v>0.48045251597193017</v>
      </c>
      <c r="G998" s="15">
        <f t="shared" si="456"/>
        <v>-12260.1472296269</v>
      </c>
      <c r="L998" s="17">
        <v>3.0725952148437701</v>
      </c>
      <c r="M998" s="17">
        <f t="shared" si="457"/>
        <v>2.7757022680664334</v>
      </c>
      <c r="N998" s="17">
        <f>0.7817*M998+0.2163</f>
        <v>2.386066462947531</v>
      </c>
      <c r="O998" s="17">
        <f t="shared" si="463"/>
        <v>0.38963580511890239</v>
      </c>
      <c r="P998" s="17">
        <f t="shared" si="458"/>
        <v>-13498.977982373053</v>
      </c>
      <c r="T998" s="15">
        <v>-2.2345031738281</v>
      </c>
      <c r="U998" s="15">
        <f t="shared" si="459"/>
        <v>-0.1063375842284886</v>
      </c>
      <c r="V998" s="15">
        <f>0.7817*U998+0.2163</f>
        <v>0.13317591040859045</v>
      </c>
      <c r="W998" s="15">
        <f t="shared" si="464"/>
        <v>-0.23951349463707905</v>
      </c>
      <c r="X998" s="19">
        <f t="shared" si="460"/>
        <v>-22081.203580344394</v>
      </c>
    </row>
    <row r="999" spans="1:26">
      <c r="A999">
        <v>2089</v>
      </c>
      <c r="B999">
        <v>1</v>
      </c>
      <c r="C999" s="15">
        <v>4.1789794921875201</v>
      </c>
      <c r="D999" s="15">
        <f t="shared" si="455"/>
        <v>-2.6253620605442229E-2</v>
      </c>
      <c r="E999" s="15">
        <f t="shared" si="475"/>
        <v>0.1957775447727258</v>
      </c>
      <c r="F999" s="15">
        <f t="shared" si="462"/>
        <v>-0.22203116537816803</v>
      </c>
      <c r="G999" s="15">
        <f t="shared" si="456"/>
        <v>-21842.72712692359</v>
      </c>
      <c r="H999" s="15">
        <f>SUM(G999:G1010)</f>
        <v>9704.0712694406066</v>
      </c>
      <c r="I999" s="15">
        <f>H999*2.36386*4.4</f>
        <v>100931.89000831144</v>
      </c>
      <c r="L999" s="17">
        <v>1.4410644531250201</v>
      </c>
      <c r="M999" s="17">
        <f t="shared" si="457"/>
        <v>0.53495791992190256</v>
      </c>
      <c r="N999" s="17">
        <f>0.7817*M999+0.2163</f>
        <v>0.63447660600295119</v>
      </c>
      <c r="O999" s="17">
        <f t="shared" si="463"/>
        <v>-9.9518686081048635E-2</v>
      </c>
      <c r="P999" s="17">
        <f t="shared" si="458"/>
        <v>-20171.534396831583</v>
      </c>
      <c r="Q999" s="17">
        <f>SUM(P999:P1010)</f>
        <v>1794.5750386543259</v>
      </c>
      <c r="R999" s="17">
        <f>Q999*2.36386*4.4</f>
        <v>18665.346263843025</v>
      </c>
      <c r="T999" s="15">
        <v>-3.4949096679687299</v>
      </c>
      <c r="U999" s="15">
        <f t="shared" si="459"/>
        <v>-1.4900118334960721</v>
      </c>
      <c r="V999" s="15">
        <f>0.7817*U999+0.2163</f>
        <v>-0.94844225024387963</v>
      </c>
      <c r="W999" s="15">
        <f t="shared" si="464"/>
        <v>-0.54156958325219251</v>
      </c>
      <c r="X999" s="19">
        <f t="shared" si="460"/>
        <v>-26201.550685143156</v>
      </c>
      <c r="Y999" s="19">
        <f>SUM(X999:X1010)</f>
        <v>-43920.875877303843</v>
      </c>
      <c r="Z999" s="19">
        <f>Y999*2.36386*4.4</f>
        <v>-456820.32726582326</v>
      </c>
    </row>
    <row r="1000" spans="1:26">
      <c r="A1000">
        <v>2089</v>
      </c>
      <c r="B1000">
        <v>2</v>
      </c>
      <c r="C1000" s="15">
        <v>10.0296875</v>
      </c>
      <c r="D1000" s="15">
        <f t="shared" si="455"/>
        <v>7.65397078125</v>
      </c>
      <c r="E1000" s="15">
        <f t="shared" si="475"/>
        <v>6.199408959703125</v>
      </c>
      <c r="F1000" s="15">
        <f t="shared" si="462"/>
        <v>1.454561821546875</v>
      </c>
      <c r="G1000" s="15">
        <f t="shared" si="456"/>
        <v>1027.6778077209201</v>
      </c>
      <c r="L1000" s="17">
        <v>6.9821105957031504</v>
      </c>
      <c r="M1000" s="17">
        <f t="shared" si="457"/>
        <v>8.1450306921387057</v>
      </c>
      <c r="N1000" s="17">
        <f>0.7817*M1000+0.2163</f>
        <v>6.583270492044826</v>
      </c>
      <c r="O1000" s="17">
        <f t="shared" si="463"/>
        <v>1.5617602000938797</v>
      </c>
      <c r="P1000" s="17">
        <f t="shared" si="458"/>
        <v>2489.9708894806136</v>
      </c>
      <c r="T1000" s="15">
        <v>0.89309082031252296</v>
      </c>
      <c r="U1000" s="15">
        <f t="shared" si="459"/>
        <v>3.3271351025390876</v>
      </c>
      <c r="V1000" s="15">
        <f>0.7817*U1000+0.2163</f>
        <v>2.8171215096548043</v>
      </c>
      <c r="W1000" s="15">
        <f t="shared" si="464"/>
        <v>0.51001359288428327</v>
      </c>
      <c r="X1000" s="19">
        <f t="shared" si="460"/>
        <v>-11856.904579465492</v>
      </c>
    </row>
    <row r="1001" spans="1:26">
      <c r="A1001">
        <v>2089</v>
      </c>
      <c r="B1001">
        <v>3</v>
      </c>
      <c r="C1001" s="15">
        <v>17.646447753906301</v>
      </c>
      <c r="D1001" s="15">
        <f t="shared" si="455"/>
        <v>17.652491966552802</v>
      </c>
      <c r="E1001" s="15">
        <f t="shared" ref="E1001:E1003" si="476">0.9534*D1001-0.7929</f>
        <v>16.036985840911441</v>
      </c>
      <c r="F1001" s="15">
        <f t="shared" si="462"/>
        <v>1.6155061256413603</v>
      </c>
      <c r="G1001" s="15">
        <f t="shared" si="456"/>
        <v>3223.1190598737958</v>
      </c>
      <c r="L1001" s="17">
        <v>9.0964599609375192</v>
      </c>
      <c r="M1001" s="17">
        <f t="shared" si="457"/>
        <v>11.048878110351588</v>
      </c>
      <c r="N1001" s="17">
        <f>0.9534*M1001-0.7929</f>
        <v>9.7411003904092048</v>
      </c>
      <c r="O1001" s="17">
        <f t="shared" si="463"/>
        <v>1.3077777199423828</v>
      </c>
      <c r="P1001" s="17">
        <f t="shared" si="458"/>
        <v>-974.60412226595508</v>
      </c>
      <c r="T1001" s="15">
        <v>9.7220703125000192</v>
      </c>
      <c r="U1001" s="15">
        <f t="shared" si="459"/>
        <v>13.019588789062523</v>
      </c>
      <c r="V1001" s="15">
        <f>0.9534*U1001-0.7929</f>
        <v>11.61997595149221</v>
      </c>
      <c r="W1001" s="15">
        <f t="shared" si="464"/>
        <v>1.399612837570313</v>
      </c>
      <c r="X1001" s="19">
        <f t="shared" si="460"/>
        <v>278.11871729663835</v>
      </c>
    </row>
    <row r="1002" spans="1:26">
      <c r="A1002">
        <v>2089</v>
      </c>
      <c r="B1002">
        <v>4</v>
      </c>
      <c r="C1002" s="15">
        <v>24.555017089843801</v>
      </c>
      <c r="D1002" s="15">
        <f t="shared" si="455"/>
        <v>26.72137093383796</v>
      </c>
      <c r="E1002" s="15">
        <f t="shared" si="476"/>
        <v>24.683255048321112</v>
      </c>
      <c r="F1002" s="15">
        <f t="shared" si="462"/>
        <v>2.0381158855168486</v>
      </c>
      <c r="G1002" s="15">
        <f t="shared" si="456"/>
        <v>8987.9387943353322</v>
      </c>
      <c r="L1002" s="17">
        <v>16.755029296875001</v>
      </c>
      <c r="M1002" s="17">
        <f t="shared" si="457"/>
        <v>21.567157236328129</v>
      </c>
      <c r="N1002" s="17">
        <f>0.9534*M1002-0.7929</f>
        <v>19.769227709115238</v>
      </c>
      <c r="O1002" s="17">
        <f t="shared" si="463"/>
        <v>1.7979295272128901</v>
      </c>
      <c r="P1002" s="17">
        <f t="shared" si="458"/>
        <v>5711.5566807110336</v>
      </c>
      <c r="T1002" s="15">
        <v>20.245996093750001</v>
      </c>
      <c r="U1002" s="15">
        <f t="shared" si="459"/>
        <v>24.572754511718752</v>
      </c>
      <c r="V1002" s="15">
        <f>0.9534*U1002-0.7929</f>
        <v>22.634764151472659</v>
      </c>
      <c r="W1002" s="15">
        <f t="shared" si="464"/>
        <v>1.9379903602460935</v>
      </c>
      <c r="X1002" s="19">
        <f t="shared" si="460"/>
        <v>7622.1265041169609</v>
      </c>
    </row>
    <row r="1003" spans="1:26">
      <c r="A1003">
        <v>2089</v>
      </c>
      <c r="B1003">
        <v>5</v>
      </c>
      <c r="C1003" s="15">
        <v>29.941003417968801</v>
      </c>
      <c r="D1003" s="15">
        <f t="shared" si="455"/>
        <v>33.791555186767646</v>
      </c>
      <c r="E1003" s="15">
        <f t="shared" si="476"/>
        <v>31.423968715064273</v>
      </c>
      <c r="F1003" s="15">
        <f t="shared" si="462"/>
        <v>2.3675864717033726</v>
      </c>
      <c r="G1003" s="15">
        <f t="shared" si="456"/>
        <v>13482.247060505706</v>
      </c>
      <c r="L1003" s="17">
        <v>28.533715820312501</v>
      </c>
      <c r="M1003" s="17">
        <f t="shared" si="457"/>
        <v>37.744005307617186</v>
      </c>
      <c r="N1003" s="17">
        <f>0.9534*M1003-0.7929</f>
        <v>35.192234660282224</v>
      </c>
      <c r="O1003" s="17">
        <f t="shared" si="463"/>
        <v>2.551770647334962</v>
      </c>
      <c r="P1003" s="17">
        <f t="shared" si="458"/>
        <v>15994.703400296217</v>
      </c>
      <c r="T1003" s="15">
        <v>26.376611328125001</v>
      </c>
      <c r="U1003" s="15">
        <f t="shared" si="459"/>
        <v>31.302943916015629</v>
      </c>
      <c r="V1003" s="15">
        <f>0.9534*U1003-0.7929</f>
        <v>29.051326729529301</v>
      </c>
      <c r="W1003" s="15">
        <f t="shared" si="464"/>
        <v>2.2516171864863281</v>
      </c>
      <c r="X1003" s="19">
        <f t="shared" si="460"/>
        <v>11900.31004086</v>
      </c>
    </row>
    <row r="1004" spans="1:26">
      <c r="A1004">
        <v>2089</v>
      </c>
      <c r="B1004">
        <v>6</v>
      </c>
      <c r="C1004" s="15">
        <v>35.555474853515697</v>
      </c>
      <c r="D1004" s="15">
        <f t="shared" si="455"/>
        <v>41.161671840210055</v>
      </c>
      <c r="E1004" s="15">
        <f t="shared" ref="E1004:E1006" si="477">0.814*D1004+4.4613</f>
        <v>37.966900877930982</v>
      </c>
      <c r="F1004" s="15">
        <f t="shared" si="462"/>
        <v>3.1947709622790725</v>
      </c>
      <c r="G1004" s="15">
        <f t="shared" si="456"/>
        <v>24765.87069644883</v>
      </c>
      <c r="L1004" s="17">
        <v>28.947778320312501</v>
      </c>
      <c r="M1004" s="17">
        <f t="shared" si="457"/>
        <v>38.312678745117189</v>
      </c>
      <c r="N1004" s="17">
        <f>0.814*M1004+4.4613</f>
        <v>35.647820498525391</v>
      </c>
      <c r="O1004" s="17">
        <f t="shared" si="463"/>
        <v>2.6648582465917983</v>
      </c>
      <c r="P1004" s="17">
        <f t="shared" si="458"/>
        <v>17537.33134175872</v>
      </c>
      <c r="T1004" s="15">
        <v>34.525323486328197</v>
      </c>
      <c r="U1004" s="15">
        <f t="shared" si="459"/>
        <v>40.248600123291098</v>
      </c>
      <c r="V1004" s="15">
        <f>0.814*U1004+4.4613</f>
        <v>37.223660500358953</v>
      </c>
      <c r="W1004" s="15">
        <f t="shared" si="464"/>
        <v>3.0249396229321448</v>
      </c>
      <c r="X1004" s="19">
        <f t="shared" si="460"/>
        <v>22449.201396417389</v>
      </c>
    </row>
    <row r="1005" spans="1:26">
      <c r="A1005">
        <v>2089</v>
      </c>
      <c r="B1005">
        <v>7</v>
      </c>
      <c r="C1005" s="15">
        <v>38.981591796875001</v>
      </c>
      <c r="D1005" s="15">
        <f t="shared" si="455"/>
        <v>45.659135551757814</v>
      </c>
      <c r="E1005" s="15">
        <f t="shared" si="477"/>
        <v>41.627836339130859</v>
      </c>
      <c r="F1005" s="15">
        <f t="shared" si="462"/>
        <v>4.0312992126269549</v>
      </c>
      <c r="G1005" s="15">
        <f t="shared" si="456"/>
        <v>36176.952559444289</v>
      </c>
      <c r="L1005" s="17">
        <v>31.497216796875001</v>
      </c>
      <c r="M1005" s="17">
        <f t="shared" si="457"/>
        <v>41.814077548828124</v>
      </c>
      <c r="N1005" s="17">
        <f>0.814*M1005+4.4613</f>
        <v>38.497959124746089</v>
      </c>
      <c r="O1005" s="17">
        <f t="shared" si="463"/>
        <v>3.3161184240820347</v>
      </c>
      <c r="P1005" s="17">
        <f t="shared" si="458"/>
        <v>26421.171422903033</v>
      </c>
      <c r="T1005" s="15">
        <v>38.409814453125001</v>
      </c>
      <c r="U1005" s="15">
        <f t="shared" si="459"/>
        <v>44.512994306640628</v>
      </c>
      <c r="V1005" s="15">
        <f>0.814*U1005+4.4613</f>
        <v>40.694877365605471</v>
      </c>
      <c r="W1005" s="15">
        <f t="shared" si="464"/>
        <v>3.8181169410351572</v>
      </c>
      <c r="X1005" s="19">
        <f t="shared" si="460"/>
        <v>33268.933192660581</v>
      </c>
    </row>
    <row r="1006" spans="1:26">
      <c r="A1006">
        <v>2089</v>
      </c>
      <c r="B1006">
        <v>8</v>
      </c>
      <c r="C1006" s="15">
        <v>35.541162109375001</v>
      </c>
      <c r="D1006" s="15">
        <f t="shared" si="455"/>
        <v>41.142883500976566</v>
      </c>
      <c r="E1006" s="15">
        <f t="shared" si="477"/>
        <v>37.951607169794926</v>
      </c>
      <c r="F1006" s="15">
        <f t="shared" si="462"/>
        <v>3.1912763311816406</v>
      </c>
      <c r="G1006" s="15">
        <f t="shared" si="456"/>
        <v>24718.200433648759</v>
      </c>
      <c r="L1006" s="17">
        <v>33.608483886718801</v>
      </c>
      <c r="M1006" s="17">
        <f t="shared" si="457"/>
        <v>44.713691770019601</v>
      </c>
      <c r="N1006" s="17">
        <f>0.814*M1006+4.4613</f>
        <v>40.858245100795955</v>
      </c>
      <c r="O1006" s="17">
        <f t="shared" si="463"/>
        <v>3.855446669223646</v>
      </c>
      <c r="P1006" s="17">
        <f t="shared" si="458"/>
        <v>33778.148014879756</v>
      </c>
      <c r="T1006" s="15">
        <v>34.385186767578197</v>
      </c>
      <c r="U1006" s="15">
        <f t="shared" si="459"/>
        <v>40.094758033447349</v>
      </c>
      <c r="V1006" s="15">
        <f>0.814*U1006+4.4613</f>
        <v>37.098433039226144</v>
      </c>
      <c r="W1006" s="15">
        <f t="shared" si="464"/>
        <v>2.9963249942212045</v>
      </c>
      <c r="X1006" s="19">
        <f t="shared" si="460"/>
        <v>22058.869246171453</v>
      </c>
    </row>
    <row r="1007" spans="1:26">
      <c r="A1007">
        <v>2089</v>
      </c>
      <c r="B1007">
        <v>9</v>
      </c>
      <c r="C1007" s="15">
        <v>31.121911621093801</v>
      </c>
      <c r="D1007" s="15">
        <f t="shared" si="455"/>
        <v>35.341733385009832</v>
      </c>
      <c r="E1007" s="15">
        <f t="shared" ref="E1007:E1009" si="478">0.9014*D1007+2.3973</f>
        <v>34.254338473247863</v>
      </c>
      <c r="F1007" s="15">
        <f t="shared" si="462"/>
        <v>1.0873949117619688</v>
      </c>
      <c r="G1007" s="15">
        <f t="shared" si="456"/>
        <v>-3980.846008654984</v>
      </c>
      <c r="L1007" s="17">
        <v>24.982049560546901</v>
      </c>
      <c r="M1007" s="17">
        <f t="shared" si="457"/>
        <v>32.866146866455111</v>
      </c>
      <c r="N1007" s="17">
        <f>0.9014*M1007+2.3973</f>
        <v>32.022844785422635</v>
      </c>
      <c r="O1007" s="17">
        <f t="shared" si="463"/>
        <v>0.84330208103247628</v>
      </c>
      <c r="P1007" s="17">
        <f t="shared" si="458"/>
        <v>-7310.5163126359912</v>
      </c>
      <c r="T1007" s="15">
        <v>25.548974609375001</v>
      </c>
      <c r="U1007" s="15">
        <f t="shared" si="459"/>
        <v>30.394364326171878</v>
      </c>
      <c r="V1007" s="15">
        <f>0.9014*U1007+2.3973</f>
        <v>29.794780003611333</v>
      </c>
      <c r="W1007" s="15">
        <f t="shared" si="464"/>
        <v>0.5995843225605455</v>
      </c>
      <c r="X1007" s="19">
        <f t="shared" si="460"/>
        <v>-10635.070255951599</v>
      </c>
    </row>
    <row r="1008" spans="1:26">
      <c r="A1008">
        <v>2089</v>
      </c>
      <c r="B1008">
        <v>10</v>
      </c>
      <c r="C1008" s="15">
        <v>21.729608154296901</v>
      </c>
      <c r="D1008" s="15">
        <f t="shared" si="455"/>
        <v>23.012456624145543</v>
      </c>
      <c r="E1008" s="15">
        <f t="shared" si="478"/>
        <v>23.140728401004793</v>
      </c>
      <c r="F1008" s="15">
        <f t="shared" si="462"/>
        <v>-0.12827177685925051</v>
      </c>
      <c r="G1008" s="15">
        <f t="shared" si="456"/>
        <v>-20563.755308137035</v>
      </c>
      <c r="L1008" s="17">
        <v>19.512109375000001</v>
      </c>
      <c r="M1008" s="17">
        <f t="shared" si="457"/>
        <v>25.353731015625002</v>
      </c>
      <c r="N1008" s="17">
        <f>0.9014*M1008+2.3973</f>
        <v>25.251153137484376</v>
      </c>
      <c r="O1008" s="17">
        <f t="shared" si="463"/>
        <v>0.10257787814062524</v>
      </c>
      <c r="P1008" s="17">
        <f t="shared" si="458"/>
        <v>-17414.735164283731</v>
      </c>
      <c r="T1008" s="15">
        <v>15.4686828613281</v>
      </c>
      <c r="U1008" s="15">
        <f t="shared" si="459"/>
        <v>19.328220045165988</v>
      </c>
      <c r="V1008" s="15">
        <f>0.9014*U1008+2.3973</f>
        <v>19.819757548712623</v>
      </c>
      <c r="W1008" s="15">
        <f t="shared" si="464"/>
        <v>-0.49153750354663472</v>
      </c>
      <c r="X1008" s="19">
        <f t="shared" si="460"/>
        <v>-25519.063085879643</v>
      </c>
    </row>
    <row r="1009" spans="1:26">
      <c r="A1009">
        <v>2089</v>
      </c>
      <c r="B1009">
        <v>11</v>
      </c>
      <c r="C1009" s="15">
        <v>9.0096984863281495</v>
      </c>
      <c r="D1009" s="15">
        <f t="shared" si="455"/>
        <v>6.3150312030029623</v>
      </c>
      <c r="E1009" s="15">
        <f t="shared" si="478"/>
        <v>8.0896691263868696</v>
      </c>
      <c r="F1009" s="15">
        <f t="shared" si="462"/>
        <v>-1.7746379233839074</v>
      </c>
      <c r="G1009" s="15">
        <f t="shared" si="456"/>
        <v>-43021.835912879877</v>
      </c>
      <c r="L1009" s="17">
        <v>8.0162597656250192</v>
      </c>
      <c r="M1009" s="17">
        <f t="shared" si="457"/>
        <v>9.5653311621094002</v>
      </c>
      <c r="N1009" s="17">
        <f>0.9014*M1009+2.3973</f>
        <v>11.019489509525412</v>
      </c>
      <c r="O1009" s="17">
        <f t="shared" si="463"/>
        <v>-1.454158347416012</v>
      </c>
      <c r="P1009" s="17">
        <f t="shared" si="458"/>
        <v>-38650.174017101817</v>
      </c>
      <c r="T1009" s="15">
        <v>4.3357482910156504</v>
      </c>
      <c r="U1009" s="15">
        <f t="shared" si="459"/>
        <v>7.1064844738769821</v>
      </c>
      <c r="V1009" s="15">
        <f>0.9014*U1009+2.3973</f>
        <v>8.8030851047527108</v>
      </c>
      <c r="W1009" s="15">
        <f t="shared" si="464"/>
        <v>-1.6966006308757287</v>
      </c>
      <c r="X1009" s="19">
        <f t="shared" si="460"/>
        <v>-41957.329205775815</v>
      </c>
    </row>
    <row r="1010" spans="1:26">
      <c r="A1010">
        <v>2089</v>
      </c>
      <c r="B1010">
        <v>12</v>
      </c>
      <c r="C1010" s="15">
        <v>6.3723693847656504</v>
      </c>
      <c r="D1010" s="15">
        <f t="shared" si="455"/>
        <v>2.853009291381869</v>
      </c>
      <c r="E1010" s="15">
        <f t="shared" ref="E1010:E1012" si="479">0.7817*D1010+0.2163</f>
        <v>2.446497363073207</v>
      </c>
      <c r="F1010" s="15">
        <f t="shared" si="462"/>
        <v>0.40651192830866201</v>
      </c>
      <c r="G1010" s="15">
        <f t="shared" si="456"/>
        <v>-13268.770785941542</v>
      </c>
      <c r="L1010" s="17">
        <v>2.5547729492187701</v>
      </c>
      <c r="M1010" s="17">
        <f t="shared" si="457"/>
        <v>2.0645251684570587</v>
      </c>
      <c r="N1010" s="17">
        <f>0.7817*M1010+0.2163</f>
        <v>1.8301393241828827</v>
      </c>
      <c r="O1010" s="17">
        <f t="shared" si="463"/>
        <v>0.23438584427417597</v>
      </c>
      <c r="P1010" s="17">
        <f t="shared" si="458"/>
        <v>-15616.742698255966</v>
      </c>
      <c r="T1010" s="15">
        <v>-3.22785034179685</v>
      </c>
      <c r="U1010" s="15">
        <f t="shared" si="459"/>
        <v>-1.1968341052245823</v>
      </c>
      <c r="V1010" s="15">
        <f>0.7817*U1010+0.2163</f>
        <v>-0.71926522005405591</v>
      </c>
      <c r="W1010" s="15">
        <f t="shared" si="464"/>
        <v>-0.47756888517052642</v>
      </c>
      <c r="X1010" s="19">
        <f t="shared" si="460"/>
        <v>-25328.517162611151</v>
      </c>
    </row>
    <row r="1011" spans="1:26">
      <c r="A1011">
        <v>2090</v>
      </c>
      <c r="B1011">
        <v>1</v>
      </c>
      <c r="C1011" s="15">
        <v>3.1974121093750201</v>
      </c>
      <c r="D1011" s="15">
        <f t="shared" si="455"/>
        <v>-1.3147571240234104</v>
      </c>
      <c r="E1011" s="15">
        <f t="shared" si="479"/>
        <v>-0.81144564384909978</v>
      </c>
      <c r="F1011" s="15">
        <f t="shared" si="462"/>
        <v>-0.5033114801743106</v>
      </c>
      <c r="G1011" s="15">
        <f t="shared" si="456"/>
        <v>-25679.671901057773</v>
      </c>
      <c r="H1011" s="15">
        <f>SUM(G1011:G1022)</f>
        <v>-19043.228573370729</v>
      </c>
      <c r="I1011" s="15">
        <f>H1011*2.36386*4.4</f>
        <v>-198068.31569997178</v>
      </c>
      <c r="L1011" s="17">
        <v>-0.49155273437497699</v>
      </c>
      <c r="M1011" s="17">
        <f t="shared" si="457"/>
        <v>-2.1192985253905934</v>
      </c>
      <c r="N1011" s="17">
        <f>0.7817*M1011+0.2163</f>
        <v>-1.4403556572978269</v>
      </c>
      <c r="O1011" s="17">
        <f t="shared" si="463"/>
        <v>-0.67894286809276649</v>
      </c>
      <c r="P1011" s="17">
        <f t="shared" si="458"/>
        <v>-28075.459663653426</v>
      </c>
      <c r="Q1011" s="17">
        <f>SUM(P1011:P1022)</f>
        <v>-1881.7822366438195</v>
      </c>
      <c r="R1011" s="17">
        <f>Q1011*2.36386*4.4</f>
        <v>-19572.386934816583</v>
      </c>
      <c r="T1011" s="15">
        <v>-11.0441650390625</v>
      </c>
      <c r="U1011" s="15">
        <f t="shared" si="459"/>
        <v>-9.7775843798828141</v>
      </c>
      <c r="V1011" s="15">
        <f>0.7817*U1011+0.2163</f>
        <v>-7.4268377097543947</v>
      </c>
      <c r="W1011" s="15">
        <f t="shared" si="464"/>
        <v>-2.3507466701284194</v>
      </c>
      <c r="X1011" s="19">
        <f t="shared" si="460"/>
        <v>-50880.535327221769</v>
      </c>
      <c r="Y1011" s="19">
        <f>SUM(X1011:X1022)</f>
        <v>-39987.553010856085</v>
      </c>
      <c r="Z1011" s="19">
        <f>Y1011*2.36386*4.4</f>
        <v>-415909.89906506601</v>
      </c>
    </row>
    <row r="1012" spans="1:26">
      <c r="A1012">
        <v>2090</v>
      </c>
      <c r="B1012">
        <v>2</v>
      </c>
      <c r="C1012" s="15">
        <v>10.5596252441406</v>
      </c>
      <c r="D1012" s="15">
        <f t="shared" si="455"/>
        <v>8.3496200579833655</v>
      </c>
      <c r="E1012" s="15">
        <f t="shared" si="479"/>
        <v>6.7431979993255968</v>
      </c>
      <c r="F1012" s="15">
        <f t="shared" si="462"/>
        <v>1.6064220586577687</v>
      </c>
      <c r="G1012" s="15">
        <f t="shared" si="456"/>
        <v>3099.2033021506213</v>
      </c>
      <c r="L1012" s="17">
        <v>3.4156127929687701</v>
      </c>
      <c r="M1012" s="17">
        <f t="shared" si="457"/>
        <v>3.2468026098633085</v>
      </c>
      <c r="N1012" s="17">
        <f>0.7817*M1012+0.2163</f>
        <v>2.7543256001301479</v>
      </c>
      <c r="O1012" s="17">
        <f t="shared" si="463"/>
        <v>0.49247700973316055</v>
      </c>
      <c r="P1012" s="17">
        <f t="shared" si="458"/>
        <v>-12096.121110229957</v>
      </c>
      <c r="T1012" s="15">
        <v>2.4735046386719</v>
      </c>
      <c r="U1012" s="15">
        <f t="shared" si="459"/>
        <v>5.0621133923340125</v>
      </c>
      <c r="V1012" s="15">
        <f>0.7817*U1012+0.2163</f>
        <v>4.1733540387874974</v>
      </c>
      <c r="W1012" s="15">
        <f t="shared" si="464"/>
        <v>0.88875935354651503</v>
      </c>
      <c r="X1012" s="19">
        <f t="shared" si="460"/>
        <v>-6690.433658271988</v>
      </c>
    </row>
    <row r="1013" spans="1:26">
      <c r="A1013">
        <v>2090</v>
      </c>
      <c r="B1013">
        <v>3</v>
      </c>
      <c r="C1013" s="15">
        <v>17.462457275390602</v>
      </c>
      <c r="D1013" s="15">
        <f t="shared" si="455"/>
        <v>17.410967665405241</v>
      </c>
      <c r="E1013" s="15">
        <f t="shared" ref="E1013:E1015" si="480">0.9534*D1013-0.7929</f>
        <v>15.806716572197359</v>
      </c>
      <c r="F1013" s="15">
        <f t="shared" si="462"/>
        <v>1.604251093207882</v>
      </c>
      <c r="G1013" s="15">
        <f t="shared" si="456"/>
        <v>3069.5891624487194</v>
      </c>
      <c r="L1013" s="17">
        <v>12.000329589843799</v>
      </c>
      <c r="M1013" s="17">
        <f t="shared" si="457"/>
        <v>15.037052658691474</v>
      </c>
      <c r="N1013" s="17">
        <f>0.9534*M1013-0.7929</f>
        <v>13.543426004796451</v>
      </c>
      <c r="O1013" s="17">
        <f t="shared" si="463"/>
        <v>1.4936266538950225</v>
      </c>
      <c r="P1013" s="17">
        <f t="shared" si="458"/>
        <v>1560.5611857820004</v>
      </c>
      <c r="T1013" s="15">
        <v>12.6359191894531</v>
      </c>
      <c r="U1013" s="15">
        <f t="shared" si="459"/>
        <v>16.218412086181612</v>
      </c>
      <c r="V1013" s="15">
        <f>0.9534*U1013-0.7929</f>
        <v>14.669734082965549</v>
      </c>
      <c r="W1013" s="15">
        <f t="shared" si="464"/>
        <v>1.5486780032160627</v>
      </c>
      <c r="X1013" s="19">
        <f t="shared" si="460"/>
        <v>2311.516641870312</v>
      </c>
    </row>
    <row r="1014" spans="1:26">
      <c r="A1014">
        <v>2090</v>
      </c>
      <c r="B1014">
        <v>4</v>
      </c>
      <c r="C1014" s="15">
        <v>24.832025146484401</v>
      </c>
      <c r="D1014" s="15">
        <f t="shared" si="455"/>
        <v>27.084999409790072</v>
      </c>
      <c r="E1014" s="15">
        <f t="shared" si="480"/>
        <v>25.029938437293854</v>
      </c>
      <c r="F1014" s="15">
        <f t="shared" si="462"/>
        <v>2.0550609724962179</v>
      </c>
      <c r="G1014" s="15">
        <f t="shared" si="456"/>
        <v>9219.0867258209073</v>
      </c>
      <c r="L1014" s="17">
        <v>23.184136962890602</v>
      </c>
      <c r="M1014" s="17">
        <f t="shared" si="457"/>
        <v>30.396893704833953</v>
      </c>
      <c r="N1014" s="17">
        <f>0.9534*M1014-0.7929</f>
        <v>28.187498458188692</v>
      </c>
      <c r="O1014" s="17">
        <f t="shared" si="463"/>
        <v>2.2093952466452613</v>
      </c>
      <c r="P1014" s="17">
        <f t="shared" si="458"/>
        <v>11324.36055948801</v>
      </c>
      <c r="T1014" s="15">
        <v>18.538354492187501</v>
      </c>
      <c r="U1014" s="15">
        <f t="shared" si="459"/>
        <v>22.698105561523441</v>
      </c>
      <c r="V1014" s="15">
        <f>0.9534*U1014-0.7929</f>
        <v>20.84747384235645</v>
      </c>
      <c r="W1014" s="15">
        <f t="shared" si="464"/>
        <v>1.8506317191669908</v>
      </c>
      <c r="X1014" s="19">
        <f t="shared" si="460"/>
        <v>6430.4672811569217</v>
      </c>
    </row>
    <row r="1015" spans="1:26">
      <c r="A1015">
        <v>2090</v>
      </c>
      <c r="B1015">
        <v>5</v>
      </c>
      <c r="C1015" s="15">
        <v>31.836083984375001</v>
      </c>
      <c r="D1015" s="15">
        <f t="shared" si="455"/>
        <v>36.279227446289063</v>
      </c>
      <c r="E1015" s="15">
        <f t="shared" si="480"/>
        <v>33.79571544729199</v>
      </c>
      <c r="F1015" s="15">
        <f t="shared" si="462"/>
        <v>2.4835119989970735</v>
      </c>
      <c r="G1015" s="15">
        <f t="shared" si="456"/>
        <v>15063.587178319081</v>
      </c>
      <c r="L1015" s="17">
        <v>24.661737060546901</v>
      </c>
      <c r="M1015" s="17">
        <f t="shared" si="457"/>
        <v>32.42622967895511</v>
      </c>
      <c r="N1015" s="17">
        <f>0.9534*M1015-0.7929</f>
        <v>30.122267375915804</v>
      </c>
      <c r="O1015" s="17">
        <f t="shared" si="463"/>
        <v>2.3039623030393059</v>
      </c>
      <c r="P1015" s="17">
        <f t="shared" si="458"/>
        <v>12614.349775759172</v>
      </c>
      <c r="T1015" s="15">
        <v>27.363244628906301</v>
      </c>
      <c r="U1015" s="15">
        <f t="shared" si="459"/>
        <v>32.386069953613344</v>
      </c>
      <c r="V1015" s="15">
        <f>0.9534*U1015-0.7929</f>
        <v>30.083979093774964</v>
      </c>
      <c r="W1015" s="15">
        <f t="shared" si="464"/>
        <v>2.3020908598383798</v>
      </c>
      <c r="X1015" s="19">
        <f t="shared" si="460"/>
        <v>12588.821419055337</v>
      </c>
    </row>
    <row r="1016" spans="1:26">
      <c r="A1016">
        <v>2090</v>
      </c>
      <c r="B1016">
        <v>6</v>
      </c>
      <c r="C1016" s="15">
        <v>35.627008056640697</v>
      </c>
      <c r="D1016" s="15">
        <f t="shared" si="455"/>
        <v>41.255573475952239</v>
      </c>
      <c r="E1016" s="15">
        <f t="shared" ref="E1016:E1018" si="481">0.814*D1016+4.4613</f>
        <v>38.043336809425121</v>
      </c>
      <c r="F1016" s="15">
        <f t="shared" si="462"/>
        <v>3.2122366665271187</v>
      </c>
      <c r="G1016" s="15">
        <f t="shared" si="456"/>
        <v>25004.120368096424</v>
      </c>
      <c r="L1016" s="17">
        <v>31.502587890625001</v>
      </c>
      <c r="M1016" s="17">
        <f t="shared" si="457"/>
        <v>41.82145420898437</v>
      </c>
      <c r="N1016" s="17">
        <f>0.814*M1016+4.4613</f>
        <v>38.503963726113277</v>
      </c>
      <c r="O1016" s="17">
        <f t="shared" si="463"/>
        <v>3.3174904828710936</v>
      </c>
      <c r="P1016" s="17">
        <f t="shared" si="458"/>
        <v>26439.887676844584</v>
      </c>
      <c r="T1016" s="15">
        <v>33.992211914062501</v>
      </c>
      <c r="U1016" s="15">
        <f t="shared" si="459"/>
        <v>39.663350239257817</v>
      </c>
      <c r="V1016" s="15">
        <f>0.814*U1016+4.4613</f>
        <v>36.747267094755863</v>
      </c>
      <c r="W1016" s="15">
        <f t="shared" si="464"/>
        <v>2.9160831445019539</v>
      </c>
      <c r="X1016" s="19">
        <f t="shared" si="460"/>
        <v>20964.290174151152</v>
      </c>
    </row>
    <row r="1017" spans="1:26">
      <c r="A1017">
        <v>2090</v>
      </c>
      <c r="B1017">
        <v>7</v>
      </c>
      <c r="C1017" s="15">
        <v>37.822808837890697</v>
      </c>
      <c r="D1017" s="15">
        <f t="shared" si="455"/>
        <v>44.138001161499119</v>
      </c>
      <c r="E1017" s="15">
        <f t="shared" si="481"/>
        <v>40.389632945460285</v>
      </c>
      <c r="F1017" s="15">
        <f t="shared" si="462"/>
        <v>3.7483682160388341</v>
      </c>
      <c r="G1017" s="15">
        <f t="shared" si="456"/>
        <v>32317.490834985736</v>
      </c>
      <c r="L1017" s="17">
        <v>34.210473632812501</v>
      </c>
      <c r="M1017" s="17">
        <f t="shared" si="457"/>
        <v>45.540464487304689</v>
      </c>
      <c r="N1017" s="17">
        <f>0.814*M1017+4.4613</f>
        <v>41.531238092666015</v>
      </c>
      <c r="O1017" s="17">
        <f t="shared" si="463"/>
        <v>4.0092263946386737</v>
      </c>
      <c r="P1017" s="17">
        <f t="shared" si="458"/>
        <v>35875.857249266148</v>
      </c>
      <c r="T1017" s="15">
        <v>37.653253173828197</v>
      </c>
      <c r="U1017" s="15">
        <f t="shared" si="459"/>
        <v>43.682441334228599</v>
      </c>
      <c r="V1017" s="15">
        <f>0.814*U1017+4.4613</f>
        <v>40.018807246062082</v>
      </c>
      <c r="W1017" s="15">
        <f t="shared" si="464"/>
        <v>3.6636340881665177</v>
      </c>
      <c r="X1017" s="19">
        <f t="shared" si="460"/>
        <v>31161.632596679468</v>
      </c>
    </row>
    <row r="1018" spans="1:26">
      <c r="A1018">
        <v>2090</v>
      </c>
      <c r="B1018">
        <v>8</v>
      </c>
      <c r="C1018" s="15">
        <v>36.575311279296898</v>
      </c>
      <c r="D1018" s="15">
        <f t="shared" si="455"/>
        <v>42.500411116333034</v>
      </c>
      <c r="E1018" s="15">
        <f t="shared" si="481"/>
        <v>39.056634648695088</v>
      </c>
      <c r="F1018" s="15">
        <f t="shared" si="462"/>
        <v>3.4437764676379459</v>
      </c>
      <c r="G1018" s="15">
        <f t="shared" si="456"/>
        <v>28162.554795049218</v>
      </c>
      <c r="L1018" s="17">
        <v>31.227410888671901</v>
      </c>
      <c r="M1018" s="17">
        <f t="shared" si="457"/>
        <v>41.443526114501985</v>
      </c>
      <c r="N1018" s="17">
        <f>0.814*M1018+4.4613</f>
        <v>38.196330257204615</v>
      </c>
      <c r="O1018" s="17">
        <f t="shared" si="463"/>
        <v>3.2471958572973705</v>
      </c>
      <c r="P1018" s="17">
        <f t="shared" si="458"/>
        <v>25480.998689393433</v>
      </c>
      <c r="T1018" s="15">
        <v>35.714593505859398</v>
      </c>
      <c r="U1018" s="15">
        <f t="shared" si="459"/>
        <v>41.554180750732449</v>
      </c>
      <c r="V1018" s="15">
        <f>0.814*U1018+4.4613</f>
        <v>38.286403131096215</v>
      </c>
      <c r="W1018" s="15">
        <f t="shared" si="464"/>
        <v>3.2677776196362345</v>
      </c>
      <c r="X1018" s="19">
        <f t="shared" si="460"/>
        <v>25761.754509457875</v>
      </c>
    </row>
    <row r="1019" spans="1:26">
      <c r="A1019">
        <v>2090</v>
      </c>
      <c r="B1019">
        <v>9</v>
      </c>
      <c r="C1019" s="15">
        <v>28.902001953125001</v>
      </c>
      <c r="D1019" s="15">
        <f t="shared" si="455"/>
        <v>32.42765796386719</v>
      </c>
      <c r="E1019" s="15">
        <f t="shared" ref="E1019:E1021" si="482">0.9014*D1019+2.3973</f>
        <v>31.627590888629886</v>
      </c>
      <c r="F1019" s="15">
        <f t="shared" si="462"/>
        <v>0.80006707523730469</v>
      </c>
      <c r="G1019" s="15">
        <f t="shared" si="456"/>
        <v>-7900.2850266879268</v>
      </c>
      <c r="L1019" s="17">
        <v>24.518151855468801</v>
      </c>
      <c r="M1019" s="17">
        <f t="shared" si="457"/>
        <v>32.229029758300847</v>
      </c>
      <c r="N1019" s="17">
        <f>0.9014*M1019+2.3973</f>
        <v>31.448547424132382</v>
      </c>
      <c r="O1019" s="17">
        <f t="shared" si="463"/>
        <v>0.78048233416846458</v>
      </c>
      <c r="P1019" s="17">
        <f t="shared" si="458"/>
        <v>-8167.4404796079743</v>
      </c>
      <c r="T1019" s="15">
        <v>26.390832519531301</v>
      </c>
      <c r="U1019" s="15">
        <f t="shared" si="459"/>
        <v>31.318555939941465</v>
      </c>
      <c r="V1019" s="15">
        <f>0.9014*U1019+2.3973</f>
        <v>30.627846324263238</v>
      </c>
      <c r="W1019" s="15">
        <f t="shared" si="464"/>
        <v>0.69070961567822664</v>
      </c>
      <c r="X1019" s="19">
        <f t="shared" si="460"/>
        <v>-9392.0301325333112</v>
      </c>
    </row>
    <row r="1020" spans="1:26">
      <c r="A1020">
        <v>2090</v>
      </c>
      <c r="B1020">
        <v>10</v>
      </c>
      <c r="C1020" s="15">
        <v>16.373742675781301</v>
      </c>
      <c r="D1020" s="15">
        <f t="shared" si="455"/>
        <v>15.981812010498114</v>
      </c>
      <c r="E1020" s="15">
        <f t="shared" si="482"/>
        <v>16.803305346262999</v>
      </c>
      <c r="F1020" s="15">
        <f t="shared" si="462"/>
        <v>-0.82149333576488459</v>
      </c>
      <c r="G1020" s="15">
        <f t="shared" si="456"/>
        <v>-30019.99059316879</v>
      </c>
      <c r="L1020" s="17">
        <v>17.135522460937501</v>
      </c>
      <c r="M1020" s="17">
        <f t="shared" si="457"/>
        <v>22.089726547851566</v>
      </c>
      <c r="N1020" s="17">
        <f>0.9014*M1020+2.3973</f>
        <v>22.308979510233403</v>
      </c>
      <c r="O1020" s="17">
        <f t="shared" si="463"/>
        <v>-0.21925296238183734</v>
      </c>
      <c r="P1020" s="17">
        <f t="shared" si="458"/>
        <v>-21804.829659850642</v>
      </c>
      <c r="T1020" s="15">
        <v>17.301293945312501</v>
      </c>
      <c r="U1020" s="15">
        <f t="shared" si="459"/>
        <v>21.340060493164064</v>
      </c>
      <c r="V1020" s="15">
        <f>0.9014*U1020+2.3973</f>
        <v>21.633230528538089</v>
      </c>
      <c r="W1020" s="15">
        <f t="shared" si="464"/>
        <v>-0.29317003537402542</v>
      </c>
      <c r="X1020" s="19">
        <f t="shared" si="460"/>
        <v>-22813.13245253708</v>
      </c>
    </row>
    <row r="1021" spans="1:26">
      <c r="A1021">
        <v>2090</v>
      </c>
      <c r="B1021">
        <v>11</v>
      </c>
      <c r="C1021" s="15">
        <v>7.6696716308594004</v>
      </c>
      <c r="D1021" s="15">
        <f t="shared" si="455"/>
        <v>4.5559779498291357</v>
      </c>
      <c r="E1021" s="15">
        <f t="shared" si="482"/>
        <v>6.5040585239759832</v>
      </c>
      <c r="F1021" s="15">
        <f t="shared" si="462"/>
        <v>-1.9480805741468474</v>
      </c>
      <c r="G1021" s="15">
        <f t="shared" si="456"/>
        <v>-45387.767111937144</v>
      </c>
      <c r="L1021" s="17">
        <v>8.2608886718750192</v>
      </c>
      <c r="M1021" s="17">
        <f t="shared" si="457"/>
        <v>9.9013045019531507</v>
      </c>
      <c r="N1021" s="17">
        <f>0.9014*M1021+2.3973</f>
        <v>11.322335878060569</v>
      </c>
      <c r="O1021" s="17">
        <f t="shared" si="463"/>
        <v>-1.4210313761074183</v>
      </c>
      <c r="P1021" s="17">
        <f t="shared" si="458"/>
        <v>-38198.289001481287</v>
      </c>
      <c r="T1021" s="15">
        <v>5.2570129394531504</v>
      </c>
      <c r="U1021" s="15">
        <f t="shared" si="459"/>
        <v>8.1178488049316684</v>
      </c>
      <c r="V1021" s="15">
        <f>0.9014*U1021+2.3973</f>
        <v>9.7147289127654055</v>
      </c>
      <c r="W1021" s="15">
        <f t="shared" si="464"/>
        <v>-1.5968801078337371</v>
      </c>
      <c r="X1021" s="19">
        <f t="shared" si="460"/>
        <v>-40597.041550960013</v>
      </c>
    </row>
    <row r="1022" spans="1:26">
      <c r="A1022">
        <v>2090</v>
      </c>
      <c r="B1022">
        <v>12</v>
      </c>
      <c r="C1022" s="15">
        <v>3.11773071289065</v>
      </c>
      <c r="D1022" s="15">
        <f t="shared" si="455"/>
        <v>-1.4193548931884434</v>
      </c>
      <c r="E1022" s="15">
        <f t="shared" ref="E1022:E1024" si="483">0.7817*D1022+0.2163</f>
        <v>-0.89320972000540633</v>
      </c>
      <c r="F1022" s="15">
        <f t="shared" si="462"/>
        <v>-0.52614517318303711</v>
      </c>
      <c r="G1022" s="15">
        <f t="shared" si="456"/>
        <v>-25991.146307389808</v>
      </c>
      <c r="L1022" s="17">
        <v>4.7018676757812701</v>
      </c>
      <c r="M1022" s="17">
        <f t="shared" si="457"/>
        <v>5.0133450659179957</v>
      </c>
      <c r="N1022" s="17">
        <f>0.7817*M1022+0.2163</f>
        <v>4.1352318380280968</v>
      </c>
      <c r="O1022" s="17">
        <f t="shared" si="463"/>
        <v>0.87811322788989887</v>
      </c>
      <c r="P1022" s="17">
        <f t="shared" si="458"/>
        <v>-6835.6574583538895</v>
      </c>
      <c r="T1022" s="15">
        <v>1.8181396484375201</v>
      </c>
      <c r="U1022" s="15">
        <f t="shared" si="459"/>
        <v>4.3426537060547092</v>
      </c>
      <c r="V1022" s="15">
        <f>0.7817*U1022+0.2163</f>
        <v>3.6109524020229657</v>
      </c>
      <c r="W1022" s="15">
        <f t="shared" si="464"/>
        <v>0.73170130403174349</v>
      </c>
      <c r="X1022" s="19">
        <f t="shared" si="460"/>
        <v>-8832.8625117029878</v>
      </c>
    </row>
    <row r="1023" spans="1:26">
      <c r="A1023">
        <v>2091</v>
      </c>
      <c r="B1023">
        <v>1</v>
      </c>
      <c r="C1023" s="15">
        <v>0.75454101562502296</v>
      </c>
      <c r="D1023" s="15">
        <f t="shared" si="455"/>
        <v>-4.5215140087890315</v>
      </c>
      <c r="E1023" s="15">
        <f t="shared" si="483"/>
        <v>-3.3181675006703859</v>
      </c>
      <c r="F1023" s="15">
        <f t="shared" si="462"/>
        <v>-1.2033465081186456</v>
      </c>
      <c r="G1023" s="15">
        <f t="shared" si="456"/>
        <v>-35228.849717246441</v>
      </c>
      <c r="H1023" s="15">
        <f>SUM(G1023:G1034)</f>
        <v>-11522.889414937261</v>
      </c>
      <c r="I1023" s="15">
        <f>H1023*2.36386*4.4</f>
        <v>-119849.38843853181</v>
      </c>
      <c r="L1023" s="17">
        <v>0.23824462890627299</v>
      </c>
      <c r="M1023" s="17">
        <f t="shared" si="457"/>
        <v>-1.1169948266601246</v>
      </c>
      <c r="N1023" s="17">
        <f>0.7817*M1023+0.2163</f>
        <v>-0.65685485600021942</v>
      </c>
      <c r="O1023" s="17">
        <f t="shared" si="463"/>
        <v>-0.4601399706599052</v>
      </c>
      <c r="P1023" s="17">
        <f t="shared" si="458"/>
        <v>-25090.769339771767</v>
      </c>
      <c r="Q1023" s="17">
        <f>SUM(P1023:P1034)</f>
        <v>29541.487942461918</v>
      </c>
      <c r="R1023" s="17">
        <f>Q1023*2.36386*4.4</f>
        <v>307260.54342573934</v>
      </c>
      <c r="T1023" s="15">
        <v>-0.91498413085935204</v>
      </c>
      <c r="U1023" s="15">
        <f t="shared" si="459"/>
        <v>1.342230421142603</v>
      </c>
      <c r="V1023" s="15">
        <f>0.7817*U1023+0.2163</f>
        <v>1.2655215202071726</v>
      </c>
      <c r="W1023" s="15">
        <f t="shared" si="464"/>
        <v>7.670890093543048E-2</v>
      </c>
      <c r="X1023" s="19">
        <f t="shared" si="460"/>
        <v>-17767.613882339792</v>
      </c>
      <c r="Y1023" s="19">
        <f>SUM(X1023:X1034)</f>
        <v>-18655.672178278528</v>
      </c>
      <c r="Z1023" s="19">
        <f>Y1023*2.36386*4.4</f>
        <v>-194037.34783552014</v>
      </c>
    </row>
    <row r="1024" spans="1:26">
      <c r="A1024">
        <v>2091</v>
      </c>
      <c r="B1024">
        <v>2</v>
      </c>
      <c r="C1024" s="15">
        <v>9.8944946289062692</v>
      </c>
      <c r="D1024" s="15">
        <f t="shared" si="455"/>
        <v>7.4765030993652593</v>
      </c>
      <c r="E1024" s="15">
        <f t="shared" si="483"/>
        <v>6.0606824727738235</v>
      </c>
      <c r="F1024" s="15">
        <f t="shared" si="462"/>
        <v>1.4158206265914357</v>
      </c>
      <c r="G1024" s="15">
        <f t="shared" si="456"/>
        <v>499.20916733377453</v>
      </c>
      <c r="L1024" s="17">
        <v>6.3992248535156504</v>
      </c>
      <c r="M1024" s="17">
        <f t="shared" si="457"/>
        <v>7.3444954138183931</v>
      </c>
      <c r="N1024" s="17">
        <f>0.7817*M1024+0.2163</f>
        <v>5.9574920649818379</v>
      </c>
      <c r="O1024" s="17">
        <f t="shared" si="463"/>
        <v>1.3870033488365552</v>
      </c>
      <c r="P1024" s="17">
        <f t="shared" si="458"/>
        <v>106.11268147944793</v>
      </c>
      <c r="T1024" s="15">
        <v>-1.0735229492187299</v>
      </c>
      <c r="U1024" s="15">
        <f t="shared" si="459"/>
        <v>1.168186506347678</v>
      </c>
      <c r="V1024" s="15">
        <f>0.7817*U1024+0.2163</f>
        <v>1.1294713920119799</v>
      </c>
      <c r="W1024" s="15">
        <f t="shared" si="464"/>
        <v>3.8715114335698075E-2</v>
      </c>
      <c r="X1024" s="19">
        <f t="shared" si="460"/>
        <v>-18285.887125346744</v>
      </c>
    </row>
    <row r="1025" spans="1:26">
      <c r="A1025">
        <v>2091</v>
      </c>
      <c r="B1025">
        <v>3</v>
      </c>
      <c r="C1025" s="15">
        <v>18.760278320312501</v>
      </c>
      <c r="D1025" s="15">
        <f t="shared" si="455"/>
        <v>19.114617351074219</v>
      </c>
      <c r="E1025" s="15">
        <f t="shared" ref="E1025:E1027" si="484">0.9534*D1025-0.7929</f>
        <v>17.430976182514161</v>
      </c>
      <c r="F1025" s="15">
        <f t="shared" si="462"/>
        <v>1.6836411685600581</v>
      </c>
      <c r="G1025" s="15">
        <f t="shared" si="456"/>
        <v>4152.5491803277509</v>
      </c>
      <c r="L1025" s="17">
        <v>11.8818603515625</v>
      </c>
      <c r="M1025" s="17">
        <f t="shared" si="457"/>
        <v>14.874347006835935</v>
      </c>
      <c r="N1025" s="17">
        <f>0.9534*M1025-0.7929</f>
        <v>13.388302436317382</v>
      </c>
      <c r="O1025" s="17">
        <f t="shared" si="463"/>
        <v>1.486044570518553</v>
      </c>
      <c r="P1025" s="17">
        <f t="shared" si="458"/>
        <v>1457.1339864435795</v>
      </c>
      <c r="T1025" s="15">
        <v>8.6836486816406495</v>
      </c>
      <c r="U1025" s="15">
        <f t="shared" si="459"/>
        <v>11.879609522705106</v>
      </c>
      <c r="V1025" s="15">
        <f>0.9534*U1025-0.7929</f>
        <v>10.533119718947049</v>
      </c>
      <c r="W1025" s="15">
        <f t="shared" si="464"/>
        <v>1.3464898037580575</v>
      </c>
      <c r="X1025" s="19">
        <f t="shared" si="460"/>
        <v>-446.53258693633688</v>
      </c>
    </row>
    <row r="1026" spans="1:26">
      <c r="A1026">
        <v>2091</v>
      </c>
      <c r="B1026">
        <v>4</v>
      </c>
      <c r="C1026" s="15">
        <v>26.763787841796901</v>
      </c>
      <c r="D1026" s="15">
        <f t="shared" si="455"/>
        <v>29.620824299926788</v>
      </c>
      <c r="E1026" s="15">
        <f t="shared" si="484"/>
        <v>27.447593887550202</v>
      </c>
      <c r="F1026" s="15">
        <f t="shared" si="462"/>
        <v>2.1732304123765864</v>
      </c>
      <c r="G1026" s="15">
        <f t="shared" si="456"/>
        <v>10831.036055229015</v>
      </c>
      <c r="L1026" s="17">
        <v>19.175744628906301</v>
      </c>
      <c r="M1026" s="17">
        <f t="shared" si="457"/>
        <v>24.891767673339913</v>
      </c>
      <c r="N1026" s="17">
        <f>0.9534*M1026-0.7929</f>
        <v>22.938911299762275</v>
      </c>
      <c r="O1026" s="17">
        <f t="shared" si="463"/>
        <v>1.9528563735776387</v>
      </c>
      <c r="P1026" s="17">
        <f t="shared" si="458"/>
        <v>7824.913791972569</v>
      </c>
      <c r="T1026" s="15">
        <v>19.075982666015602</v>
      </c>
      <c r="U1026" s="15">
        <f t="shared" si="459"/>
        <v>23.288313770751927</v>
      </c>
      <c r="V1026" s="15">
        <f>0.9534*U1026-0.7929</f>
        <v>21.410178349034886</v>
      </c>
      <c r="W1026" s="15">
        <f t="shared" si="464"/>
        <v>1.8781354217170403</v>
      </c>
      <c r="X1026" s="19">
        <f t="shared" si="460"/>
        <v>6805.6452876421463</v>
      </c>
    </row>
    <row r="1027" spans="1:26">
      <c r="A1027">
        <v>2091</v>
      </c>
      <c r="B1027">
        <v>5</v>
      </c>
      <c r="C1027" s="15">
        <v>30.477532958984401</v>
      </c>
      <c r="D1027" s="15">
        <f t="shared" si="455"/>
        <v>34.49585751525882</v>
      </c>
      <c r="E1027" s="15">
        <f t="shared" si="484"/>
        <v>32.095450555047755</v>
      </c>
      <c r="F1027" s="15">
        <f t="shared" si="462"/>
        <v>2.4004069602110647</v>
      </c>
      <c r="G1027" s="15">
        <f t="shared" si="456"/>
        <v>13929.951344239133</v>
      </c>
      <c r="L1027" s="17">
        <v>28.923944091796901</v>
      </c>
      <c r="M1027" s="17">
        <f t="shared" si="457"/>
        <v>38.279944815673858</v>
      </c>
      <c r="N1027" s="17">
        <f>0.9534*M1027-0.7929</f>
        <v>35.703199387263453</v>
      </c>
      <c r="O1027" s="17">
        <f t="shared" si="463"/>
        <v>2.5767454284104048</v>
      </c>
      <c r="P1027" s="17">
        <f t="shared" si="458"/>
        <v>16335.384388946331</v>
      </c>
      <c r="T1027" s="15">
        <v>28.791040039062501</v>
      </c>
      <c r="U1027" s="15">
        <f t="shared" si="459"/>
        <v>33.953503754882817</v>
      </c>
      <c r="V1027" s="15">
        <f>0.9534*U1027-0.7929</f>
        <v>31.578370479905278</v>
      </c>
      <c r="W1027" s="15">
        <f t="shared" si="464"/>
        <v>2.3751332749775393</v>
      </c>
      <c r="X1027" s="19">
        <f t="shared" si="460"/>
        <v>13585.193003968616</v>
      </c>
    </row>
    <row r="1028" spans="1:26">
      <c r="A1028">
        <v>2091</v>
      </c>
      <c r="B1028">
        <v>6</v>
      </c>
      <c r="C1028" s="15">
        <v>34.533929443359398</v>
      </c>
      <c r="D1028" s="15">
        <f t="shared" ref="D1028:D1091" si="485">C1028*1.3127-5.512</f>
        <v>39.820689180297883</v>
      </c>
      <c r="E1028" s="15">
        <f t="shared" ref="E1028:E1030" si="486">0.814*D1028+4.4613</f>
        <v>36.875340992762474</v>
      </c>
      <c r="F1028" s="15">
        <f t="shared" si="462"/>
        <v>2.9453481875354086</v>
      </c>
      <c r="G1028" s="15">
        <f t="shared" ref="G1028:G1091" si="487">13641*F1028-18814</f>
        <v>21363.494626170512</v>
      </c>
      <c r="L1028" s="17">
        <v>31.904748535156301</v>
      </c>
      <c r="M1028" s="17">
        <f t="shared" ref="M1028:M1091" si="488">L1028*1.3734-1.4442</f>
        <v>42.373781638183658</v>
      </c>
      <c r="N1028" s="17">
        <f>0.814*M1028+4.4613</f>
        <v>38.953558253481496</v>
      </c>
      <c r="O1028" s="17">
        <f t="shared" si="463"/>
        <v>3.4202233847021617</v>
      </c>
      <c r="P1028" s="17">
        <f t="shared" ref="P1028:P1091" si="489">13641*O1028-18814</f>
        <v>27841.267190722188</v>
      </c>
      <c r="T1028" s="15">
        <v>34.148309326171898</v>
      </c>
      <c r="U1028" s="15">
        <f t="shared" ref="U1028:U1091" si="490">T1028*1.0978+2.3467</f>
        <v>39.834713978271509</v>
      </c>
      <c r="V1028" s="15">
        <f>0.814*U1028+4.4613</f>
        <v>36.886757178313005</v>
      </c>
      <c r="W1028" s="15">
        <f t="shared" si="464"/>
        <v>2.9479567999585043</v>
      </c>
      <c r="X1028" s="19">
        <f t="shared" ref="X1028:X1091" si="491">13641*W1028-18814</f>
        <v>21399.078708233959</v>
      </c>
    </row>
    <row r="1029" spans="1:26">
      <c r="A1029">
        <v>2091</v>
      </c>
      <c r="B1029">
        <v>7</v>
      </c>
      <c r="C1029" s="15">
        <v>36.879022216796898</v>
      </c>
      <c r="D1029" s="15">
        <f t="shared" si="485"/>
        <v>42.899092463989284</v>
      </c>
      <c r="E1029" s="15">
        <f t="shared" si="486"/>
        <v>39.381161265687275</v>
      </c>
      <c r="F1029" s="15">
        <f t="shared" ref="F1029:F1092" si="492">D1029-E1029</f>
        <v>3.5179311983020085</v>
      </c>
      <c r="G1029" s="15">
        <f t="shared" si="487"/>
        <v>29174.0994760377</v>
      </c>
      <c r="L1029" s="17">
        <v>34.645013427734398</v>
      </c>
      <c r="M1029" s="17">
        <f t="shared" si="488"/>
        <v>46.137261441650416</v>
      </c>
      <c r="N1029" s="17">
        <f>0.814*M1029+4.4613</f>
        <v>42.017030813503439</v>
      </c>
      <c r="O1029" s="17">
        <f t="shared" ref="O1029:O1092" si="493">M1029-N1029</f>
        <v>4.1202306281469774</v>
      </c>
      <c r="P1029" s="17">
        <f t="shared" si="489"/>
        <v>37390.06599855292</v>
      </c>
      <c r="T1029" s="15">
        <v>39.892510986328197</v>
      </c>
      <c r="U1029" s="15">
        <f t="shared" si="490"/>
        <v>46.140698560791101</v>
      </c>
      <c r="V1029" s="15">
        <f>0.814*U1029+4.4613</f>
        <v>42.019828628483957</v>
      </c>
      <c r="W1029" s="15">
        <f t="shared" ref="W1029:W1092" si="494">U1029-V1029</f>
        <v>4.1208699323071443</v>
      </c>
      <c r="X1029" s="19">
        <f t="shared" si="491"/>
        <v>37398.786746601756</v>
      </c>
    </row>
    <row r="1030" spans="1:26">
      <c r="A1030">
        <v>2091</v>
      </c>
      <c r="B1030">
        <v>8</v>
      </c>
      <c r="C1030" s="15">
        <v>37.659814453125001</v>
      </c>
      <c r="D1030" s="15">
        <f t="shared" si="485"/>
        <v>43.924038432617188</v>
      </c>
      <c r="E1030" s="15">
        <f t="shared" si="486"/>
        <v>40.215467284150392</v>
      </c>
      <c r="F1030" s="15">
        <f t="shared" si="492"/>
        <v>3.7085711484667954</v>
      </c>
      <c r="G1030" s="15">
        <f t="shared" si="487"/>
        <v>31774.619036235556</v>
      </c>
      <c r="L1030" s="17">
        <v>34.056054687500001</v>
      </c>
      <c r="M1030" s="17">
        <f t="shared" si="488"/>
        <v>45.328385507812499</v>
      </c>
      <c r="N1030" s="17">
        <f>0.814*M1030+4.4613</f>
        <v>41.358605803359374</v>
      </c>
      <c r="O1030" s="17">
        <f t="shared" si="493"/>
        <v>3.9697797044531242</v>
      </c>
      <c r="P1030" s="17">
        <f t="shared" si="489"/>
        <v>35337.764948445067</v>
      </c>
      <c r="T1030" s="15">
        <v>35.769067382812501</v>
      </c>
      <c r="U1030" s="15">
        <f t="shared" si="490"/>
        <v>41.613982172851564</v>
      </c>
      <c r="V1030" s="15">
        <f>0.814*U1030+4.4613</f>
        <v>38.335081488701171</v>
      </c>
      <c r="W1030" s="15">
        <f t="shared" si="494"/>
        <v>3.2789006841503934</v>
      </c>
      <c r="X1030" s="19">
        <f t="shared" si="491"/>
        <v>25913.484232495517</v>
      </c>
    </row>
    <row r="1031" spans="1:26">
      <c r="A1031">
        <v>2091</v>
      </c>
      <c r="B1031">
        <v>9</v>
      </c>
      <c r="C1031" s="15">
        <v>29.778344726562501</v>
      </c>
      <c r="D1031" s="15">
        <f t="shared" si="485"/>
        <v>33.578033122558594</v>
      </c>
      <c r="E1031" s="15">
        <f t="shared" ref="E1031:E1033" si="495">0.9014*D1031+2.3973</f>
        <v>32.664539056674315</v>
      </c>
      <c r="F1031" s="15">
        <f t="shared" si="492"/>
        <v>0.91349406588427939</v>
      </c>
      <c r="G1031" s="15">
        <f t="shared" si="487"/>
        <v>-6353.027447272545</v>
      </c>
      <c r="L1031" s="17">
        <v>28.581811523437501</v>
      </c>
      <c r="M1031" s="17">
        <f t="shared" si="488"/>
        <v>37.810059946289059</v>
      </c>
      <c r="N1031" s="17">
        <f>0.9014*M1031+2.3973</f>
        <v>36.479288035584958</v>
      </c>
      <c r="O1031" s="17">
        <f t="shared" si="493"/>
        <v>1.3307719107041009</v>
      </c>
      <c r="P1031" s="17">
        <f t="shared" si="489"/>
        <v>-660.94036608536044</v>
      </c>
      <c r="T1031" s="15">
        <v>27.239617919921901</v>
      </c>
      <c r="U1031" s="15">
        <f t="shared" si="490"/>
        <v>32.25035255249027</v>
      </c>
      <c r="V1031" s="15">
        <f>0.9014*U1031+2.3973</f>
        <v>31.46776779081473</v>
      </c>
      <c r="W1031" s="15">
        <f t="shared" si="494"/>
        <v>0.78258476167554036</v>
      </c>
      <c r="X1031" s="19">
        <f t="shared" si="491"/>
        <v>-8138.7612659839542</v>
      </c>
    </row>
    <row r="1032" spans="1:26">
      <c r="A1032">
        <v>2091</v>
      </c>
      <c r="B1032">
        <v>10</v>
      </c>
      <c r="C1032" s="15">
        <v>18.640771484375001</v>
      </c>
      <c r="D1032" s="15">
        <f t="shared" si="485"/>
        <v>18.957740727539065</v>
      </c>
      <c r="E1032" s="15">
        <f t="shared" si="495"/>
        <v>19.485807491803715</v>
      </c>
      <c r="F1032" s="15">
        <f t="shared" si="492"/>
        <v>-0.5280667642646506</v>
      </c>
      <c r="G1032" s="15">
        <f t="shared" si="487"/>
        <v>-26017.358731334098</v>
      </c>
      <c r="L1032" s="17">
        <v>17.846459960937501</v>
      </c>
      <c r="M1032" s="17">
        <f t="shared" si="488"/>
        <v>23.066128110351563</v>
      </c>
      <c r="N1032" s="17">
        <f>0.9014*M1032+2.3973</f>
        <v>23.1891078786709</v>
      </c>
      <c r="O1032" s="17">
        <f t="shared" si="493"/>
        <v>-0.1229797683193361</v>
      </c>
      <c r="P1032" s="17">
        <f t="shared" si="489"/>
        <v>-20491.567019644062</v>
      </c>
      <c r="T1032" s="15">
        <v>17.485192871093801</v>
      </c>
      <c r="U1032" s="15">
        <f t="shared" si="490"/>
        <v>21.541944733886776</v>
      </c>
      <c r="V1032" s="15">
        <f>0.9014*U1032+2.3973</f>
        <v>21.81520898312554</v>
      </c>
      <c r="W1032" s="15">
        <f t="shared" si="494"/>
        <v>-0.27326424923876402</v>
      </c>
      <c r="X1032" s="19">
        <f t="shared" si="491"/>
        <v>-22541.597623865979</v>
      </c>
    </row>
    <row r="1033" spans="1:26">
      <c r="A1033">
        <v>2091</v>
      </c>
      <c r="B1033">
        <v>11</v>
      </c>
      <c r="C1033" s="15">
        <v>12.3945861816406</v>
      </c>
      <c r="D1033" s="15">
        <f t="shared" si="485"/>
        <v>10.758373280639614</v>
      </c>
      <c r="E1033" s="15">
        <f t="shared" si="495"/>
        <v>12.094897675168546</v>
      </c>
      <c r="F1033" s="15">
        <f t="shared" si="492"/>
        <v>-1.3365243945289329</v>
      </c>
      <c r="G1033" s="15">
        <f t="shared" si="487"/>
        <v>-37045.529265769175</v>
      </c>
      <c r="L1033" s="17">
        <v>8.8439575195312692</v>
      </c>
      <c r="M1033" s="17">
        <f t="shared" si="488"/>
        <v>10.702091257324245</v>
      </c>
      <c r="N1033" s="17">
        <f>0.9014*M1033+2.3973</f>
        <v>12.044165059352073</v>
      </c>
      <c r="O1033" s="17">
        <f t="shared" si="493"/>
        <v>-1.3420738020278282</v>
      </c>
      <c r="P1033" s="17">
        <f t="shared" si="489"/>
        <v>-37121.228733461605</v>
      </c>
      <c r="T1033" s="15">
        <v>6.3828063964844004</v>
      </c>
      <c r="U1033" s="15">
        <f t="shared" si="490"/>
        <v>9.3537448620605748</v>
      </c>
      <c r="V1033" s="15">
        <f>0.9014*U1033+2.3973</f>
        <v>10.828765618661402</v>
      </c>
      <c r="W1033" s="15">
        <f t="shared" si="494"/>
        <v>-1.4750207566008271</v>
      </c>
      <c r="X1033" s="19">
        <f t="shared" si="491"/>
        <v>-38934.758140791884</v>
      </c>
    </row>
    <row r="1034" spans="1:26">
      <c r="A1034">
        <v>2091</v>
      </c>
      <c r="B1034">
        <v>12</v>
      </c>
      <c r="C1034" s="15">
        <v>5.0077453613281504</v>
      </c>
      <c r="D1034" s="15">
        <f t="shared" si="485"/>
        <v>1.0616673358154634</v>
      </c>
      <c r="E1034" s="15">
        <f t="shared" ref="E1034:E1036" si="496">0.7817*D1034+0.2163</f>
        <v>1.0462053564069476</v>
      </c>
      <c r="F1034" s="15">
        <f t="shared" si="492"/>
        <v>1.5461979408515791E-2</v>
      </c>
      <c r="G1034" s="15">
        <f t="shared" si="487"/>
        <v>-18603.083138888436</v>
      </c>
      <c r="L1034" s="17">
        <v>3.1000610351562701</v>
      </c>
      <c r="M1034" s="17">
        <f t="shared" si="488"/>
        <v>2.8134238256836208</v>
      </c>
      <c r="N1034" s="17">
        <f>0.7817*M1034+0.2163</f>
        <v>2.4155534045368863</v>
      </c>
      <c r="O1034" s="17">
        <f t="shared" si="493"/>
        <v>0.39787042114673454</v>
      </c>
      <c r="P1034" s="17">
        <f t="shared" si="489"/>
        <v>-13386.649585137395</v>
      </c>
      <c r="T1034" s="15">
        <v>-0.87677612304685204</v>
      </c>
      <c r="U1034" s="15">
        <f t="shared" si="490"/>
        <v>1.3841751721191655</v>
      </c>
      <c r="V1034" s="15">
        <f>0.7817*U1034+0.2163</f>
        <v>1.2983097320455514</v>
      </c>
      <c r="W1034" s="15">
        <f t="shared" si="494"/>
        <v>8.5865440073614074E-2</v>
      </c>
      <c r="X1034" s="19">
        <f t="shared" si="491"/>
        <v>-17642.709531955832</v>
      </c>
    </row>
    <row r="1035" spans="1:26">
      <c r="A1035">
        <v>2092</v>
      </c>
      <c r="B1035">
        <v>1</v>
      </c>
      <c r="C1035" s="15">
        <v>5.7232910156250201</v>
      </c>
      <c r="D1035" s="15">
        <f t="shared" si="485"/>
        <v>2.0009641162109641</v>
      </c>
      <c r="E1035" s="15">
        <f t="shared" si="496"/>
        <v>1.7804536496421106</v>
      </c>
      <c r="F1035" s="15">
        <f t="shared" si="492"/>
        <v>0.22051046656885354</v>
      </c>
      <c r="G1035" s="15">
        <f t="shared" si="487"/>
        <v>-15806.016725534269</v>
      </c>
      <c r="H1035" s="15">
        <f>SUM(G1035:G1046)</f>
        <v>-3382.565793835849</v>
      </c>
      <c r="I1035" s="15">
        <f>H1035*2.36386*4.4</f>
        <v>-35182.012700633961</v>
      </c>
      <c r="L1035" s="17">
        <v>1.0463500976562701</v>
      </c>
      <c r="M1035" s="17">
        <f t="shared" si="488"/>
        <v>-7.1427758788786821E-3</v>
      </c>
      <c r="N1035" s="17">
        <f>0.7817*M1035+0.2163</f>
        <v>0.21071649209548052</v>
      </c>
      <c r="O1035" s="17">
        <f t="shared" si="493"/>
        <v>-0.2178592679743592</v>
      </c>
      <c r="P1035" s="17">
        <f t="shared" si="489"/>
        <v>-21785.818274438236</v>
      </c>
      <c r="Q1035" s="17">
        <f>SUM(P1035:P1046)</f>
        <v>12375.051886907948</v>
      </c>
      <c r="R1035" s="17">
        <f>Q1035*2.36386*4.4</f>
        <v>128712.71667489938</v>
      </c>
      <c r="T1035" s="15">
        <v>-4.2779907226562299</v>
      </c>
      <c r="U1035" s="15">
        <f t="shared" si="490"/>
        <v>-2.3496782153320095</v>
      </c>
      <c r="V1035" s="15">
        <f>0.7817*U1035+0.2163</f>
        <v>-1.6204434609250318</v>
      </c>
      <c r="W1035" s="15">
        <f t="shared" si="494"/>
        <v>-0.72923475440697771</v>
      </c>
      <c r="X1035" s="19">
        <f t="shared" si="491"/>
        <v>-28761.49128486558</v>
      </c>
      <c r="Y1035" s="19">
        <f>SUM(X1035:X1046)</f>
        <v>-23931.912957244986</v>
      </c>
      <c r="Z1035" s="19">
        <f>Y1035*2.36386*4.4</f>
        <v>-248915.44375769779</v>
      </c>
    </row>
    <row r="1036" spans="1:26">
      <c r="A1036">
        <v>2092</v>
      </c>
      <c r="B1036">
        <v>2</v>
      </c>
      <c r="C1036" s="15">
        <v>10.9038635253906</v>
      </c>
      <c r="D1036" s="15">
        <f t="shared" si="485"/>
        <v>8.8015016497802421</v>
      </c>
      <c r="E1036" s="15">
        <f t="shared" si="496"/>
        <v>7.0964338396332156</v>
      </c>
      <c r="F1036" s="15">
        <f t="shared" si="492"/>
        <v>1.7050678101470265</v>
      </c>
      <c r="G1036" s="15">
        <f t="shared" si="487"/>
        <v>4444.8299982155877</v>
      </c>
      <c r="L1036" s="17">
        <v>4.2098327636719004</v>
      </c>
      <c r="M1036" s="17">
        <f t="shared" si="488"/>
        <v>4.3375843176269875</v>
      </c>
      <c r="N1036" s="17">
        <f>0.7817*M1036+0.2163</f>
        <v>3.606989661089016</v>
      </c>
      <c r="O1036" s="17">
        <f t="shared" si="493"/>
        <v>0.73059465653797151</v>
      </c>
      <c r="P1036" s="17">
        <f t="shared" si="489"/>
        <v>-8847.9582901655303</v>
      </c>
      <c r="T1036" s="15">
        <v>4.1527648925781504</v>
      </c>
      <c r="U1036" s="15">
        <f t="shared" si="490"/>
        <v>6.9056052990722936</v>
      </c>
      <c r="V1036" s="15">
        <f>0.7817*U1036+0.2163</f>
        <v>5.6144116622848124</v>
      </c>
      <c r="W1036" s="15">
        <f t="shared" si="494"/>
        <v>1.2911936367874812</v>
      </c>
      <c r="X1036" s="19">
        <f t="shared" si="491"/>
        <v>-1200.827600581968</v>
      </c>
    </row>
    <row r="1037" spans="1:26">
      <c r="A1037">
        <v>2092</v>
      </c>
      <c r="B1037">
        <v>3</v>
      </c>
      <c r="C1037" s="15">
        <v>18.087213134765602</v>
      </c>
      <c r="D1037" s="15">
        <f t="shared" si="485"/>
        <v>18.231084682006806</v>
      </c>
      <c r="E1037" s="15">
        <f t="shared" ref="E1037:E1039" si="497">0.9534*D1037-0.7929</f>
        <v>16.588616135825291</v>
      </c>
      <c r="F1037" s="15">
        <f t="shared" si="492"/>
        <v>1.6424685461815152</v>
      </c>
      <c r="G1037" s="15">
        <f t="shared" si="487"/>
        <v>3590.9134384620484</v>
      </c>
      <c r="L1037" s="17">
        <v>9.9360900878906495</v>
      </c>
      <c r="M1037" s="17">
        <f t="shared" si="488"/>
        <v>12.202026126709017</v>
      </c>
      <c r="N1037" s="17">
        <f>0.9534*M1037-0.7929</f>
        <v>10.840511709204378</v>
      </c>
      <c r="O1037" s="17">
        <f t="shared" si="493"/>
        <v>1.3615144175046385</v>
      </c>
      <c r="P1037" s="17">
        <f t="shared" si="489"/>
        <v>-241.58183081922471</v>
      </c>
      <c r="T1037" s="15">
        <v>16.376367187500001</v>
      </c>
      <c r="U1037" s="15">
        <f t="shared" si="490"/>
        <v>20.324675898437501</v>
      </c>
      <c r="V1037" s="15">
        <f>0.9534*U1037-0.7929</f>
        <v>18.584646001570317</v>
      </c>
      <c r="W1037" s="15">
        <f t="shared" si="494"/>
        <v>1.7400298968671848</v>
      </c>
      <c r="X1037" s="19">
        <f t="shared" si="491"/>
        <v>4921.7478231652676</v>
      </c>
    </row>
    <row r="1038" spans="1:26">
      <c r="A1038">
        <v>2092</v>
      </c>
      <c r="B1038">
        <v>4</v>
      </c>
      <c r="C1038" s="15">
        <v>21.917535400390602</v>
      </c>
      <c r="D1038" s="15">
        <f t="shared" si="485"/>
        <v>23.259148720092742</v>
      </c>
      <c r="E1038" s="15">
        <f t="shared" si="497"/>
        <v>21.382372389736421</v>
      </c>
      <c r="F1038" s="15">
        <f t="shared" si="492"/>
        <v>1.8767763303563214</v>
      </c>
      <c r="G1038" s="15">
        <f t="shared" si="487"/>
        <v>6787.1059223905795</v>
      </c>
      <c r="L1038" s="17">
        <v>22.087365722656301</v>
      </c>
      <c r="M1038" s="17">
        <f t="shared" si="488"/>
        <v>28.890588083496166</v>
      </c>
      <c r="N1038" s="17">
        <f>0.9534*M1038-0.7929</f>
        <v>26.751386678805247</v>
      </c>
      <c r="O1038" s="17">
        <f t="shared" si="493"/>
        <v>2.1392014046909189</v>
      </c>
      <c r="P1038" s="17">
        <f t="shared" si="489"/>
        <v>10366.846361388823</v>
      </c>
      <c r="T1038" s="15">
        <v>19.909448242187501</v>
      </c>
      <c r="U1038" s="15">
        <f t="shared" si="490"/>
        <v>24.203292280273441</v>
      </c>
      <c r="V1038" s="15">
        <f>0.9534*U1038-0.7929</f>
        <v>22.282518860012701</v>
      </c>
      <c r="W1038" s="15">
        <f t="shared" si="494"/>
        <v>1.9207734202607405</v>
      </c>
      <c r="X1038" s="19">
        <f t="shared" si="491"/>
        <v>7387.2702257767596</v>
      </c>
    </row>
    <row r="1039" spans="1:26">
      <c r="A1039">
        <v>2092</v>
      </c>
      <c r="B1039">
        <v>5</v>
      </c>
      <c r="C1039" s="15">
        <v>30.035211181640602</v>
      </c>
      <c r="D1039" s="15">
        <f t="shared" si="485"/>
        <v>33.91522171813962</v>
      </c>
      <c r="E1039" s="15">
        <f t="shared" si="497"/>
        <v>31.541872386074314</v>
      </c>
      <c r="F1039" s="15">
        <f t="shared" si="492"/>
        <v>2.3733493320653061</v>
      </c>
      <c r="G1039" s="15">
        <f t="shared" si="487"/>
        <v>13560.85823870284</v>
      </c>
      <c r="L1039" s="17">
        <v>27.576287841796901</v>
      </c>
      <c r="M1039" s="17">
        <f t="shared" si="488"/>
        <v>36.429073721923864</v>
      </c>
      <c r="N1039" s="17">
        <f>0.9534*M1039-0.7929</f>
        <v>33.938578886482212</v>
      </c>
      <c r="O1039" s="17">
        <f t="shared" si="493"/>
        <v>2.4904948354416518</v>
      </c>
      <c r="P1039" s="17">
        <f t="shared" si="489"/>
        <v>15158.840050259576</v>
      </c>
      <c r="T1039" s="15">
        <v>26.382287597656301</v>
      </c>
      <c r="U1039" s="15">
        <f t="shared" si="490"/>
        <v>31.309175324707088</v>
      </c>
      <c r="V1039" s="15">
        <f>0.9534*U1039-0.7929</f>
        <v>29.05726775457574</v>
      </c>
      <c r="W1039" s="15">
        <f t="shared" si="494"/>
        <v>2.2519075701313476</v>
      </c>
      <c r="X1039" s="19">
        <f t="shared" si="491"/>
        <v>11904.271164161713</v>
      </c>
    </row>
    <row r="1040" spans="1:26">
      <c r="A1040">
        <v>2092</v>
      </c>
      <c r="B1040">
        <v>6</v>
      </c>
      <c r="C1040" s="15">
        <v>34.881433105468801</v>
      </c>
      <c r="D1040" s="15">
        <f t="shared" si="485"/>
        <v>40.276857237548896</v>
      </c>
      <c r="E1040" s="15">
        <f t="shared" ref="E1040:E1042" si="498">0.814*D1040+4.4613</f>
        <v>37.246661791364801</v>
      </c>
      <c r="F1040" s="15">
        <f t="shared" si="492"/>
        <v>3.030195446184095</v>
      </c>
      <c r="G1040" s="15">
        <f t="shared" si="487"/>
        <v>22520.896081397237</v>
      </c>
      <c r="L1040" s="17">
        <v>32.709680175781301</v>
      </c>
      <c r="M1040" s="17">
        <f t="shared" si="488"/>
        <v>43.479274753418032</v>
      </c>
      <c r="N1040" s="17">
        <f>0.814*M1040+4.4613</f>
        <v>39.853429649282276</v>
      </c>
      <c r="O1040" s="17">
        <f t="shared" si="493"/>
        <v>3.625845104135756</v>
      </c>
      <c r="P1040" s="17">
        <f t="shared" si="489"/>
        <v>30646.153065515849</v>
      </c>
      <c r="T1040" s="15">
        <v>36.012109375000001</v>
      </c>
      <c r="U1040" s="15">
        <f t="shared" si="490"/>
        <v>41.880793671875004</v>
      </c>
      <c r="V1040" s="15">
        <f>0.814*U1040+4.4613</f>
        <v>38.552266048906255</v>
      </c>
      <c r="W1040" s="15">
        <f t="shared" si="494"/>
        <v>3.3285276229687497</v>
      </c>
      <c r="X1040" s="19">
        <f t="shared" si="491"/>
        <v>26590.445304916713</v>
      </c>
    </row>
    <row r="1041" spans="1:26">
      <c r="A1041">
        <v>2092</v>
      </c>
      <c r="B1041">
        <v>7</v>
      </c>
      <c r="C1041" s="15">
        <v>37.486596679687501</v>
      </c>
      <c r="D1041" s="15">
        <f t="shared" si="485"/>
        <v>43.696655461425784</v>
      </c>
      <c r="E1041" s="15">
        <f t="shared" si="498"/>
        <v>40.030377545600587</v>
      </c>
      <c r="F1041" s="15">
        <f t="shared" si="492"/>
        <v>3.6662779158251979</v>
      </c>
      <c r="G1041" s="15">
        <f t="shared" si="487"/>
        <v>31197.697049771523</v>
      </c>
      <c r="L1041" s="17">
        <v>34.772424316406301</v>
      </c>
      <c r="M1041" s="17">
        <f t="shared" si="488"/>
        <v>46.312247556152407</v>
      </c>
      <c r="N1041" s="17">
        <f>0.814*M1041+4.4613</f>
        <v>42.159469510708057</v>
      </c>
      <c r="O1041" s="17">
        <f t="shared" si="493"/>
        <v>4.1527780454443501</v>
      </c>
      <c r="P1041" s="17">
        <f t="shared" si="489"/>
        <v>37834.045317906377</v>
      </c>
      <c r="T1041" s="15">
        <v>37.831292724609398</v>
      </c>
      <c r="U1041" s="15">
        <f t="shared" si="490"/>
        <v>43.877893153076201</v>
      </c>
      <c r="V1041" s="15">
        <f>0.814*U1041+4.4613</f>
        <v>40.177905026604023</v>
      </c>
      <c r="W1041" s="15">
        <f t="shared" si="494"/>
        <v>3.6999881264721779</v>
      </c>
      <c r="X1041" s="19">
        <f t="shared" si="491"/>
        <v>31657.538033206976</v>
      </c>
    </row>
    <row r="1042" spans="1:26">
      <c r="A1042">
        <v>2092</v>
      </c>
      <c r="B1042">
        <v>8</v>
      </c>
      <c r="C1042" s="15">
        <v>36.744775390625001</v>
      </c>
      <c r="D1042" s="15">
        <f t="shared" si="485"/>
        <v>42.722866655273435</v>
      </c>
      <c r="E1042" s="15">
        <f t="shared" si="498"/>
        <v>39.237713457392573</v>
      </c>
      <c r="F1042" s="15">
        <f t="shared" si="492"/>
        <v>3.4851531978808623</v>
      </c>
      <c r="G1042" s="15">
        <f t="shared" si="487"/>
        <v>28726.974772292844</v>
      </c>
      <c r="L1042" s="17">
        <v>32.557275390625001</v>
      </c>
      <c r="M1042" s="17">
        <f t="shared" si="488"/>
        <v>43.269962021484375</v>
      </c>
      <c r="N1042" s="17">
        <f>0.814*M1042+4.4613</f>
        <v>39.683049085488278</v>
      </c>
      <c r="O1042" s="17">
        <f t="shared" si="493"/>
        <v>3.5869129359960965</v>
      </c>
      <c r="P1042" s="17">
        <f t="shared" si="489"/>
        <v>30115.079359922755</v>
      </c>
      <c r="T1042" s="15">
        <v>34.844232177734398</v>
      </c>
      <c r="U1042" s="15">
        <f t="shared" si="490"/>
        <v>40.598698084716823</v>
      </c>
      <c r="V1042" s="15">
        <f>0.814*U1042+4.4613</f>
        <v>37.508640240959494</v>
      </c>
      <c r="W1042" s="15">
        <f t="shared" si="494"/>
        <v>3.0900578437573287</v>
      </c>
      <c r="X1042" s="19">
        <f t="shared" si="491"/>
        <v>23337.479046693719</v>
      </c>
    </row>
    <row r="1043" spans="1:26">
      <c r="A1043">
        <v>2092</v>
      </c>
      <c r="B1043">
        <v>9</v>
      </c>
      <c r="C1043" s="15">
        <v>29.623620605468801</v>
      </c>
      <c r="D1043" s="15">
        <f t="shared" si="485"/>
        <v>33.374926768798893</v>
      </c>
      <c r="E1043" s="15">
        <f t="shared" ref="E1043:E1045" si="499">0.9014*D1043+2.3973</f>
        <v>32.481458989395321</v>
      </c>
      <c r="F1043" s="15">
        <f t="shared" si="492"/>
        <v>0.89346777940357214</v>
      </c>
      <c r="G1043" s="15">
        <f t="shared" si="487"/>
        <v>-6626.2060211558728</v>
      </c>
      <c r="L1043" s="17">
        <v>26.023522949218801</v>
      </c>
      <c r="M1043" s="17">
        <f t="shared" si="488"/>
        <v>34.296506418457099</v>
      </c>
      <c r="N1043" s="17">
        <f>0.9014*M1043+2.3973</f>
        <v>33.312170885597226</v>
      </c>
      <c r="O1043" s="17">
        <f t="shared" si="493"/>
        <v>0.9843355328598733</v>
      </c>
      <c r="P1043" s="17">
        <f t="shared" si="489"/>
        <v>-5386.678996258468</v>
      </c>
      <c r="T1043" s="15">
        <v>26.556237792968801</v>
      </c>
      <c r="U1043" s="15">
        <f t="shared" si="490"/>
        <v>31.500137849121153</v>
      </c>
      <c r="V1043" s="15">
        <f>0.9014*U1043+2.3973</f>
        <v>30.791524257197807</v>
      </c>
      <c r="W1043" s="15">
        <f t="shared" si="494"/>
        <v>0.70861359192334561</v>
      </c>
      <c r="X1043" s="19">
        <f t="shared" si="491"/>
        <v>-9147.8019925736426</v>
      </c>
    </row>
    <row r="1044" spans="1:26">
      <c r="A1044">
        <v>2092</v>
      </c>
      <c r="B1044">
        <v>10</v>
      </c>
      <c r="C1044" s="15">
        <v>18.642266845703102</v>
      </c>
      <c r="D1044" s="15">
        <f t="shared" si="485"/>
        <v>18.959703688354459</v>
      </c>
      <c r="E1044" s="15">
        <f t="shared" si="499"/>
        <v>19.487576904682712</v>
      </c>
      <c r="F1044" s="15">
        <f t="shared" si="492"/>
        <v>-0.52787321632825268</v>
      </c>
      <c r="G1044" s="15">
        <f t="shared" si="487"/>
        <v>-26014.718543933694</v>
      </c>
      <c r="L1044" s="17">
        <v>15.8470397949219</v>
      </c>
      <c r="M1044" s="17">
        <f t="shared" si="488"/>
        <v>20.320124454345738</v>
      </c>
      <c r="N1044" s="17">
        <f>0.9014*M1044+2.3973</f>
        <v>20.713860183147251</v>
      </c>
      <c r="O1044" s="17">
        <f t="shared" si="493"/>
        <v>-0.39373572880151286</v>
      </c>
      <c r="P1044" s="17">
        <f t="shared" si="489"/>
        <v>-24184.949076581437</v>
      </c>
      <c r="T1044" s="15">
        <v>18.092584228515602</v>
      </c>
      <c r="U1044" s="15">
        <f t="shared" si="490"/>
        <v>22.208738966064427</v>
      </c>
      <c r="V1044" s="15">
        <f>0.9014*U1044+2.3973</f>
        <v>22.416257304010475</v>
      </c>
      <c r="W1044" s="15">
        <f t="shared" si="494"/>
        <v>-0.20751833794604835</v>
      </c>
      <c r="X1044" s="19">
        <f t="shared" si="491"/>
        <v>-21644.757647922044</v>
      </c>
    </row>
    <row r="1045" spans="1:26">
      <c r="A1045">
        <v>2092</v>
      </c>
      <c r="B1045">
        <v>11</v>
      </c>
      <c r="C1045" s="15">
        <v>7.7737670898437701</v>
      </c>
      <c r="D1045" s="15">
        <f t="shared" si="485"/>
        <v>4.6926240588379171</v>
      </c>
      <c r="E1045" s="15">
        <f t="shared" si="499"/>
        <v>6.6272313266364975</v>
      </c>
      <c r="F1045" s="15">
        <f t="shared" si="492"/>
        <v>-1.9346072677985804</v>
      </c>
      <c r="G1045" s="15">
        <f t="shared" si="487"/>
        <v>-45203.977740040435</v>
      </c>
      <c r="L1045" s="17">
        <v>9.8852783203125192</v>
      </c>
      <c r="M1045" s="17">
        <f t="shared" si="488"/>
        <v>12.132241245117212</v>
      </c>
      <c r="N1045" s="17">
        <f>0.9014*M1045+2.3973</f>
        <v>13.333302258348654</v>
      </c>
      <c r="O1045" s="17">
        <f t="shared" si="493"/>
        <v>-1.2010610132314419</v>
      </c>
      <c r="P1045" s="17">
        <f t="shared" si="489"/>
        <v>-35197.673281490097</v>
      </c>
      <c r="T1045" s="15">
        <v>1.53228149414065</v>
      </c>
      <c r="U1045" s="15">
        <f t="shared" si="490"/>
        <v>4.0288386242676051</v>
      </c>
      <c r="V1045" s="15">
        <f>0.9014*U1045+2.3973</f>
        <v>6.0288951359148193</v>
      </c>
      <c r="W1045" s="15">
        <f t="shared" si="494"/>
        <v>-2.0000565116472142</v>
      </c>
      <c r="X1045" s="19">
        <f t="shared" si="491"/>
        <v>-46096.770875379647</v>
      </c>
    </row>
    <row r="1046" spans="1:26">
      <c r="A1046">
        <v>2092</v>
      </c>
      <c r="B1046">
        <v>12</v>
      </c>
      <c r="C1046" s="15">
        <v>4.5068908691406504</v>
      </c>
      <c r="D1046" s="15">
        <f t="shared" si="485"/>
        <v>0.40419564392093221</v>
      </c>
      <c r="E1046" s="15">
        <f t="shared" ref="E1046:E1048" si="500">0.7817*D1046+0.2163</f>
        <v>0.53225973485299272</v>
      </c>
      <c r="F1046" s="15">
        <f t="shared" si="492"/>
        <v>-0.1280640909320605</v>
      </c>
      <c r="G1046" s="15">
        <f t="shared" si="487"/>
        <v>-20560.922264404238</v>
      </c>
      <c r="L1046" s="17">
        <v>2.4363037109375201</v>
      </c>
      <c r="M1046" s="17">
        <f t="shared" si="488"/>
        <v>1.9018195166015901</v>
      </c>
      <c r="N1046" s="17">
        <f>0.7817*M1046+0.2163</f>
        <v>1.7029523161274629</v>
      </c>
      <c r="O1046" s="17">
        <f t="shared" si="493"/>
        <v>0.1988672004741272</v>
      </c>
      <c r="P1046" s="17">
        <f t="shared" si="489"/>
        <v>-16101.252518332431</v>
      </c>
      <c r="T1046" s="15">
        <v>-2.4785522460937299</v>
      </c>
      <c r="U1046" s="15">
        <f t="shared" si="490"/>
        <v>-0.37425465576169703</v>
      </c>
      <c r="V1046" s="15">
        <f>0.7817*U1046+0.2163</f>
        <v>-7.6254864408918543E-2</v>
      </c>
      <c r="W1046" s="15">
        <f t="shared" si="494"/>
        <v>-0.29799979135277849</v>
      </c>
      <c r="X1046" s="19">
        <f t="shared" si="491"/>
        <v>-22879.015153843251</v>
      </c>
    </row>
    <row r="1047" spans="1:26">
      <c r="A1047">
        <v>2093</v>
      </c>
      <c r="B1047">
        <v>1</v>
      </c>
      <c r="C1047" s="15">
        <v>1.6679931640625201</v>
      </c>
      <c r="D1047" s="15">
        <f t="shared" si="485"/>
        <v>-3.3224253735351295</v>
      </c>
      <c r="E1047" s="15">
        <f t="shared" si="500"/>
        <v>-2.3808399144924106</v>
      </c>
      <c r="F1047" s="15">
        <f t="shared" si="492"/>
        <v>-0.94158545904271884</v>
      </c>
      <c r="G1047" s="15">
        <f t="shared" si="487"/>
        <v>-31658.167246801728</v>
      </c>
      <c r="H1047" s="15">
        <f>SUM(G1047:G1058)</f>
        <v>-8034.5397082036961</v>
      </c>
      <c r="I1047" s="15">
        <f>H1047*2.36386*4.4</f>
        <v>-83567.11895239132</v>
      </c>
      <c r="L1047" s="17">
        <v>0.63009033203127296</v>
      </c>
      <c r="M1047" s="17">
        <f t="shared" si="488"/>
        <v>-0.57883393798824967</v>
      </c>
      <c r="N1047" s="17">
        <f>0.7817*M1047+0.2163</f>
        <v>-0.23617448932541474</v>
      </c>
      <c r="O1047" s="17">
        <f t="shared" si="493"/>
        <v>-0.34265944866283493</v>
      </c>
      <c r="P1047" s="17">
        <f t="shared" si="489"/>
        <v>-23488.217539209731</v>
      </c>
      <c r="Q1047" s="17">
        <f>SUM(P1047:P1058)</f>
        <v>21696.972088364797</v>
      </c>
      <c r="R1047" s="17">
        <f>Q1047*2.36386*4.4</f>
        <v>225669.85953952884</v>
      </c>
      <c r="T1047" s="15">
        <v>-2.2140258789062299</v>
      </c>
      <c r="U1047" s="15">
        <f t="shared" si="490"/>
        <v>-8.3857609863259519E-2</v>
      </c>
      <c r="V1047" s="15">
        <f>0.7817*U1047+0.2163</f>
        <v>0.15074850636989001</v>
      </c>
      <c r="W1047" s="15">
        <f t="shared" si="494"/>
        <v>-0.23460611623314953</v>
      </c>
      <c r="X1047" s="19">
        <f t="shared" si="491"/>
        <v>-22014.262031536393</v>
      </c>
      <c r="Y1047" s="19">
        <f>SUM(X1047:X1058)</f>
        <v>-19570.072558369182</v>
      </c>
      <c r="Z1047" s="19">
        <f>Y1047*2.36386*4.4</f>
        <v>-203548.01155843693</v>
      </c>
    </row>
    <row r="1048" spans="1:26">
      <c r="A1048">
        <v>2093</v>
      </c>
      <c r="B1048">
        <v>2</v>
      </c>
      <c r="C1048" s="15">
        <v>7.0742431640625201</v>
      </c>
      <c r="D1048" s="15">
        <f t="shared" si="485"/>
        <v>3.7743590014648705</v>
      </c>
      <c r="E1048" s="15">
        <f t="shared" si="500"/>
        <v>3.1667164314450891</v>
      </c>
      <c r="F1048" s="15">
        <f t="shared" si="492"/>
        <v>0.60764257001978139</v>
      </c>
      <c r="G1048" s="15">
        <f t="shared" si="487"/>
        <v>-10525.147702360162</v>
      </c>
      <c r="L1048" s="17">
        <v>5.8896118164062701</v>
      </c>
      <c r="M1048" s="17">
        <f t="shared" si="488"/>
        <v>6.6445928686523708</v>
      </c>
      <c r="N1048" s="17">
        <f>0.7817*M1048+0.2163</f>
        <v>5.4103782454255587</v>
      </c>
      <c r="O1048" s="17">
        <f t="shared" si="493"/>
        <v>1.2342146232268121</v>
      </c>
      <c r="P1048" s="17">
        <f t="shared" si="489"/>
        <v>-1978.0783245630555</v>
      </c>
      <c r="T1048" s="15">
        <v>2.9414306640625201</v>
      </c>
      <c r="U1048" s="15">
        <f t="shared" si="490"/>
        <v>5.5758025830078353</v>
      </c>
      <c r="V1048" s="15">
        <f>0.7817*U1048+0.2163</f>
        <v>4.5749048791372253</v>
      </c>
      <c r="W1048" s="15">
        <f t="shared" si="494"/>
        <v>1.0008977038706099</v>
      </c>
      <c r="X1048" s="19">
        <f t="shared" si="491"/>
        <v>-5160.7544215010093</v>
      </c>
    </row>
    <row r="1049" spans="1:26">
      <c r="A1049">
        <v>2093</v>
      </c>
      <c r="B1049">
        <v>3</v>
      </c>
      <c r="C1049" s="15">
        <v>14.3828063964844</v>
      </c>
      <c r="D1049" s="15">
        <f t="shared" si="485"/>
        <v>13.368309956665069</v>
      </c>
      <c r="E1049" s="15">
        <f t="shared" ref="E1049:E1051" si="501">0.9534*D1049-0.7929</f>
        <v>11.952446712684477</v>
      </c>
      <c r="F1049" s="15">
        <f t="shared" si="492"/>
        <v>1.415863243980592</v>
      </c>
      <c r="G1049" s="15">
        <f t="shared" si="487"/>
        <v>499.79051113925743</v>
      </c>
      <c r="L1049" s="17">
        <v>9.8164611816406495</v>
      </c>
      <c r="M1049" s="17">
        <f t="shared" si="488"/>
        <v>12.037727786865267</v>
      </c>
      <c r="N1049" s="17">
        <f>0.9534*M1049-0.7929</f>
        <v>10.683869671997346</v>
      </c>
      <c r="O1049" s="17">
        <f t="shared" si="493"/>
        <v>1.3538581148679203</v>
      </c>
      <c r="P1049" s="17">
        <f t="shared" si="489"/>
        <v>-346.02145508669855</v>
      </c>
      <c r="T1049" s="15">
        <v>9.7561889648437692</v>
      </c>
      <c r="U1049" s="15">
        <f t="shared" si="490"/>
        <v>13.057044245605491</v>
      </c>
      <c r="V1049" s="15">
        <f>0.9534*U1049-0.7929</f>
        <v>11.655685983760275</v>
      </c>
      <c r="W1049" s="15">
        <f t="shared" si="494"/>
        <v>1.4013582618452158</v>
      </c>
      <c r="X1049" s="19">
        <f t="shared" si="491"/>
        <v>301.92804983058886</v>
      </c>
    </row>
    <row r="1050" spans="1:26">
      <c r="A1050">
        <v>2093</v>
      </c>
      <c r="B1050">
        <v>4</v>
      </c>
      <c r="C1050" s="15">
        <v>24.177331542968801</v>
      </c>
      <c r="D1050" s="15">
        <f t="shared" si="485"/>
        <v>26.225583116455145</v>
      </c>
      <c r="E1050" s="15">
        <f t="shared" si="501"/>
        <v>24.210570943228337</v>
      </c>
      <c r="F1050" s="15">
        <f t="shared" si="492"/>
        <v>2.0150121732268076</v>
      </c>
      <c r="G1050" s="15">
        <f t="shared" si="487"/>
        <v>8672.7810549868809</v>
      </c>
      <c r="L1050" s="17">
        <v>20.324304199218801</v>
      </c>
      <c r="M1050" s="17">
        <f t="shared" si="488"/>
        <v>26.469199387207102</v>
      </c>
      <c r="N1050" s="17">
        <f>0.9534*M1050-0.7929</f>
        <v>24.442834695763253</v>
      </c>
      <c r="O1050" s="17">
        <f t="shared" si="493"/>
        <v>2.0263646914438489</v>
      </c>
      <c r="P1050" s="17">
        <f t="shared" si="489"/>
        <v>8827.6407559855434</v>
      </c>
      <c r="T1050" s="15">
        <v>19.694085693359401</v>
      </c>
      <c r="U1050" s="15">
        <f t="shared" si="490"/>
        <v>23.966867274169953</v>
      </c>
      <c r="V1050" s="15">
        <f>0.9534*U1050-0.7929</f>
        <v>22.057111259193633</v>
      </c>
      <c r="W1050" s="15">
        <f t="shared" si="494"/>
        <v>1.9097560149763204</v>
      </c>
      <c r="X1050" s="19">
        <f t="shared" si="491"/>
        <v>7236.9818002919856</v>
      </c>
    </row>
    <row r="1051" spans="1:26">
      <c r="A1051">
        <v>2093</v>
      </c>
      <c r="B1051">
        <v>5</v>
      </c>
      <c r="C1051" s="15">
        <v>33.554711914062501</v>
      </c>
      <c r="D1051" s="15">
        <f t="shared" si="485"/>
        <v>38.535270329589842</v>
      </c>
      <c r="E1051" s="15">
        <f t="shared" si="501"/>
        <v>35.946626732230953</v>
      </c>
      <c r="F1051" s="15">
        <f t="shared" si="492"/>
        <v>2.5886435973588888</v>
      </c>
      <c r="G1051" s="15">
        <f t="shared" si="487"/>
        <v>16497.687311572605</v>
      </c>
      <c r="L1051" s="17">
        <v>24.810144042968801</v>
      </c>
      <c r="M1051" s="17">
        <f t="shared" si="488"/>
        <v>32.630051828613347</v>
      </c>
      <c r="N1051" s="17">
        <f>0.9534*M1051-0.7929</f>
        <v>30.316591413399966</v>
      </c>
      <c r="O1051" s="17">
        <f t="shared" si="493"/>
        <v>2.3134604152133811</v>
      </c>
      <c r="P1051" s="17">
        <f t="shared" si="489"/>
        <v>12743.91352392573</v>
      </c>
      <c r="T1051" s="15">
        <v>28.294030761718801</v>
      </c>
      <c r="U1051" s="15">
        <f t="shared" si="490"/>
        <v>33.407886970214903</v>
      </c>
      <c r="V1051" s="15">
        <f>0.9534*U1051-0.7929</f>
        <v>31.058179437402892</v>
      </c>
      <c r="W1051" s="15">
        <f t="shared" si="494"/>
        <v>2.3497075328120118</v>
      </c>
      <c r="X1051" s="19">
        <f t="shared" si="491"/>
        <v>13238.360455088652</v>
      </c>
    </row>
    <row r="1052" spans="1:26">
      <c r="A1052">
        <v>2093</v>
      </c>
      <c r="B1052">
        <v>6</v>
      </c>
      <c r="C1052" s="15">
        <v>36.692315673828197</v>
      </c>
      <c r="D1052" s="15">
        <f t="shared" si="485"/>
        <v>42.654002785034272</v>
      </c>
      <c r="E1052" s="15">
        <f t="shared" ref="E1052:E1054" si="502">0.814*D1052+4.4613</f>
        <v>39.181658267017895</v>
      </c>
      <c r="F1052" s="15">
        <f t="shared" si="492"/>
        <v>3.4723445180163779</v>
      </c>
      <c r="G1052" s="15">
        <f t="shared" si="487"/>
        <v>28552.251570261411</v>
      </c>
      <c r="L1052" s="17">
        <v>29.654138183593801</v>
      </c>
      <c r="M1052" s="17">
        <f t="shared" si="488"/>
        <v>39.282793381347723</v>
      </c>
      <c r="N1052" s="17">
        <f>0.814*M1052+4.4613</f>
        <v>36.437493812417046</v>
      </c>
      <c r="O1052" s="17">
        <f t="shared" si="493"/>
        <v>2.8452995689306775</v>
      </c>
      <c r="P1052" s="17">
        <f t="shared" si="489"/>
        <v>19998.731419783369</v>
      </c>
      <c r="T1052" s="15">
        <v>34.280450439453197</v>
      </c>
      <c r="U1052" s="15">
        <f t="shared" si="490"/>
        <v>39.97977849243172</v>
      </c>
      <c r="V1052" s="15">
        <f>0.814*U1052+4.4613</f>
        <v>37.004839692839418</v>
      </c>
      <c r="W1052" s="15">
        <f t="shared" si="494"/>
        <v>2.9749387995923016</v>
      </c>
      <c r="X1052" s="19">
        <f t="shared" si="491"/>
        <v>21767.140165238583</v>
      </c>
    </row>
    <row r="1053" spans="1:26">
      <c r="A1053">
        <v>2093</v>
      </c>
      <c r="B1053">
        <v>7</v>
      </c>
      <c r="C1053" s="15">
        <v>39.557855224609398</v>
      </c>
      <c r="D1053" s="15">
        <f t="shared" si="485"/>
        <v>46.415596553344756</v>
      </c>
      <c r="E1053" s="15">
        <f t="shared" si="502"/>
        <v>42.243595594422629</v>
      </c>
      <c r="F1053" s="15">
        <f t="shared" si="492"/>
        <v>4.1720009589221263</v>
      </c>
      <c r="G1053" s="15">
        <f t="shared" si="487"/>
        <v>38096.265080656725</v>
      </c>
      <c r="L1053" s="17">
        <v>35.361962890625001</v>
      </c>
      <c r="M1053" s="17">
        <f t="shared" si="488"/>
        <v>47.121919833984371</v>
      </c>
      <c r="N1053" s="17">
        <f>0.814*M1053+4.4613</f>
        <v>42.818542744863279</v>
      </c>
      <c r="O1053" s="17">
        <f t="shared" si="493"/>
        <v>4.3033770891210921</v>
      </c>
      <c r="P1053" s="17">
        <f t="shared" si="489"/>
        <v>39888.366872700819</v>
      </c>
      <c r="T1053" s="15">
        <v>38.157006835937501</v>
      </c>
      <c r="U1053" s="15">
        <f t="shared" si="490"/>
        <v>44.235462104492193</v>
      </c>
      <c r="V1053" s="15">
        <f>0.814*U1053+4.4613</f>
        <v>40.468966153056641</v>
      </c>
      <c r="W1053" s="15">
        <f t="shared" si="494"/>
        <v>3.7664959514355516</v>
      </c>
      <c r="X1053" s="19">
        <f t="shared" si="491"/>
        <v>32564.771273532358</v>
      </c>
    </row>
    <row r="1054" spans="1:26">
      <c r="A1054">
        <v>2093</v>
      </c>
      <c r="B1054">
        <v>8</v>
      </c>
      <c r="C1054" s="15">
        <v>37.114160156250001</v>
      </c>
      <c r="D1054" s="15">
        <f t="shared" si="485"/>
        <v>43.207758037109379</v>
      </c>
      <c r="E1054" s="15">
        <f t="shared" si="502"/>
        <v>39.632415042207036</v>
      </c>
      <c r="F1054" s="15">
        <f t="shared" si="492"/>
        <v>3.5753429949023428</v>
      </c>
      <c r="G1054" s="15">
        <f t="shared" si="487"/>
        <v>29957.253793462856</v>
      </c>
      <c r="L1054" s="17">
        <v>33.588830566406301</v>
      </c>
      <c r="M1054" s="17">
        <f t="shared" si="488"/>
        <v>44.686699899902408</v>
      </c>
      <c r="N1054" s="17">
        <f>0.814*M1054+4.4613</f>
        <v>40.836273718520559</v>
      </c>
      <c r="O1054" s="17">
        <f t="shared" si="493"/>
        <v>3.8504261813818488</v>
      </c>
      <c r="P1054" s="17">
        <f t="shared" si="489"/>
        <v>33709.663540229798</v>
      </c>
      <c r="T1054" s="15">
        <v>36.257073974609398</v>
      </c>
      <c r="U1054" s="15">
        <f t="shared" si="490"/>
        <v>42.149715809326196</v>
      </c>
      <c r="V1054" s="15">
        <f>0.814*U1054+4.4613</f>
        <v>38.771168668791525</v>
      </c>
      <c r="W1054" s="15">
        <f t="shared" si="494"/>
        <v>3.3785471405346712</v>
      </c>
      <c r="X1054" s="19">
        <f t="shared" si="491"/>
        <v>27272.761544033448</v>
      </c>
    </row>
    <row r="1055" spans="1:26">
      <c r="A1055">
        <v>2093</v>
      </c>
      <c r="B1055">
        <v>9</v>
      </c>
      <c r="C1055" s="15">
        <v>29.570336914062501</v>
      </c>
      <c r="D1055" s="15">
        <f t="shared" si="485"/>
        <v>33.304981267089843</v>
      </c>
      <c r="E1055" s="15">
        <f t="shared" ref="E1055:E1057" si="503">0.9014*D1055+2.3973</f>
        <v>32.418410114154781</v>
      </c>
      <c r="F1055" s="15">
        <f t="shared" si="492"/>
        <v>0.88657115293506195</v>
      </c>
      <c r="G1055" s="15">
        <f t="shared" si="487"/>
        <v>-6720.2829028128199</v>
      </c>
      <c r="L1055" s="17">
        <v>25.435571289062501</v>
      </c>
      <c r="M1055" s="17">
        <f t="shared" si="488"/>
        <v>33.489013608398437</v>
      </c>
      <c r="N1055" s="17">
        <f>0.9014*M1055+2.3973</f>
        <v>32.584296866610352</v>
      </c>
      <c r="O1055" s="17">
        <f t="shared" si="493"/>
        <v>0.9047167417880857</v>
      </c>
      <c r="P1055" s="17">
        <f t="shared" si="489"/>
        <v>-6472.758925268723</v>
      </c>
      <c r="T1055" s="15">
        <v>26.118402099609401</v>
      </c>
      <c r="U1055" s="15">
        <f t="shared" si="490"/>
        <v>31.019481824951203</v>
      </c>
      <c r="V1055" s="15">
        <f>0.9014*U1055+2.3973</f>
        <v>30.358260917011016</v>
      </c>
      <c r="W1055" s="15">
        <f t="shared" si="494"/>
        <v>0.66122090794018717</v>
      </c>
      <c r="X1055" s="19">
        <f t="shared" si="491"/>
        <v>-9794.285594787907</v>
      </c>
    </row>
    <row r="1056" spans="1:26">
      <c r="A1056">
        <v>2093</v>
      </c>
      <c r="B1056">
        <v>10</v>
      </c>
      <c r="C1056" s="15">
        <v>19.662896728515602</v>
      </c>
      <c r="D1056" s="15">
        <f t="shared" si="485"/>
        <v>20.299484535522428</v>
      </c>
      <c r="E1056" s="15">
        <f t="shared" si="503"/>
        <v>20.695255360319916</v>
      </c>
      <c r="F1056" s="15">
        <f t="shared" si="492"/>
        <v>-0.39577082479748782</v>
      </c>
      <c r="G1056" s="15">
        <f t="shared" si="487"/>
        <v>-24212.709821062534</v>
      </c>
      <c r="L1056" s="17">
        <v>20.149987792968801</v>
      </c>
      <c r="M1056" s="17">
        <f t="shared" si="488"/>
        <v>26.229793234863351</v>
      </c>
      <c r="N1056" s="17">
        <f>0.9014*M1056+2.3973</f>
        <v>26.040835621905824</v>
      </c>
      <c r="O1056" s="17">
        <f t="shared" si="493"/>
        <v>0.18895761295752678</v>
      </c>
      <c r="P1056" s="17">
        <f t="shared" si="489"/>
        <v>-16236.429201646377</v>
      </c>
      <c r="T1056" s="15">
        <v>12.9626403808594</v>
      </c>
      <c r="U1056" s="15">
        <f t="shared" si="490"/>
        <v>16.57708661010745</v>
      </c>
      <c r="V1056" s="15">
        <f>0.9014*U1056+2.3973</f>
        <v>17.339885870350855</v>
      </c>
      <c r="W1056" s="15">
        <f t="shared" si="494"/>
        <v>-0.76279926024340483</v>
      </c>
      <c r="X1056" s="19">
        <f t="shared" si="491"/>
        <v>-29219.344708980287</v>
      </c>
    </row>
    <row r="1057" spans="1:26">
      <c r="A1057">
        <v>2093</v>
      </c>
      <c r="B1057">
        <v>11</v>
      </c>
      <c r="C1057" s="15">
        <v>9.5367065429687692</v>
      </c>
      <c r="D1057" s="15">
        <f t="shared" si="485"/>
        <v>7.0068346789551041</v>
      </c>
      <c r="E1057" s="15">
        <f t="shared" si="503"/>
        <v>8.7132607796101311</v>
      </c>
      <c r="F1057" s="15">
        <f t="shared" si="492"/>
        <v>-1.706426100655027</v>
      </c>
      <c r="G1057" s="15">
        <f t="shared" si="487"/>
        <v>-42091.358439035219</v>
      </c>
      <c r="L1057" s="17">
        <v>9.1039672851562692</v>
      </c>
      <c r="M1057" s="17">
        <f t="shared" si="488"/>
        <v>11.059188669433619</v>
      </c>
      <c r="N1057" s="17">
        <f>0.9014*M1057+2.3973</f>
        <v>12.366052666627462</v>
      </c>
      <c r="O1057" s="17">
        <f t="shared" si="493"/>
        <v>-1.3068639971938438</v>
      </c>
      <c r="P1057" s="17">
        <f t="shared" si="489"/>
        <v>-36640.931785721223</v>
      </c>
      <c r="T1057" s="15">
        <v>9.8124633789062692</v>
      </c>
      <c r="U1057" s="15">
        <f t="shared" si="490"/>
        <v>13.118822297363304</v>
      </c>
      <c r="V1057" s="15">
        <f>0.9014*U1057+2.3973</f>
        <v>14.222606418843281</v>
      </c>
      <c r="W1057" s="15">
        <f t="shared" si="494"/>
        <v>-1.1037841214799773</v>
      </c>
      <c r="X1057" s="19">
        <f t="shared" si="491"/>
        <v>-33870.719201108368</v>
      </c>
    </row>
    <row r="1058" spans="1:26">
      <c r="A1058">
        <v>2093</v>
      </c>
      <c r="B1058">
        <v>12</v>
      </c>
      <c r="C1058" s="15">
        <v>5.9031616210937701</v>
      </c>
      <c r="D1058" s="15">
        <f t="shared" si="485"/>
        <v>2.2370802600097921</v>
      </c>
      <c r="E1058" s="15">
        <f t="shared" ref="E1058:E1060" si="504">0.7817*D1058+0.2163</f>
        <v>1.9650256392496543</v>
      </c>
      <c r="F1058" s="15">
        <f t="shared" si="492"/>
        <v>0.27205462076013776</v>
      </c>
      <c r="G1058" s="15">
        <f t="shared" si="487"/>
        <v>-15102.902918210961</v>
      </c>
      <c r="L1058" s="17">
        <v>4.3416381835937701</v>
      </c>
      <c r="M1058" s="17">
        <f t="shared" si="488"/>
        <v>4.5186058813476837</v>
      </c>
      <c r="N1058" s="17">
        <f>0.7817*M1058+0.2163</f>
        <v>3.7484942174494842</v>
      </c>
      <c r="O1058" s="17">
        <f t="shared" si="493"/>
        <v>0.77011166389819952</v>
      </c>
      <c r="P1058" s="17">
        <f t="shared" si="489"/>
        <v>-8308.9067927646611</v>
      </c>
      <c r="T1058" s="15">
        <v>-2.17682495117185</v>
      </c>
      <c r="U1058" s="15">
        <f t="shared" si="490"/>
        <v>-4.3018431396457224E-2</v>
      </c>
      <c r="V1058" s="15">
        <f>0.7817*U1058+0.2163</f>
        <v>0.18267249217738937</v>
      </c>
      <c r="W1058" s="15">
        <f t="shared" si="494"/>
        <v>-0.2256909235738466</v>
      </c>
      <c r="X1058" s="19">
        <f t="shared" si="491"/>
        <v>-21892.649888470842</v>
      </c>
    </row>
    <row r="1059" spans="1:26">
      <c r="A1059">
        <v>2094</v>
      </c>
      <c r="B1059">
        <v>1</v>
      </c>
      <c r="C1059" s="15">
        <v>3.9427429199219</v>
      </c>
      <c r="D1059" s="15">
        <f t="shared" si="485"/>
        <v>-0.33636136901852165</v>
      </c>
      <c r="E1059" s="15">
        <f t="shared" si="504"/>
        <v>-4.6633682161778378E-2</v>
      </c>
      <c r="F1059" s="15">
        <f t="shared" si="492"/>
        <v>-0.28972768685674327</v>
      </c>
      <c r="G1059" s="15">
        <f t="shared" si="487"/>
        <v>-22766.175376412833</v>
      </c>
      <c r="H1059" s="15">
        <f>SUM(G1059:G1070)</f>
        <v>1686.981731419728</v>
      </c>
      <c r="I1059" s="15">
        <f>H1059*2.36386*4.4</f>
        <v>17546.269996788888</v>
      </c>
      <c r="L1059" s="17">
        <v>0.74086914062502296</v>
      </c>
      <c r="M1059" s="17">
        <f t="shared" si="488"/>
        <v>-0.42669032226559334</v>
      </c>
      <c r="N1059" s="17">
        <f>0.7817*M1059+0.2163</f>
        <v>-0.11724382491501428</v>
      </c>
      <c r="O1059" s="17">
        <f t="shared" si="493"/>
        <v>-0.30944649735057905</v>
      </c>
      <c r="P1059" s="17">
        <f t="shared" si="489"/>
        <v>-23035.159670359248</v>
      </c>
      <c r="Q1059" s="17">
        <f>SUM(P1059:P1070)</f>
        <v>39995.351871295337</v>
      </c>
      <c r="R1059" s="17">
        <f>Q1059*2.36386*4.4</f>
        <v>415991.0148877129</v>
      </c>
      <c r="T1059" s="15">
        <v>-2.5837463378906</v>
      </c>
      <c r="U1059" s="15">
        <f t="shared" si="490"/>
        <v>-0.48973672973630133</v>
      </c>
      <c r="V1059" s="15">
        <f>0.7817*U1059+0.2163</f>
        <v>-0.16652720163486673</v>
      </c>
      <c r="W1059" s="15">
        <f t="shared" si="494"/>
        <v>-0.32320952810143461</v>
      </c>
      <c r="X1059" s="19">
        <f t="shared" si="491"/>
        <v>-23222.901172831669</v>
      </c>
      <c r="Y1059" s="19">
        <f>SUM(X1059:X1070)</f>
        <v>-25056.270969663627</v>
      </c>
      <c r="Z1059" s="19">
        <f>Y1059*2.36386*4.4</f>
        <v>-260609.87345513585</v>
      </c>
    </row>
    <row r="1060" spans="1:26">
      <c r="A1060">
        <v>2094</v>
      </c>
      <c r="B1060">
        <v>2</v>
      </c>
      <c r="C1060" s="15">
        <v>11.563195800781299</v>
      </c>
      <c r="D1060" s="15">
        <f t="shared" si="485"/>
        <v>9.6670071276856113</v>
      </c>
      <c r="E1060" s="15">
        <f t="shared" si="504"/>
        <v>7.7729994717118425</v>
      </c>
      <c r="F1060" s="15">
        <f t="shared" si="492"/>
        <v>1.8940076559737689</v>
      </c>
      <c r="G1060" s="15">
        <f t="shared" si="487"/>
        <v>7022.1584351381825</v>
      </c>
      <c r="L1060" s="17">
        <v>2.6664978027344</v>
      </c>
      <c r="M1060" s="17">
        <f t="shared" si="488"/>
        <v>2.2179680822754246</v>
      </c>
      <c r="N1060" s="17">
        <f>0.7817*M1060+0.2163</f>
        <v>1.9500856499146992</v>
      </c>
      <c r="O1060" s="17">
        <f t="shared" si="493"/>
        <v>0.2678824323607254</v>
      </c>
      <c r="P1060" s="17">
        <f t="shared" si="489"/>
        <v>-15159.815740167345</v>
      </c>
      <c r="T1060" s="15">
        <v>1.01348266601565</v>
      </c>
      <c r="U1060" s="15">
        <f t="shared" si="490"/>
        <v>3.4593012707519804</v>
      </c>
      <c r="V1060" s="15">
        <f>0.7817*U1060+0.2163</f>
        <v>2.9204358033468227</v>
      </c>
      <c r="W1060" s="15">
        <f t="shared" si="494"/>
        <v>0.53886546740515762</v>
      </c>
      <c r="X1060" s="19">
        <f t="shared" si="491"/>
        <v>-11463.336159126244</v>
      </c>
    </row>
    <row r="1061" spans="1:26">
      <c r="A1061">
        <v>2094</v>
      </c>
      <c r="B1061">
        <v>3</v>
      </c>
      <c r="C1061" s="15">
        <v>16.959588623046901</v>
      </c>
      <c r="D1061" s="15">
        <f t="shared" si="485"/>
        <v>16.750851985473666</v>
      </c>
      <c r="E1061" s="15">
        <f t="shared" ref="E1061:E1063" si="505">0.9534*D1061-0.7929</f>
        <v>15.177362282950595</v>
      </c>
      <c r="F1061" s="15">
        <f t="shared" si="492"/>
        <v>1.5734897025230712</v>
      </c>
      <c r="G1061" s="15">
        <f t="shared" si="487"/>
        <v>2649.9730321172137</v>
      </c>
      <c r="L1061" s="17">
        <v>11.4486022949219</v>
      </c>
      <c r="M1061" s="17">
        <f t="shared" si="488"/>
        <v>14.279310391845735</v>
      </c>
      <c r="N1061" s="17">
        <f>0.9534*M1061-0.7929</f>
        <v>12.820994527585725</v>
      </c>
      <c r="O1061" s="17">
        <f t="shared" si="493"/>
        <v>1.45831586426001</v>
      </c>
      <c r="P1061" s="17">
        <f t="shared" si="489"/>
        <v>1078.8867043707978</v>
      </c>
      <c r="T1061" s="15">
        <v>14.655725097656299</v>
      </c>
      <c r="U1061" s="15">
        <f t="shared" si="490"/>
        <v>18.435755012207085</v>
      </c>
      <c r="V1061" s="15">
        <f>0.9534*U1061-0.7929</f>
        <v>16.783748828638235</v>
      </c>
      <c r="W1061" s="15">
        <f t="shared" si="494"/>
        <v>1.6520061835688509</v>
      </c>
      <c r="X1061" s="19">
        <f t="shared" si="491"/>
        <v>3721.016350062695</v>
      </c>
    </row>
    <row r="1062" spans="1:26">
      <c r="A1062">
        <v>2094</v>
      </c>
      <c r="B1062">
        <v>4</v>
      </c>
      <c r="C1062" s="15">
        <v>25.660638427734401</v>
      </c>
      <c r="D1062" s="15">
        <f t="shared" si="485"/>
        <v>28.172720064086946</v>
      </c>
      <c r="E1062" s="15">
        <f t="shared" si="505"/>
        <v>26.066971309100495</v>
      </c>
      <c r="F1062" s="15">
        <f t="shared" si="492"/>
        <v>2.1057487549864504</v>
      </c>
      <c r="G1062" s="15">
        <f t="shared" si="487"/>
        <v>9910.5187667701684</v>
      </c>
      <c r="L1062" s="17">
        <v>20.373681640625001</v>
      </c>
      <c r="M1062" s="17">
        <f t="shared" si="488"/>
        <v>26.537014365234377</v>
      </c>
      <c r="N1062" s="17">
        <f>0.9534*M1062-0.7929</f>
        <v>24.507489495814458</v>
      </c>
      <c r="O1062" s="17">
        <f t="shared" si="493"/>
        <v>2.0295248694199195</v>
      </c>
      <c r="P1062" s="17">
        <f t="shared" si="489"/>
        <v>8870.7487437571217</v>
      </c>
      <c r="T1062" s="15">
        <v>18.284997558593801</v>
      </c>
      <c r="U1062" s="15">
        <f t="shared" si="490"/>
        <v>22.419970319824277</v>
      </c>
      <c r="V1062" s="15">
        <f>0.9534*U1062-0.7929</f>
        <v>20.582299702920466</v>
      </c>
      <c r="W1062" s="15">
        <f t="shared" si="494"/>
        <v>1.8376706169038108</v>
      </c>
      <c r="X1062" s="19">
        <f t="shared" si="491"/>
        <v>6253.664885184884</v>
      </c>
    </row>
    <row r="1063" spans="1:26">
      <c r="A1063">
        <v>2094</v>
      </c>
      <c r="B1063">
        <v>5</v>
      </c>
      <c r="C1063" s="15">
        <v>30.867761230468801</v>
      </c>
      <c r="D1063" s="15">
        <f t="shared" si="485"/>
        <v>35.008110167236396</v>
      </c>
      <c r="E1063" s="15">
        <f t="shared" si="505"/>
        <v>32.583832233443175</v>
      </c>
      <c r="F1063" s="15">
        <f t="shared" si="492"/>
        <v>2.4242779337932205</v>
      </c>
      <c r="G1063" s="15">
        <f t="shared" si="487"/>
        <v>14255.575294873321</v>
      </c>
      <c r="L1063" s="17">
        <v>24.397760009765602</v>
      </c>
      <c r="M1063" s="17">
        <f t="shared" si="488"/>
        <v>32.063683597412073</v>
      </c>
      <c r="N1063" s="17">
        <f>0.9534*M1063-0.7929</f>
        <v>29.776615941772672</v>
      </c>
      <c r="O1063" s="17">
        <f t="shared" si="493"/>
        <v>2.287067655639401</v>
      </c>
      <c r="P1063" s="17">
        <f t="shared" si="489"/>
        <v>12383.889890577069</v>
      </c>
      <c r="T1063" s="15">
        <v>28.926660156250001</v>
      </c>
      <c r="U1063" s="15">
        <f t="shared" si="490"/>
        <v>34.102387519531256</v>
      </c>
      <c r="V1063" s="15">
        <f>0.9534*U1063-0.7929</f>
        <v>31.720316261121102</v>
      </c>
      <c r="W1063" s="15">
        <f t="shared" si="494"/>
        <v>2.3820712584101535</v>
      </c>
      <c r="X1063" s="19">
        <f t="shared" si="491"/>
        <v>13679.834035972905</v>
      </c>
    </row>
    <row r="1064" spans="1:26">
      <c r="A1064">
        <v>2094</v>
      </c>
      <c r="B1064">
        <v>6</v>
      </c>
      <c r="C1064" s="15">
        <v>35.864953613281301</v>
      </c>
      <c r="D1064" s="15">
        <f t="shared" si="485"/>
        <v>41.567924608154364</v>
      </c>
      <c r="E1064" s="15">
        <f t="shared" ref="E1064:E1066" si="506">0.814*D1064+4.4613</f>
        <v>38.29759063103765</v>
      </c>
      <c r="F1064" s="15">
        <f t="shared" si="492"/>
        <v>3.2703339771167137</v>
      </c>
      <c r="G1064" s="15">
        <f t="shared" si="487"/>
        <v>25796.625781849092</v>
      </c>
      <c r="L1064" s="17">
        <v>32.383996582031301</v>
      </c>
      <c r="M1064" s="17">
        <f t="shared" si="488"/>
        <v>43.031980905761785</v>
      </c>
      <c r="N1064" s="17">
        <f>0.814*M1064+4.4613</f>
        <v>39.489332457290089</v>
      </c>
      <c r="O1064" s="17">
        <f t="shared" si="493"/>
        <v>3.5426484484716951</v>
      </c>
      <c r="P1064" s="17">
        <f t="shared" si="489"/>
        <v>29511.267485602395</v>
      </c>
      <c r="T1064" s="15">
        <v>33.930535888671898</v>
      </c>
      <c r="U1064" s="15">
        <f t="shared" si="490"/>
        <v>39.595642298584011</v>
      </c>
      <c r="V1064" s="15">
        <f>0.814*U1064+4.4613</f>
        <v>36.69215283104738</v>
      </c>
      <c r="W1064" s="15">
        <f t="shared" si="494"/>
        <v>2.9034894675366303</v>
      </c>
      <c r="X1064" s="19">
        <f t="shared" si="491"/>
        <v>20792.499826667176</v>
      </c>
    </row>
    <row r="1065" spans="1:26">
      <c r="A1065">
        <v>2094</v>
      </c>
      <c r="B1065">
        <v>7</v>
      </c>
      <c r="C1065" s="15">
        <v>37.614801025390697</v>
      </c>
      <c r="D1065" s="15">
        <f t="shared" si="485"/>
        <v>43.864949306030368</v>
      </c>
      <c r="E1065" s="15">
        <f t="shared" si="506"/>
        <v>40.167368735108717</v>
      </c>
      <c r="F1065" s="15">
        <f t="shared" si="492"/>
        <v>3.6975805709216516</v>
      </c>
      <c r="G1065" s="15">
        <f t="shared" si="487"/>
        <v>31624.69656794225</v>
      </c>
      <c r="L1065" s="17">
        <v>35.499322509765697</v>
      </c>
      <c r="M1065" s="17">
        <f t="shared" si="488"/>
        <v>47.310569534912204</v>
      </c>
      <c r="N1065" s="17">
        <f>0.814*M1065+4.4613</f>
        <v>42.972103601418532</v>
      </c>
      <c r="O1065" s="17">
        <f t="shared" si="493"/>
        <v>4.3384659334936728</v>
      </c>
      <c r="P1065" s="17">
        <f t="shared" si="489"/>
        <v>40367.013798787193</v>
      </c>
      <c r="T1065" s="15">
        <v>37.383203125000001</v>
      </c>
      <c r="U1065" s="15">
        <f t="shared" si="490"/>
        <v>43.385980390625001</v>
      </c>
      <c r="V1065" s="15">
        <f>0.814*U1065+4.4613</f>
        <v>39.777488037968752</v>
      </c>
      <c r="W1065" s="15">
        <f t="shared" si="494"/>
        <v>3.6084923526562491</v>
      </c>
      <c r="X1065" s="19">
        <f t="shared" si="491"/>
        <v>30409.444182583895</v>
      </c>
    </row>
    <row r="1066" spans="1:26">
      <c r="A1066">
        <v>2094</v>
      </c>
      <c r="B1066">
        <v>8</v>
      </c>
      <c r="C1066" s="15">
        <v>38.197625732421898</v>
      </c>
      <c r="D1066" s="15">
        <f t="shared" si="485"/>
        <v>44.630023298950221</v>
      </c>
      <c r="E1066" s="15">
        <f t="shared" si="506"/>
        <v>40.790138965345477</v>
      </c>
      <c r="F1066" s="15">
        <f t="shared" si="492"/>
        <v>3.8398843336047435</v>
      </c>
      <c r="G1066" s="15">
        <f t="shared" si="487"/>
        <v>33565.862194702306</v>
      </c>
      <c r="L1066" s="17">
        <v>32.965081787109398</v>
      </c>
      <c r="M1066" s="17">
        <f t="shared" si="488"/>
        <v>43.830043326416046</v>
      </c>
      <c r="N1066" s="17">
        <f>0.814*M1066+4.4613</f>
        <v>40.138955267702663</v>
      </c>
      <c r="O1066" s="17">
        <f t="shared" si="493"/>
        <v>3.6910880587133832</v>
      </c>
      <c r="P1066" s="17">
        <f t="shared" si="489"/>
        <v>31536.132208909257</v>
      </c>
      <c r="T1066" s="15">
        <v>35.564904785156301</v>
      </c>
      <c r="U1066" s="15">
        <f t="shared" si="490"/>
        <v>41.389852473144593</v>
      </c>
      <c r="V1066" s="15">
        <f>0.814*U1066+4.4613</f>
        <v>38.152639913139701</v>
      </c>
      <c r="W1066" s="15">
        <f t="shared" si="494"/>
        <v>3.2372125600048918</v>
      </c>
      <c r="X1066" s="19">
        <f t="shared" si="491"/>
        <v>25344.816531026729</v>
      </c>
    </row>
    <row r="1067" spans="1:26">
      <c r="A1067">
        <v>2094</v>
      </c>
      <c r="B1067">
        <v>9</v>
      </c>
      <c r="C1067" s="15">
        <v>31.433953857421901</v>
      </c>
      <c r="D1067" s="15">
        <f t="shared" si="485"/>
        <v>35.751351228637731</v>
      </c>
      <c r="E1067" s="15">
        <f t="shared" ref="E1067:E1069" si="507">0.9014*D1067+2.3973</f>
        <v>34.62356799749405</v>
      </c>
      <c r="F1067" s="15">
        <f t="shared" si="492"/>
        <v>1.1277832311436811</v>
      </c>
      <c r="G1067" s="15">
        <f t="shared" si="487"/>
        <v>-3429.908943969047</v>
      </c>
      <c r="L1067" s="17">
        <v>27.747705078125001</v>
      </c>
      <c r="M1067" s="17">
        <f t="shared" si="488"/>
        <v>36.664498154296872</v>
      </c>
      <c r="N1067" s="17">
        <f>0.9014*M1067+2.3973</f>
        <v>35.446678636283202</v>
      </c>
      <c r="O1067" s="17">
        <f t="shared" si="493"/>
        <v>1.2178195180136697</v>
      </c>
      <c r="P1067" s="17">
        <f t="shared" si="489"/>
        <v>-2201.7239547755307</v>
      </c>
      <c r="T1067" s="15">
        <v>27.242700195312501</v>
      </c>
      <c r="U1067" s="15">
        <f t="shared" si="490"/>
        <v>32.253736274414067</v>
      </c>
      <c r="V1067" s="15">
        <f>0.9014*U1067+2.3973</f>
        <v>31.47081787775684</v>
      </c>
      <c r="W1067" s="15">
        <f t="shared" si="494"/>
        <v>0.78291839665722662</v>
      </c>
      <c r="X1067" s="19">
        <f t="shared" si="491"/>
        <v>-8134.2101511987712</v>
      </c>
    </row>
    <row r="1068" spans="1:26">
      <c r="A1068">
        <v>2094</v>
      </c>
      <c r="B1068">
        <v>10</v>
      </c>
      <c r="C1068" s="15">
        <v>16.494561767578102</v>
      </c>
      <c r="D1068" s="15">
        <f t="shared" si="485"/>
        <v>16.140411232299773</v>
      </c>
      <c r="E1068" s="15">
        <f t="shared" si="507"/>
        <v>16.946266684795017</v>
      </c>
      <c r="F1068" s="15">
        <f t="shared" si="492"/>
        <v>-0.80585545249524415</v>
      </c>
      <c r="G1068" s="15">
        <f t="shared" si="487"/>
        <v>-29806.674227487623</v>
      </c>
      <c r="L1068" s="17">
        <v>19.982232666015602</v>
      </c>
      <c r="M1068" s="17">
        <f t="shared" si="488"/>
        <v>25.999398343505828</v>
      </c>
      <c r="N1068" s="17">
        <f>0.9014*M1068+2.3973</f>
        <v>25.833157666836154</v>
      </c>
      <c r="O1068" s="17">
        <f t="shared" si="493"/>
        <v>0.16624067666967335</v>
      </c>
      <c r="P1068" s="17">
        <f t="shared" si="489"/>
        <v>-16546.310929548985</v>
      </c>
      <c r="T1068" s="15">
        <v>17.499261474609401</v>
      </c>
      <c r="U1068" s="15">
        <f t="shared" si="490"/>
        <v>21.557389246826201</v>
      </c>
      <c r="V1068" s="15">
        <f>0.9014*U1068+2.3973</f>
        <v>21.829130667089139</v>
      </c>
      <c r="W1068" s="15">
        <f t="shared" si="494"/>
        <v>-0.27174142026293779</v>
      </c>
      <c r="X1068" s="19">
        <f t="shared" si="491"/>
        <v>-22520.824713806735</v>
      </c>
    </row>
    <row r="1069" spans="1:26">
      <c r="A1069">
        <v>2094</v>
      </c>
      <c r="B1069">
        <v>11</v>
      </c>
      <c r="C1069" s="15">
        <v>9.2263122558593995</v>
      </c>
      <c r="D1069" s="15">
        <f t="shared" si="485"/>
        <v>6.5993800982666349</v>
      </c>
      <c r="E1069" s="15">
        <f t="shared" si="507"/>
        <v>8.3459812205775439</v>
      </c>
      <c r="F1069" s="15">
        <f t="shared" si="492"/>
        <v>-1.746601122310909</v>
      </c>
      <c r="G1069" s="15">
        <f t="shared" si="487"/>
        <v>-42639.38590944311</v>
      </c>
      <c r="L1069" s="17">
        <v>12.130090332031299</v>
      </c>
      <c r="M1069" s="17">
        <f t="shared" si="488"/>
        <v>15.215266062011784</v>
      </c>
      <c r="N1069" s="17">
        <f>0.9014*M1069+2.3973</f>
        <v>16.112340828297423</v>
      </c>
      <c r="O1069" s="17">
        <f t="shared" si="493"/>
        <v>-0.89707476628563931</v>
      </c>
      <c r="P1069" s="17">
        <f t="shared" si="489"/>
        <v>-31050.996886902405</v>
      </c>
      <c r="T1069" s="15">
        <v>0.86889038085939796</v>
      </c>
      <c r="U1069" s="15">
        <f t="shared" si="490"/>
        <v>3.3005678601074471</v>
      </c>
      <c r="V1069" s="15">
        <f>0.9014*U1069+2.3973</f>
        <v>5.3724318691008524</v>
      </c>
      <c r="W1069" s="15">
        <f t="shared" si="494"/>
        <v>-2.0718640089934053</v>
      </c>
      <c r="X1069" s="19">
        <f t="shared" si="491"/>
        <v>-47076.296946679038</v>
      </c>
    </row>
    <row r="1070" spans="1:26">
      <c r="A1070">
        <v>2094</v>
      </c>
      <c r="B1070">
        <v>12</v>
      </c>
      <c r="C1070" s="15">
        <v>3.5001464843750201</v>
      </c>
      <c r="D1070" s="15">
        <f t="shared" si="485"/>
        <v>-0.91735770996091048</v>
      </c>
      <c r="E1070" s="15">
        <f t="shared" ref="E1070:E1072" si="508">0.7817*D1070+0.2163</f>
        <v>-0.50079852187644369</v>
      </c>
      <c r="F1070" s="15">
        <f t="shared" si="492"/>
        <v>-0.41655918808446679</v>
      </c>
      <c r="G1070" s="15">
        <f t="shared" si="487"/>
        <v>-24496.28388466021</v>
      </c>
      <c r="L1070" s="17">
        <v>7.4103637695312701</v>
      </c>
      <c r="M1070" s="17">
        <f t="shared" si="488"/>
        <v>8.7331936010742464</v>
      </c>
      <c r="N1070" s="17">
        <f>0.7817*M1070+0.2163</f>
        <v>7.0430374379597387</v>
      </c>
      <c r="O1070" s="17">
        <f t="shared" si="493"/>
        <v>1.6901561631145077</v>
      </c>
      <c r="P1070" s="17">
        <f t="shared" si="489"/>
        <v>4241.4202210449985</v>
      </c>
      <c r="T1070" s="15">
        <v>0.59237060546877296</v>
      </c>
      <c r="U1070" s="15">
        <f t="shared" si="490"/>
        <v>2.9970044506836189</v>
      </c>
      <c r="V1070" s="15">
        <f>0.7817*U1070+0.2163</f>
        <v>2.5590583790993846</v>
      </c>
      <c r="W1070" s="15">
        <f t="shared" si="494"/>
        <v>0.43794607158423426</v>
      </c>
      <c r="X1070" s="19">
        <f t="shared" si="491"/>
        <v>-12839.97763751946</v>
      </c>
    </row>
    <row r="1071" spans="1:26">
      <c r="A1071">
        <v>2095</v>
      </c>
      <c r="B1071">
        <v>1</v>
      </c>
      <c r="C1071" s="15">
        <v>0.55184326171877296</v>
      </c>
      <c r="D1071" s="15">
        <f t="shared" si="485"/>
        <v>-4.7875953503417659</v>
      </c>
      <c r="E1071" s="15">
        <f t="shared" si="508"/>
        <v>-3.5261632853621583</v>
      </c>
      <c r="F1071" s="15">
        <f t="shared" si="492"/>
        <v>-1.2614320649796076</v>
      </c>
      <c r="G1071" s="15">
        <f t="shared" si="487"/>
        <v>-36021.19479838683</v>
      </c>
      <c r="H1071" s="15">
        <f>SUM(G1071:G1082)</f>
        <v>-17734.155854942288</v>
      </c>
      <c r="I1071" s="15">
        <f>H1071*2.36386*4.4</f>
        <v>-184452.67130076108</v>
      </c>
      <c r="L1071" s="17">
        <v>3.3335815429687701</v>
      </c>
      <c r="M1071" s="17">
        <f t="shared" si="488"/>
        <v>3.1341408911133084</v>
      </c>
      <c r="N1071" s="17">
        <f>0.7817*M1071+0.2163</f>
        <v>2.6662579345832729</v>
      </c>
      <c r="O1071" s="17">
        <f t="shared" si="493"/>
        <v>0.46788295653003553</v>
      </c>
      <c r="P1071" s="17">
        <f t="shared" si="489"/>
        <v>-12431.608589973785</v>
      </c>
      <c r="Q1071" s="17">
        <f>SUM(P1071:P1082)</f>
        <v>44156.564750833568</v>
      </c>
      <c r="R1071" s="17">
        <f>Q1071*2.36386*4.4</f>
        <v>459271.72346838389</v>
      </c>
      <c r="T1071" s="15">
        <v>-3.91498413085935</v>
      </c>
      <c r="U1071" s="15">
        <f t="shared" si="490"/>
        <v>-1.9511695788573955</v>
      </c>
      <c r="V1071" s="15">
        <f>0.7817*U1071+0.2163</f>
        <v>-1.3089292597928259</v>
      </c>
      <c r="W1071" s="15">
        <f t="shared" si="494"/>
        <v>-0.64224031906456958</v>
      </c>
      <c r="X1071" s="19">
        <f t="shared" si="491"/>
        <v>-27574.800192359791</v>
      </c>
      <c r="Y1071" s="19">
        <f>SUM(X1071:X1082)</f>
        <v>-32040.528181836133</v>
      </c>
      <c r="Z1071" s="19">
        <f>Y1071*2.36386*4.4</f>
        <v>-333253.02097082668</v>
      </c>
    </row>
    <row r="1072" spans="1:26">
      <c r="A1072">
        <v>2095</v>
      </c>
      <c r="B1072">
        <v>2</v>
      </c>
      <c r="C1072" s="15">
        <v>6.3225341796875201</v>
      </c>
      <c r="D1072" s="15">
        <f t="shared" si="485"/>
        <v>2.7875906176758081</v>
      </c>
      <c r="E1072" s="15">
        <f t="shared" si="508"/>
        <v>2.3953595858371788</v>
      </c>
      <c r="F1072" s="15">
        <f t="shared" si="492"/>
        <v>0.39223103183862928</v>
      </c>
      <c r="G1072" s="15">
        <f t="shared" si="487"/>
        <v>-13463.576494689258</v>
      </c>
      <c r="L1072" s="17">
        <v>8.6446472167968995</v>
      </c>
      <c r="M1072" s="17">
        <f t="shared" si="488"/>
        <v>10.428358487548861</v>
      </c>
      <c r="N1072" s="17">
        <f>0.7817*M1072+0.2163</f>
        <v>8.3681478297169445</v>
      </c>
      <c r="O1072" s="17">
        <f t="shared" si="493"/>
        <v>2.0602106578319166</v>
      </c>
      <c r="P1072" s="17">
        <f t="shared" si="489"/>
        <v>9289.333583485175</v>
      </c>
      <c r="T1072" s="15">
        <v>2.5332275390625201</v>
      </c>
      <c r="U1072" s="15">
        <f t="shared" si="490"/>
        <v>5.1276771923828353</v>
      </c>
      <c r="V1072" s="15">
        <f>0.7817*U1072+0.2163</f>
        <v>4.2246052612856628</v>
      </c>
      <c r="W1072" s="15">
        <f t="shared" si="494"/>
        <v>0.90307193109717243</v>
      </c>
      <c r="X1072" s="19">
        <f t="shared" si="491"/>
        <v>-6495.1957879034708</v>
      </c>
    </row>
    <row r="1073" spans="1:26">
      <c r="A1073">
        <v>2095</v>
      </c>
      <c r="B1073">
        <v>3</v>
      </c>
      <c r="C1073" s="15">
        <v>18.278192138671901</v>
      </c>
      <c r="D1073" s="15">
        <f t="shared" si="485"/>
        <v>18.481782820434603</v>
      </c>
      <c r="E1073" s="15">
        <f t="shared" ref="E1073:E1075" si="509">0.9534*D1073-0.7929</f>
        <v>16.827631741002353</v>
      </c>
      <c r="F1073" s="15">
        <f t="shared" si="492"/>
        <v>1.6541510794322498</v>
      </c>
      <c r="G1073" s="15">
        <f t="shared" si="487"/>
        <v>3750.2748745353201</v>
      </c>
      <c r="L1073" s="17">
        <v>13.7270751953125</v>
      </c>
      <c r="M1073" s="17">
        <f t="shared" si="488"/>
        <v>17.408565073242187</v>
      </c>
      <c r="N1073" s="17">
        <f>0.9534*M1073-0.7929</f>
        <v>15.804425940829102</v>
      </c>
      <c r="O1073" s="17">
        <f t="shared" si="493"/>
        <v>1.6041391324130849</v>
      </c>
      <c r="P1073" s="17">
        <f t="shared" si="489"/>
        <v>3068.0619052468901</v>
      </c>
      <c r="T1073" s="15">
        <v>11.1975036621094</v>
      </c>
      <c r="U1073" s="15">
        <f t="shared" si="490"/>
        <v>14.639319520263701</v>
      </c>
      <c r="V1073" s="15">
        <f>0.9534*U1073-0.7929</f>
        <v>13.164227230619414</v>
      </c>
      <c r="W1073" s="15">
        <f t="shared" si="494"/>
        <v>1.4750922896442873</v>
      </c>
      <c r="X1073" s="19">
        <f t="shared" si="491"/>
        <v>1307.733923037722</v>
      </c>
    </row>
    <row r="1074" spans="1:26">
      <c r="A1074">
        <v>2095</v>
      </c>
      <c r="B1074">
        <v>4</v>
      </c>
      <c r="C1074" s="15">
        <v>25.044549560546901</v>
      </c>
      <c r="D1074" s="15">
        <f t="shared" si="485"/>
        <v>27.363980208129917</v>
      </c>
      <c r="E1074" s="15">
        <f t="shared" si="509"/>
        <v>25.295918730431065</v>
      </c>
      <c r="F1074" s="15">
        <f t="shared" si="492"/>
        <v>2.0680614776988513</v>
      </c>
      <c r="G1074" s="15">
        <f t="shared" si="487"/>
        <v>9396.4266172900316</v>
      </c>
      <c r="L1074" s="17">
        <v>18.832055664062501</v>
      </c>
      <c r="M1074" s="17">
        <f t="shared" si="488"/>
        <v>24.419745249023439</v>
      </c>
      <c r="N1074" s="17">
        <f>0.9534*M1074-0.7929</f>
        <v>22.488885120418949</v>
      </c>
      <c r="O1074" s="17">
        <f t="shared" si="493"/>
        <v>1.9308601286044897</v>
      </c>
      <c r="P1074" s="17">
        <f t="shared" si="489"/>
        <v>7524.8630142938455</v>
      </c>
      <c r="T1074" s="15">
        <v>21.181939697265602</v>
      </c>
      <c r="U1074" s="15">
        <f t="shared" si="490"/>
        <v>25.60023339965818</v>
      </c>
      <c r="V1074" s="15">
        <f>0.9534*U1074-0.7929</f>
        <v>23.61436252323411</v>
      </c>
      <c r="W1074" s="15">
        <f t="shared" si="494"/>
        <v>1.9858708764240696</v>
      </c>
      <c r="X1074" s="19">
        <f t="shared" si="491"/>
        <v>8275.2646253007333</v>
      </c>
    </row>
    <row r="1075" spans="1:26">
      <c r="A1075">
        <v>2095</v>
      </c>
      <c r="B1075">
        <v>5</v>
      </c>
      <c r="C1075" s="15">
        <v>30.141687011718801</v>
      </c>
      <c r="D1075" s="15">
        <f t="shared" si="485"/>
        <v>34.054992540283266</v>
      </c>
      <c r="E1075" s="15">
        <f t="shared" si="509"/>
        <v>31.675129887906063</v>
      </c>
      <c r="F1075" s="15">
        <f t="shared" si="492"/>
        <v>2.3798626523772022</v>
      </c>
      <c r="G1075" s="15">
        <f t="shared" si="487"/>
        <v>13649.706441077415</v>
      </c>
      <c r="L1075" s="17">
        <v>24.539331054687501</v>
      </c>
      <c r="M1075" s="17">
        <f t="shared" si="488"/>
        <v>32.25811727050781</v>
      </c>
      <c r="N1075" s="17">
        <f>0.9534*M1075-0.7929</f>
        <v>29.961989005702147</v>
      </c>
      <c r="O1075" s="17">
        <f t="shared" si="493"/>
        <v>2.2961282648056631</v>
      </c>
      <c r="P1075" s="17">
        <f t="shared" si="489"/>
        <v>12507.48566021405</v>
      </c>
      <c r="T1075" s="15">
        <v>23.541650390625001</v>
      </c>
      <c r="U1075" s="15">
        <f t="shared" si="490"/>
        <v>28.190723798828127</v>
      </c>
      <c r="V1075" s="15">
        <f>0.9534*U1075-0.7929</f>
        <v>26.084136069802739</v>
      </c>
      <c r="W1075" s="15">
        <f t="shared" si="494"/>
        <v>2.1065877290253887</v>
      </c>
      <c r="X1075" s="19">
        <f t="shared" si="491"/>
        <v>9921.9632116353278</v>
      </c>
    </row>
    <row r="1076" spans="1:26">
      <c r="A1076">
        <v>2095</v>
      </c>
      <c r="B1076">
        <v>6</v>
      </c>
      <c r="C1076" s="15">
        <v>36.798974609375001</v>
      </c>
      <c r="D1076" s="15">
        <f t="shared" si="485"/>
        <v>42.794013969726564</v>
      </c>
      <c r="E1076" s="15">
        <f t="shared" ref="E1076:E1078" si="510">0.814*D1076+4.4613</f>
        <v>39.295627371357419</v>
      </c>
      <c r="F1076" s="15">
        <f t="shared" si="492"/>
        <v>3.4983865983691445</v>
      </c>
      <c r="G1076" s="15">
        <f t="shared" si="487"/>
        <v>28907.4915883535</v>
      </c>
      <c r="L1076" s="17">
        <v>29.187585449218801</v>
      </c>
      <c r="M1076" s="17">
        <f t="shared" si="488"/>
        <v>38.642029855957098</v>
      </c>
      <c r="N1076" s="17">
        <f>0.814*M1076+4.4613</f>
        <v>35.915912302749078</v>
      </c>
      <c r="O1076" s="17">
        <f t="shared" si="493"/>
        <v>2.7261175532080202</v>
      </c>
      <c r="P1076" s="17">
        <f t="shared" si="489"/>
        <v>18372.969543310603</v>
      </c>
      <c r="T1076" s="15">
        <v>36.125421142578197</v>
      </c>
      <c r="U1076" s="15">
        <f t="shared" si="490"/>
        <v>42.00518733032235</v>
      </c>
      <c r="V1076" s="15">
        <f>0.814*U1076+4.4613</f>
        <v>38.653522486882395</v>
      </c>
      <c r="W1076" s="15">
        <f t="shared" si="494"/>
        <v>3.3516648434399556</v>
      </c>
      <c r="X1076" s="19">
        <f t="shared" si="491"/>
        <v>26906.060129364436</v>
      </c>
    </row>
    <row r="1077" spans="1:26">
      <c r="A1077">
        <v>2095</v>
      </c>
      <c r="B1077">
        <v>7</v>
      </c>
      <c r="C1077" s="15">
        <v>39.558679199218801</v>
      </c>
      <c r="D1077" s="15">
        <f t="shared" si="485"/>
        <v>46.416678184814522</v>
      </c>
      <c r="E1077" s="15">
        <f t="shared" si="510"/>
        <v>42.244476042439018</v>
      </c>
      <c r="F1077" s="15">
        <f t="shared" si="492"/>
        <v>4.1722021423755038</v>
      </c>
      <c r="G1077" s="15">
        <f t="shared" si="487"/>
        <v>38099.009424144249</v>
      </c>
      <c r="L1077" s="17">
        <v>35.423791503906301</v>
      </c>
      <c r="M1077" s="17">
        <f t="shared" si="488"/>
        <v>47.206835251464909</v>
      </c>
      <c r="N1077" s="17">
        <f>0.814*M1077+4.4613</f>
        <v>42.887663894692437</v>
      </c>
      <c r="O1077" s="17">
        <f t="shared" si="493"/>
        <v>4.3191713567724719</v>
      </c>
      <c r="P1077" s="17">
        <f t="shared" si="489"/>
        <v>40103.816477733286</v>
      </c>
      <c r="T1077" s="15">
        <v>38.264703369140697</v>
      </c>
      <c r="U1077" s="15">
        <f t="shared" si="490"/>
        <v>44.353691358642664</v>
      </c>
      <c r="V1077" s="15">
        <f>0.814*U1077+4.4613</f>
        <v>40.565204765935128</v>
      </c>
      <c r="W1077" s="15">
        <f t="shared" si="494"/>
        <v>3.7884865927075353</v>
      </c>
      <c r="X1077" s="19">
        <f t="shared" si="491"/>
        <v>32864.745611123486</v>
      </c>
    </row>
    <row r="1078" spans="1:26">
      <c r="A1078">
        <v>2095</v>
      </c>
      <c r="B1078">
        <v>8</v>
      </c>
      <c r="C1078" s="15">
        <v>36.839410400390697</v>
      </c>
      <c r="D1078" s="15">
        <f t="shared" si="485"/>
        <v>42.847094032592871</v>
      </c>
      <c r="E1078" s="15">
        <f t="shared" si="510"/>
        <v>39.338834542530599</v>
      </c>
      <c r="F1078" s="15">
        <f t="shared" si="492"/>
        <v>3.5082594900622723</v>
      </c>
      <c r="G1078" s="15">
        <f t="shared" si="487"/>
        <v>29042.167703939456</v>
      </c>
      <c r="L1078" s="17">
        <v>35.244775390625001</v>
      </c>
      <c r="M1078" s="17">
        <f t="shared" si="488"/>
        <v>46.960974521484374</v>
      </c>
      <c r="N1078" s="17">
        <f>0.814*M1078+4.4613</f>
        <v>42.68753326048828</v>
      </c>
      <c r="O1078" s="17">
        <f t="shared" si="493"/>
        <v>4.2734412609960941</v>
      </c>
      <c r="P1078" s="17">
        <f t="shared" si="489"/>
        <v>39480.012241247721</v>
      </c>
      <c r="T1078" s="15">
        <v>36.402429199218801</v>
      </c>
      <c r="U1078" s="15">
        <f t="shared" si="490"/>
        <v>42.309286774902404</v>
      </c>
      <c r="V1078" s="15">
        <f>0.814*U1078+4.4613</f>
        <v>38.901059434770559</v>
      </c>
      <c r="W1078" s="15">
        <f t="shared" si="494"/>
        <v>3.4082273401318446</v>
      </c>
      <c r="X1078" s="19">
        <f t="shared" si="491"/>
        <v>27677.629146738494</v>
      </c>
    </row>
    <row r="1079" spans="1:26">
      <c r="A1079">
        <v>2095</v>
      </c>
      <c r="B1079">
        <v>9</v>
      </c>
      <c r="C1079" s="15">
        <v>30.346826171875001</v>
      </c>
      <c r="D1079" s="15">
        <f t="shared" si="485"/>
        <v>34.324278715820313</v>
      </c>
      <c r="E1079" s="15">
        <f t="shared" ref="E1079:E1081" si="511">0.9014*D1079+2.3973</f>
        <v>33.337204834440428</v>
      </c>
      <c r="F1079" s="15">
        <f t="shared" si="492"/>
        <v>0.98707388137988517</v>
      </c>
      <c r="G1079" s="15">
        <f t="shared" si="487"/>
        <v>-5349.325184096986</v>
      </c>
      <c r="L1079" s="17">
        <v>25.653894042968801</v>
      </c>
      <c r="M1079" s="17">
        <f t="shared" si="488"/>
        <v>33.788858078613352</v>
      </c>
      <c r="N1079" s="17">
        <f>0.9014*M1079+2.3973</f>
        <v>32.854576672062073</v>
      </c>
      <c r="O1079" s="17">
        <f t="shared" si="493"/>
        <v>0.93428140655127834</v>
      </c>
      <c r="P1079" s="17">
        <f t="shared" si="489"/>
        <v>-6069.4673332340117</v>
      </c>
      <c r="T1079" s="15">
        <v>24.121118164062501</v>
      </c>
      <c r="U1079" s="15">
        <f t="shared" si="490"/>
        <v>28.826863520507814</v>
      </c>
      <c r="V1079" s="15">
        <f>0.9014*U1079+2.3973</f>
        <v>28.381834777385745</v>
      </c>
      <c r="W1079" s="15">
        <f t="shared" si="494"/>
        <v>0.44502874312206941</v>
      </c>
      <c r="X1079" s="19">
        <f t="shared" si="491"/>
        <v>-12743.362915071852</v>
      </c>
    </row>
    <row r="1080" spans="1:26">
      <c r="A1080">
        <v>2095</v>
      </c>
      <c r="B1080">
        <v>10</v>
      </c>
      <c r="C1080" s="15">
        <v>17.739526367187501</v>
      </c>
      <c r="D1080" s="15">
        <f t="shared" si="485"/>
        <v>17.774676262207031</v>
      </c>
      <c r="E1080" s="15">
        <f t="shared" si="511"/>
        <v>18.419393182753417</v>
      </c>
      <c r="F1080" s="15">
        <f t="shared" si="492"/>
        <v>-0.64471692054638652</v>
      </c>
      <c r="G1080" s="15">
        <f t="shared" si="487"/>
        <v>-27608.58351317326</v>
      </c>
      <c r="L1080" s="17">
        <v>18.586083984375001</v>
      </c>
      <c r="M1080" s="17">
        <f t="shared" si="488"/>
        <v>24.081927744140629</v>
      </c>
      <c r="N1080" s="17">
        <f>0.9014*M1080+2.3973</f>
        <v>24.104749668568363</v>
      </c>
      <c r="O1080" s="17">
        <f t="shared" si="493"/>
        <v>-2.2821924427734785E-2</v>
      </c>
      <c r="P1080" s="17">
        <f t="shared" si="489"/>
        <v>-19125.313871118731</v>
      </c>
      <c r="T1080" s="15">
        <v>14.1572814941406</v>
      </c>
      <c r="U1080" s="15">
        <f t="shared" si="490"/>
        <v>17.888563624267551</v>
      </c>
      <c r="V1080" s="15">
        <f>0.9014*U1080+2.3973</f>
        <v>18.522051250914771</v>
      </c>
      <c r="W1080" s="15">
        <f t="shared" si="494"/>
        <v>-0.63348762664722003</v>
      </c>
      <c r="X1080" s="19">
        <f t="shared" si="491"/>
        <v>-27455.40471509473</v>
      </c>
    </row>
    <row r="1081" spans="1:26">
      <c r="A1081">
        <v>2095</v>
      </c>
      <c r="B1081">
        <v>11</v>
      </c>
      <c r="C1081" s="15">
        <v>10.709313964843799</v>
      </c>
      <c r="D1081" s="15">
        <f t="shared" si="485"/>
        <v>8.5461164416504545</v>
      </c>
      <c r="E1081" s="15">
        <f t="shared" si="511"/>
        <v>10.100769360503719</v>
      </c>
      <c r="F1081" s="15">
        <f t="shared" si="492"/>
        <v>-1.5546529188532645</v>
      </c>
      <c r="G1081" s="15">
        <f t="shared" si="487"/>
        <v>-40021.020466077382</v>
      </c>
      <c r="L1081" s="17">
        <v>10.170617675781299</v>
      </c>
      <c r="M1081" s="17">
        <f t="shared" si="488"/>
        <v>12.524126315918036</v>
      </c>
      <c r="N1081" s="17">
        <f>0.9014*M1081+2.3973</f>
        <v>13.686547461168516</v>
      </c>
      <c r="O1081" s="17">
        <f t="shared" si="493"/>
        <v>-1.1624211452504802</v>
      </c>
      <c r="P1081" s="17">
        <f t="shared" si="489"/>
        <v>-34670.586842361801</v>
      </c>
      <c r="T1081" s="15">
        <v>3.85869750976565</v>
      </c>
      <c r="U1081" s="15">
        <f t="shared" si="490"/>
        <v>6.582778126220731</v>
      </c>
      <c r="V1081" s="15">
        <f>0.9014*U1081+2.3973</f>
        <v>8.3310162029753663</v>
      </c>
      <c r="W1081" s="15">
        <f t="shared" si="494"/>
        <v>-1.7482380767546353</v>
      </c>
      <c r="X1081" s="19">
        <f t="shared" si="491"/>
        <v>-42661.71560500998</v>
      </c>
    </row>
    <row r="1082" spans="1:26">
      <c r="A1082">
        <v>2095</v>
      </c>
      <c r="B1082">
        <v>12</v>
      </c>
      <c r="C1082" s="15">
        <v>5.1324707031250201</v>
      </c>
      <c r="D1082" s="15">
        <f t="shared" si="485"/>
        <v>1.2253942919922141</v>
      </c>
      <c r="E1082" s="15">
        <f t="shared" ref="E1082:E1084" si="512">0.7817*D1082+0.2163</f>
        <v>1.1741907180503137</v>
      </c>
      <c r="F1082" s="15">
        <f t="shared" si="492"/>
        <v>5.1203573941900338E-2</v>
      </c>
      <c r="G1082" s="15">
        <f t="shared" si="487"/>
        <v>-18115.532047858538</v>
      </c>
      <c r="L1082" s="17">
        <v>2.97625122070315</v>
      </c>
      <c r="M1082" s="17">
        <f t="shared" si="488"/>
        <v>2.6433834265137057</v>
      </c>
      <c r="N1082" s="17">
        <f>0.7817*M1082+0.2163</f>
        <v>2.2826328245057637</v>
      </c>
      <c r="O1082" s="17">
        <f t="shared" si="493"/>
        <v>0.36075060200794207</v>
      </c>
      <c r="P1082" s="17">
        <f t="shared" si="489"/>
        <v>-13893.001038009661</v>
      </c>
      <c r="T1082" s="15">
        <v>-2.22907104492185</v>
      </c>
      <c r="U1082" s="15">
        <f t="shared" si="490"/>
        <v>-0.10037419311520734</v>
      </c>
      <c r="V1082" s="15">
        <f>0.7817*U1082+0.2163</f>
        <v>0.13783749324184241</v>
      </c>
      <c r="W1082" s="15">
        <f t="shared" si="494"/>
        <v>-0.23821168635704976</v>
      </c>
      <c r="X1082" s="19">
        <f t="shared" si="491"/>
        <v>-22063.445613596516</v>
      </c>
    </row>
    <row r="1083" spans="1:26">
      <c r="A1083">
        <v>2096</v>
      </c>
      <c r="B1083">
        <v>1</v>
      </c>
      <c r="C1083" s="15">
        <v>6.0478149414062701</v>
      </c>
      <c r="D1083" s="15">
        <f t="shared" si="485"/>
        <v>2.426966673584011</v>
      </c>
      <c r="E1083" s="15">
        <f t="shared" si="512"/>
        <v>2.1134598487406211</v>
      </c>
      <c r="F1083" s="15">
        <f t="shared" si="492"/>
        <v>0.31350682484338988</v>
      </c>
      <c r="G1083" s="15">
        <f t="shared" si="487"/>
        <v>-14537.453402311319</v>
      </c>
      <c r="H1083" s="15">
        <f>SUM(G1083:G1094)</f>
        <v>15646.578228051818</v>
      </c>
      <c r="I1083" s="15">
        <f>H1083*2.36386*4.4</f>
        <v>162739.8098047153</v>
      </c>
      <c r="L1083" s="17">
        <v>-1.2153076171874799</v>
      </c>
      <c r="M1083" s="17">
        <f t="shared" si="488"/>
        <v>-3.1133034814452847</v>
      </c>
      <c r="N1083" s="17">
        <f>0.7817*M1083+0.2163</f>
        <v>-2.217369331445779</v>
      </c>
      <c r="O1083" s="17">
        <f t="shared" si="493"/>
        <v>-0.89593414999950571</v>
      </c>
      <c r="P1083" s="17">
        <f t="shared" si="489"/>
        <v>-31035.437740143258</v>
      </c>
      <c r="Q1083" s="17">
        <f>SUM(P1083:P1094)</f>
        <v>44214.486799963604</v>
      </c>
      <c r="R1083" s="17">
        <f>Q1083*2.36386*4.4</f>
        <v>459874.16977463267</v>
      </c>
      <c r="T1083" s="15">
        <v>-2.0942138671874799</v>
      </c>
      <c r="U1083" s="15">
        <f t="shared" si="490"/>
        <v>4.7672016601584044E-2</v>
      </c>
      <c r="V1083" s="15">
        <f>0.7817*U1083+0.2163</f>
        <v>0.25356521537745824</v>
      </c>
      <c r="W1083" s="15">
        <f t="shared" si="494"/>
        <v>-0.2058931987758742</v>
      </c>
      <c r="X1083" s="19">
        <f t="shared" si="491"/>
        <v>-21622.589124501701</v>
      </c>
      <c r="Y1083" s="19">
        <f>SUM(X1083:X1094)</f>
        <v>13031.337329789452</v>
      </c>
      <c r="Z1083" s="19">
        <f>Y1083*2.36386*4.4</f>
        <v>135538.73106574282</v>
      </c>
    </row>
    <row r="1084" spans="1:26">
      <c r="A1084">
        <v>2096</v>
      </c>
      <c r="B1084">
        <v>2</v>
      </c>
      <c r="C1084" s="15">
        <v>11.0250183105469</v>
      </c>
      <c r="D1084" s="15">
        <f t="shared" si="485"/>
        <v>8.9605415362549152</v>
      </c>
      <c r="E1084" s="15">
        <f t="shared" si="512"/>
        <v>7.2207553188904674</v>
      </c>
      <c r="F1084" s="15">
        <f t="shared" si="492"/>
        <v>1.7397862173644478</v>
      </c>
      <c r="G1084" s="15">
        <f t="shared" si="487"/>
        <v>4918.4237910684315</v>
      </c>
      <c r="L1084" s="17">
        <v>5.6764770507812701</v>
      </c>
      <c r="M1084" s="17">
        <f t="shared" si="488"/>
        <v>6.3518735815429963</v>
      </c>
      <c r="N1084" s="17">
        <f>0.7817*M1084+0.2163</f>
        <v>5.18155957869216</v>
      </c>
      <c r="O1084" s="17">
        <f t="shared" si="493"/>
        <v>1.1703140028508363</v>
      </c>
      <c r="P1084" s="17">
        <f t="shared" si="489"/>
        <v>-2849.7466871117413</v>
      </c>
      <c r="T1084" s="15">
        <v>3.4231201171875201</v>
      </c>
      <c r="U1084" s="15">
        <f t="shared" si="490"/>
        <v>6.1046012646484602</v>
      </c>
      <c r="V1084" s="15">
        <f>0.7817*U1084+0.2163</f>
        <v>4.9882668085757018</v>
      </c>
      <c r="W1084" s="15">
        <f t="shared" si="494"/>
        <v>1.1163344560727584</v>
      </c>
      <c r="X1084" s="19">
        <f t="shared" si="491"/>
        <v>-3586.081684711502</v>
      </c>
    </row>
    <row r="1085" spans="1:26">
      <c r="A1085">
        <v>2096</v>
      </c>
      <c r="B1085">
        <v>3</v>
      </c>
      <c r="C1085" s="15">
        <v>18.412774658203102</v>
      </c>
      <c r="D1085" s="15">
        <f t="shared" si="485"/>
        <v>18.65844929382321</v>
      </c>
      <c r="E1085" s="15">
        <f t="shared" ref="E1085:E1087" si="513">0.9534*D1085-0.7929</f>
        <v>16.99606555673105</v>
      </c>
      <c r="F1085" s="15">
        <f t="shared" si="492"/>
        <v>1.6623837370921599</v>
      </c>
      <c r="G1085" s="15">
        <f t="shared" si="487"/>
        <v>3862.5765576741542</v>
      </c>
      <c r="L1085" s="17">
        <v>15.1765380859375</v>
      </c>
      <c r="M1085" s="17">
        <f t="shared" si="488"/>
        <v>19.399257407226564</v>
      </c>
      <c r="N1085" s="17">
        <f>0.9534*M1085-0.7929</f>
        <v>17.702352012049808</v>
      </c>
      <c r="O1085" s="17">
        <f t="shared" si="493"/>
        <v>1.6969053951767563</v>
      </c>
      <c r="P1085" s="17">
        <f t="shared" si="489"/>
        <v>4333.4864956061319</v>
      </c>
      <c r="T1085" s="15">
        <v>12.5303894042969</v>
      </c>
      <c r="U1085" s="15">
        <f t="shared" si="490"/>
        <v>16.102561488037136</v>
      </c>
      <c r="V1085" s="15">
        <f>0.9534*U1085-0.7929</f>
        <v>14.559282122694606</v>
      </c>
      <c r="W1085" s="15">
        <f t="shared" si="494"/>
        <v>1.5432793653425296</v>
      </c>
      <c r="X1085" s="19">
        <f t="shared" si="491"/>
        <v>2237.873822637448</v>
      </c>
    </row>
    <row r="1086" spans="1:26">
      <c r="A1086">
        <v>2096</v>
      </c>
      <c r="B1086">
        <v>4</v>
      </c>
      <c r="C1086" s="15">
        <v>26.661706542968801</v>
      </c>
      <c r="D1086" s="15">
        <f t="shared" si="485"/>
        <v>29.486822178955144</v>
      </c>
      <c r="E1086" s="15">
        <f t="shared" si="513"/>
        <v>27.319836265415837</v>
      </c>
      <c r="F1086" s="15">
        <f t="shared" si="492"/>
        <v>2.1669859135393068</v>
      </c>
      <c r="G1086" s="15">
        <f t="shared" si="487"/>
        <v>10745.854846589686</v>
      </c>
      <c r="L1086" s="17">
        <v>21.385766601562501</v>
      </c>
      <c r="M1086" s="17">
        <f t="shared" si="488"/>
        <v>27.927011850585941</v>
      </c>
      <c r="N1086" s="17">
        <f>0.9534*M1086-0.7929</f>
        <v>25.832713098348638</v>
      </c>
      <c r="O1086" s="17">
        <f t="shared" si="493"/>
        <v>2.0942987522373038</v>
      </c>
      <c r="P1086" s="17">
        <f t="shared" si="489"/>
        <v>9754.329279269059</v>
      </c>
      <c r="T1086" s="15">
        <v>22.636529541015602</v>
      </c>
      <c r="U1086" s="15">
        <f t="shared" si="490"/>
        <v>27.19708213012693</v>
      </c>
      <c r="V1086" s="15">
        <f>0.9534*U1086-0.7929</f>
        <v>25.136798102863015</v>
      </c>
      <c r="W1086" s="15">
        <f t="shared" si="494"/>
        <v>2.0602840272639149</v>
      </c>
      <c r="X1086" s="19">
        <f t="shared" si="491"/>
        <v>9290.3344159070621</v>
      </c>
    </row>
    <row r="1087" spans="1:26">
      <c r="A1087">
        <v>2096</v>
      </c>
      <c r="B1087">
        <v>5</v>
      </c>
      <c r="C1087" s="15">
        <v>31.945306396484401</v>
      </c>
      <c r="D1087" s="15">
        <f t="shared" si="485"/>
        <v>36.422603706665072</v>
      </c>
      <c r="E1087" s="15">
        <f t="shared" si="513"/>
        <v>33.932410373934481</v>
      </c>
      <c r="F1087" s="15">
        <f t="shared" si="492"/>
        <v>2.4901933327305912</v>
      </c>
      <c r="G1087" s="15">
        <f t="shared" si="487"/>
        <v>15154.727251777993</v>
      </c>
      <c r="L1087" s="17">
        <v>26.312890625000001</v>
      </c>
      <c r="M1087" s="17">
        <f t="shared" si="488"/>
        <v>34.693923984374997</v>
      </c>
      <c r="N1087" s="17">
        <f>0.9534*M1087-0.7929</f>
        <v>32.28428712670312</v>
      </c>
      <c r="O1087" s="17">
        <f t="shared" si="493"/>
        <v>2.4096368576718774</v>
      </c>
      <c r="P1087" s="17">
        <f t="shared" si="489"/>
        <v>14055.85637550208</v>
      </c>
      <c r="T1087" s="15">
        <v>30.208154296875001</v>
      </c>
      <c r="U1087" s="15">
        <f t="shared" si="490"/>
        <v>35.509211787109379</v>
      </c>
      <c r="V1087" s="15">
        <f>0.9534*U1087-0.7929</f>
        <v>33.061582517830082</v>
      </c>
      <c r="W1087" s="15">
        <f t="shared" si="494"/>
        <v>2.4476292692792967</v>
      </c>
      <c r="X1087" s="19">
        <f t="shared" si="491"/>
        <v>14574.110862238886</v>
      </c>
    </row>
    <row r="1088" spans="1:26">
      <c r="A1088">
        <v>2096</v>
      </c>
      <c r="B1088">
        <v>6</v>
      </c>
      <c r="C1088" s="15">
        <v>34.612512207031301</v>
      </c>
      <c r="D1088" s="15">
        <f t="shared" si="485"/>
        <v>39.923844774169986</v>
      </c>
      <c r="E1088" s="15">
        <f t="shared" ref="E1088:E1090" si="514">0.814*D1088+4.4613</f>
        <v>36.959309646174368</v>
      </c>
      <c r="F1088" s="15">
        <f t="shared" si="492"/>
        <v>2.9645351279956174</v>
      </c>
      <c r="G1088" s="15">
        <f t="shared" si="487"/>
        <v>21625.223680988216</v>
      </c>
      <c r="L1088" s="17">
        <v>33.292657470703197</v>
      </c>
      <c r="M1088" s="17">
        <f t="shared" si="488"/>
        <v>44.279935770263769</v>
      </c>
      <c r="N1088" s="17">
        <f>0.814*M1088+4.4613</f>
        <v>40.505167716994706</v>
      </c>
      <c r="O1088" s="17">
        <f t="shared" si="493"/>
        <v>3.7747680532690637</v>
      </c>
      <c r="P1088" s="17">
        <f t="shared" si="489"/>
        <v>32677.611014643298</v>
      </c>
      <c r="T1088" s="15">
        <v>36.082910156250001</v>
      </c>
      <c r="U1088" s="15">
        <f t="shared" si="490"/>
        <v>41.958518769531253</v>
      </c>
      <c r="V1088" s="15">
        <f>0.814*U1088+4.4613</f>
        <v>38.615534278398442</v>
      </c>
      <c r="W1088" s="15">
        <f t="shared" si="494"/>
        <v>3.3429844911328104</v>
      </c>
      <c r="X1088" s="19">
        <f t="shared" si="491"/>
        <v>26787.651443542665</v>
      </c>
    </row>
    <row r="1089" spans="1:26">
      <c r="A1089">
        <v>2096</v>
      </c>
      <c r="B1089">
        <v>7</v>
      </c>
      <c r="C1089" s="15">
        <v>37.861169433593801</v>
      </c>
      <c r="D1089" s="15">
        <f t="shared" si="485"/>
        <v>44.188357115478581</v>
      </c>
      <c r="E1089" s="15">
        <f t="shared" si="514"/>
        <v>40.430622691999567</v>
      </c>
      <c r="F1089" s="15">
        <f t="shared" si="492"/>
        <v>3.7577344234790147</v>
      </c>
      <c r="G1089" s="15">
        <f t="shared" si="487"/>
        <v>32445.25527067724</v>
      </c>
      <c r="L1089" s="17">
        <v>36.126428222656301</v>
      </c>
      <c r="M1089" s="17">
        <f t="shared" si="488"/>
        <v>48.171836520996159</v>
      </c>
      <c r="N1089" s="17">
        <f>0.814*M1089+4.4613</f>
        <v>43.673174928090873</v>
      </c>
      <c r="O1089" s="17">
        <f t="shared" si="493"/>
        <v>4.498661592905286</v>
      </c>
      <c r="P1089" s="17">
        <f t="shared" si="489"/>
        <v>42552.242788821008</v>
      </c>
      <c r="T1089" s="15">
        <v>39.643395996093801</v>
      </c>
      <c r="U1089" s="15">
        <f t="shared" si="490"/>
        <v>45.867220124511775</v>
      </c>
      <c r="V1089" s="15">
        <f>0.814*U1089+4.4613</f>
        <v>41.797217181352586</v>
      </c>
      <c r="W1089" s="15">
        <f t="shared" si="494"/>
        <v>4.0700029431591886</v>
      </c>
      <c r="X1089" s="19">
        <f t="shared" si="491"/>
        <v>36704.910147634495</v>
      </c>
    </row>
    <row r="1090" spans="1:26">
      <c r="A1090">
        <v>2096</v>
      </c>
      <c r="B1090">
        <v>8</v>
      </c>
      <c r="C1090" s="15">
        <v>38.293389892578197</v>
      </c>
      <c r="D1090" s="15">
        <f t="shared" si="485"/>
        <v>44.755732911987401</v>
      </c>
      <c r="E1090" s="15">
        <f t="shared" si="514"/>
        <v>40.892466590357742</v>
      </c>
      <c r="F1090" s="15">
        <f t="shared" si="492"/>
        <v>3.8632663216296592</v>
      </c>
      <c r="G1090" s="15">
        <f t="shared" si="487"/>
        <v>33884.815893350184</v>
      </c>
      <c r="L1090" s="17">
        <v>33.669213867187501</v>
      </c>
      <c r="M1090" s="17">
        <f t="shared" si="488"/>
        <v>44.797098325195307</v>
      </c>
      <c r="N1090" s="17">
        <f>0.814*M1090+4.4613</f>
        <v>40.926138036708977</v>
      </c>
      <c r="O1090" s="17">
        <f t="shared" si="493"/>
        <v>3.8709602884863301</v>
      </c>
      <c r="P1090" s="17">
        <f t="shared" si="489"/>
        <v>33989.769295242026</v>
      </c>
      <c r="T1090" s="15">
        <v>35.824334716796898</v>
      </c>
      <c r="U1090" s="15">
        <f t="shared" si="490"/>
        <v>41.674654652099633</v>
      </c>
      <c r="V1090" s="15">
        <f>0.814*U1090+4.4613</f>
        <v>38.384468886809103</v>
      </c>
      <c r="W1090" s="15">
        <f t="shared" si="494"/>
        <v>3.2901857652905306</v>
      </c>
      <c r="X1090" s="19">
        <f t="shared" si="491"/>
        <v>26067.424024328131</v>
      </c>
    </row>
    <row r="1091" spans="1:26">
      <c r="A1091">
        <v>2096</v>
      </c>
      <c r="B1091">
        <v>9</v>
      </c>
      <c r="C1091" s="15">
        <v>31.552972412109401</v>
      </c>
      <c r="D1091" s="15">
        <f t="shared" si="485"/>
        <v>35.907586885376013</v>
      </c>
      <c r="E1091" s="15">
        <f t="shared" ref="E1091:E1093" si="515">0.9014*D1091+2.3973</f>
        <v>34.764398818477936</v>
      </c>
      <c r="F1091" s="15">
        <f t="shared" si="492"/>
        <v>1.1431880668980767</v>
      </c>
      <c r="G1091" s="15">
        <f t="shared" si="487"/>
        <v>-3219.7715794433352</v>
      </c>
      <c r="L1091" s="17">
        <v>28.717065429687501</v>
      </c>
      <c r="M1091" s="17">
        <f t="shared" si="488"/>
        <v>37.995817661132811</v>
      </c>
      <c r="N1091" s="17">
        <f>0.9014*M1091+2.3973</f>
        <v>36.646730039745115</v>
      </c>
      <c r="O1091" s="17">
        <f t="shared" si="493"/>
        <v>1.3490876213876959</v>
      </c>
      <c r="P1091" s="17">
        <f t="shared" si="489"/>
        <v>-411.09575665044031</v>
      </c>
      <c r="T1091" s="15">
        <v>26.886102294921901</v>
      </c>
      <c r="U1091" s="15">
        <f t="shared" si="490"/>
        <v>31.862263099365265</v>
      </c>
      <c r="V1091" s="15">
        <f>0.9014*U1091+2.3973</f>
        <v>31.117943957767849</v>
      </c>
      <c r="W1091" s="15">
        <f t="shared" si="494"/>
        <v>0.74431914159741552</v>
      </c>
      <c r="X1091" s="19">
        <f t="shared" si="491"/>
        <v>-8660.7425894696553</v>
      </c>
    </row>
    <row r="1092" spans="1:26">
      <c r="A1092">
        <v>2096</v>
      </c>
      <c r="B1092">
        <v>10</v>
      </c>
      <c r="C1092" s="15">
        <v>19.620965576171901</v>
      </c>
      <c r="D1092" s="15">
        <f t="shared" ref="D1092:D1142" si="516">C1092*1.3127-5.512</f>
        <v>20.244441511840854</v>
      </c>
      <c r="E1092" s="15">
        <f t="shared" si="515"/>
        <v>20.645639578773348</v>
      </c>
      <c r="F1092" s="15">
        <f t="shared" si="492"/>
        <v>-0.40119806693249416</v>
      </c>
      <c r="G1092" s="15">
        <f t="shared" ref="G1092:G1142" si="517">13641*F1092-18814</f>
        <v>-24286.742831026153</v>
      </c>
      <c r="L1092" s="17">
        <v>17.967797851562501</v>
      </c>
      <c r="M1092" s="17">
        <f t="shared" ref="M1092:M1142" si="518">L1092*1.3734-1.4442</f>
        <v>23.23277356933594</v>
      </c>
      <c r="N1092" s="17">
        <f>0.9014*M1092+2.3973</f>
        <v>23.339322095399417</v>
      </c>
      <c r="O1092" s="17">
        <f t="shared" si="493"/>
        <v>-0.10654852606347731</v>
      </c>
      <c r="P1092" s="17">
        <f t="shared" ref="P1092:P1142" si="519">13641*O1092-18814</f>
        <v>-20267.428444031895</v>
      </c>
      <c r="T1092" s="15">
        <v>17.586694335937501</v>
      </c>
      <c r="U1092" s="15">
        <f t="shared" ref="U1092:U1142" si="520">T1092*1.0978+2.3467</f>
        <v>21.653373041992189</v>
      </c>
      <c r="V1092" s="15">
        <f>0.9014*U1092+2.3973</f>
        <v>21.915650460051761</v>
      </c>
      <c r="W1092" s="15">
        <f t="shared" si="494"/>
        <v>-0.26227741805957194</v>
      </c>
      <c r="X1092" s="19">
        <f t="shared" ref="X1092:X1142" si="521">13641*W1092-18814</f>
        <v>-22391.72625975062</v>
      </c>
    </row>
    <row r="1093" spans="1:26">
      <c r="A1093">
        <v>2096</v>
      </c>
      <c r="B1093">
        <v>11</v>
      </c>
      <c r="C1093" s="15">
        <v>9.7655273437500192</v>
      </c>
      <c r="D1093" s="15">
        <f t="shared" si="516"/>
        <v>7.3072077441406504</v>
      </c>
      <c r="E1093" s="15">
        <f t="shared" si="515"/>
        <v>8.984017060568382</v>
      </c>
      <c r="F1093" s="15">
        <f t="shared" ref="F1093:F1142" si="522">D1093-E1093</f>
        <v>-1.6768093164277316</v>
      </c>
      <c r="G1093" s="15">
        <f t="shared" si="517"/>
        <v>-41687.355885390687</v>
      </c>
      <c r="L1093" s="17">
        <v>10.246484375</v>
      </c>
      <c r="M1093" s="17">
        <f t="shared" si="518"/>
        <v>12.628321640624998</v>
      </c>
      <c r="N1093" s="17">
        <f>0.9014*M1093+2.3973</f>
        <v>13.780469126859373</v>
      </c>
      <c r="O1093" s="17">
        <f t="shared" ref="O1093:O1142" si="523">M1093-N1093</f>
        <v>-1.1521474862343748</v>
      </c>
      <c r="P1093" s="17">
        <f t="shared" si="519"/>
        <v>-34530.443859723106</v>
      </c>
      <c r="T1093" s="15">
        <v>7.0401550292969004</v>
      </c>
      <c r="U1093" s="15">
        <f t="shared" si="520"/>
        <v>10.075382191162138</v>
      </c>
      <c r="V1093" s="15">
        <f>0.9014*U1093+2.3973</f>
        <v>11.479249507113551</v>
      </c>
      <c r="W1093" s="15">
        <f t="shared" ref="W1093:W1142" si="524">U1093-V1093</f>
        <v>-1.4038673159514126</v>
      </c>
      <c r="X1093" s="19">
        <f t="shared" si="521"/>
        <v>-37964.154056893218</v>
      </c>
    </row>
    <row r="1094" spans="1:26">
      <c r="A1094">
        <v>2096</v>
      </c>
      <c r="B1094">
        <v>12</v>
      </c>
      <c r="C1094" s="15">
        <v>3.8166748046875201</v>
      </c>
      <c r="D1094" s="15">
        <f t="shared" si="516"/>
        <v>-0.50185098388669225</v>
      </c>
      <c r="E1094" s="15">
        <f t="shared" ref="E1094:E1096" si="525">0.7817*D1094+0.2163</f>
        <v>-0.1759969141042273</v>
      </c>
      <c r="F1094" s="15">
        <f t="shared" si="522"/>
        <v>-0.32585406978246495</v>
      </c>
      <c r="G1094" s="15">
        <f t="shared" si="517"/>
        <v>-23258.975365902603</v>
      </c>
      <c r="L1094" s="17">
        <v>5.3818603515625201</v>
      </c>
      <c r="M1094" s="17">
        <f t="shared" si="518"/>
        <v>5.9472470068359655</v>
      </c>
      <c r="N1094" s="17">
        <f>0.7817*M1094+0.2163</f>
        <v>4.8652629852436746</v>
      </c>
      <c r="O1094" s="17">
        <f t="shared" si="523"/>
        <v>1.0819840215922909</v>
      </c>
      <c r="P1094" s="17">
        <f t="shared" si="519"/>
        <v>-4054.655961459559</v>
      </c>
      <c r="T1094" s="15">
        <v>1.9488159179687701</v>
      </c>
      <c r="U1094" s="15">
        <f t="shared" si="520"/>
        <v>4.4861101147461158</v>
      </c>
      <c r="V1094" s="15">
        <f>0.7817*U1094+0.2163</f>
        <v>3.7230922766970385</v>
      </c>
      <c r="W1094" s="15">
        <f t="shared" si="524"/>
        <v>0.7630178380490773</v>
      </c>
      <c r="X1094" s="19">
        <f t="shared" si="521"/>
        <v>-8405.6736711725371</v>
      </c>
    </row>
    <row r="1095" spans="1:26">
      <c r="A1095">
        <v>2097</v>
      </c>
      <c r="B1095">
        <v>1</v>
      </c>
      <c r="C1095" s="15">
        <v>4.0617004394531504</v>
      </c>
      <c r="D1095" s="15">
        <f t="shared" si="516"/>
        <v>-0.1802058331298495</v>
      </c>
      <c r="E1095" s="15">
        <f t="shared" si="525"/>
        <v>7.5433100242396633E-2</v>
      </c>
      <c r="F1095" s="15">
        <f t="shared" si="522"/>
        <v>-0.25563893337224614</v>
      </c>
      <c r="G1095" s="15">
        <f t="shared" si="517"/>
        <v>-22301.17069013081</v>
      </c>
      <c r="H1095" s="15">
        <f>SUM(G1095:G1106)</f>
        <v>-665.4859545608706</v>
      </c>
      <c r="I1095" s="15">
        <f>H1095*2.36386*4.4</f>
        <v>-6921.7087656123431</v>
      </c>
      <c r="L1095" s="17">
        <v>4.3255249023437701</v>
      </c>
      <c r="M1095" s="17">
        <f t="shared" si="518"/>
        <v>4.4964759008789343</v>
      </c>
      <c r="N1095" s="17">
        <f>0.7817*M1095+0.2163</f>
        <v>3.7311952117170626</v>
      </c>
      <c r="O1095" s="17">
        <f t="shared" si="523"/>
        <v>0.76528068916187175</v>
      </c>
      <c r="P1095" s="17">
        <f t="shared" si="519"/>
        <v>-8374.8061191429078</v>
      </c>
      <c r="Q1095" s="17">
        <f>SUM(P1095:P1106)</f>
        <v>46758.211523876482</v>
      </c>
      <c r="R1095" s="17">
        <f>Q1095*2.36386*4.4</f>
        <v>486331.4099284549</v>
      </c>
      <c r="T1095" s="15">
        <v>-0.74252929687497704</v>
      </c>
      <c r="U1095" s="15">
        <f t="shared" si="520"/>
        <v>1.53155133789065</v>
      </c>
      <c r="V1095" s="15">
        <f>0.7817*U1095+0.2163</f>
        <v>1.4135136808291209</v>
      </c>
      <c r="W1095" s="15">
        <f t="shared" si="524"/>
        <v>0.11803765706152913</v>
      </c>
      <c r="X1095" s="19">
        <f t="shared" si="521"/>
        <v>-17203.848320023681</v>
      </c>
      <c r="Y1095" s="19">
        <f>SUM(X1095:X1106)</f>
        <v>942.47265974170659</v>
      </c>
      <c r="Z1095" s="19">
        <f>Y1095*2.36386*4.4</f>
        <v>9802.6430544109353</v>
      </c>
    </row>
    <row r="1096" spans="1:26">
      <c r="A1096">
        <v>2097</v>
      </c>
      <c r="B1096">
        <v>2</v>
      </c>
      <c r="C1096" s="15">
        <v>10.4117370605469</v>
      </c>
      <c r="D1096" s="15">
        <f t="shared" si="516"/>
        <v>8.1554872393799158</v>
      </c>
      <c r="E1096" s="15">
        <f t="shared" si="525"/>
        <v>6.5914443750232801</v>
      </c>
      <c r="F1096" s="15">
        <f t="shared" si="522"/>
        <v>1.5640428643566358</v>
      </c>
      <c r="G1096" s="15">
        <f t="shared" si="517"/>
        <v>2521.1087126888669</v>
      </c>
      <c r="L1096" s="17">
        <v>3.4153686523437701</v>
      </c>
      <c r="M1096" s="17">
        <f t="shared" si="518"/>
        <v>3.2464673071289334</v>
      </c>
      <c r="N1096" s="17">
        <f>0.7817*M1096+0.2163</f>
        <v>2.7540634939826871</v>
      </c>
      <c r="O1096" s="17">
        <f t="shared" si="523"/>
        <v>0.49240381314624626</v>
      </c>
      <c r="P1096" s="17">
        <f t="shared" si="519"/>
        <v>-12097.119584872054</v>
      </c>
      <c r="T1096" s="15">
        <v>6.6278320312500201</v>
      </c>
      <c r="U1096" s="15">
        <f t="shared" si="520"/>
        <v>9.6227340039062721</v>
      </c>
      <c r="V1096" s="15">
        <f>0.7817*U1096+0.2163</f>
        <v>7.7383911708535331</v>
      </c>
      <c r="W1096" s="15">
        <f t="shared" si="524"/>
        <v>1.884342833052739</v>
      </c>
      <c r="X1096" s="19">
        <f t="shared" si="521"/>
        <v>6890.3205856724126</v>
      </c>
    </row>
    <row r="1097" spans="1:26">
      <c r="A1097">
        <v>2097</v>
      </c>
      <c r="B1097">
        <v>3</v>
      </c>
      <c r="C1097" s="15">
        <v>16.213403320312501</v>
      </c>
      <c r="D1097" s="15">
        <f t="shared" si="516"/>
        <v>15.771334538574219</v>
      </c>
      <c r="E1097" s="15">
        <f t="shared" ref="E1097:E1099" si="526">0.9534*D1097-0.7929</f>
        <v>14.243490349076662</v>
      </c>
      <c r="F1097" s="15">
        <f t="shared" si="522"/>
        <v>1.5278441894975572</v>
      </c>
      <c r="G1097" s="15">
        <f t="shared" si="517"/>
        <v>2027.3225889361784</v>
      </c>
      <c r="L1097" s="17">
        <v>10.7910705566406</v>
      </c>
      <c r="M1097" s="17">
        <f t="shared" si="518"/>
        <v>13.3762563024902</v>
      </c>
      <c r="N1097" s="17">
        <f>0.9534*M1097-0.7929</f>
        <v>11.960022758794157</v>
      </c>
      <c r="O1097" s="17">
        <f t="shared" si="523"/>
        <v>1.4162335436960429</v>
      </c>
      <c r="P1097" s="17">
        <f t="shared" si="519"/>
        <v>504.84176955772273</v>
      </c>
      <c r="T1097" s="15">
        <v>11.8259826660156</v>
      </c>
      <c r="U1097" s="15">
        <f t="shared" si="520"/>
        <v>15.329263770751927</v>
      </c>
      <c r="V1097" s="15">
        <f>0.9534*U1097-0.7929</f>
        <v>13.822020079034889</v>
      </c>
      <c r="W1097" s="15">
        <f t="shared" si="524"/>
        <v>1.5072436917170382</v>
      </c>
      <c r="X1097" s="19">
        <f t="shared" si="521"/>
        <v>1746.3111987121192</v>
      </c>
    </row>
    <row r="1098" spans="1:26">
      <c r="A1098">
        <v>2097</v>
      </c>
      <c r="B1098">
        <v>4</v>
      </c>
      <c r="C1098" s="15">
        <v>26.740197753906301</v>
      </c>
      <c r="D1098" s="15">
        <f t="shared" si="516"/>
        <v>29.5898575915528</v>
      </c>
      <c r="E1098" s="15">
        <f t="shared" si="526"/>
        <v>27.418070227786441</v>
      </c>
      <c r="F1098" s="15">
        <f t="shared" si="522"/>
        <v>2.1717873637663594</v>
      </c>
      <c r="G1098" s="15">
        <f t="shared" si="517"/>
        <v>10811.35142913691</v>
      </c>
      <c r="L1098" s="17">
        <v>18.520837402343801</v>
      </c>
      <c r="M1098" s="17">
        <f t="shared" si="518"/>
        <v>23.992318088378976</v>
      </c>
      <c r="N1098" s="17">
        <f>0.9534*M1098-0.7929</f>
        <v>22.081376065460518</v>
      </c>
      <c r="O1098" s="17">
        <f t="shared" si="523"/>
        <v>1.9109420229184586</v>
      </c>
      <c r="P1098" s="17">
        <f t="shared" si="519"/>
        <v>7253.1601346306925</v>
      </c>
      <c r="T1098" s="15">
        <v>22.376947021484401</v>
      </c>
      <c r="U1098" s="15">
        <f t="shared" si="520"/>
        <v>26.912112440185577</v>
      </c>
      <c r="V1098" s="15">
        <f>0.9534*U1098-0.7929</f>
        <v>24.865108000472929</v>
      </c>
      <c r="W1098" s="15">
        <f t="shared" si="524"/>
        <v>2.0470044397126479</v>
      </c>
      <c r="X1098" s="19">
        <f t="shared" si="521"/>
        <v>9109.1875621202307</v>
      </c>
    </row>
    <row r="1099" spans="1:26">
      <c r="A1099">
        <v>2097</v>
      </c>
      <c r="B1099">
        <v>5</v>
      </c>
      <c r="C1099" s="15">
        <v>30.252496337890602</v>
      </c>
      <c r="D1099" s="15">
        <f t="shared" si="516"/>
        <v>34.200451942748991</v>
      </c>
      <c r="E1099" s="15">
        <f t="shared" si="526"/>
        <v>31.813810882216888</v>
      </c>
      <c r="F1099" s="15">
        <f t="shared" si="522"/>
        <v>2.3866410605321029</v>
      </c>
      <c r="G1099" s="15">
        <f t="shared" si="517"/>
        <v>13742.170706718414</v>
      </c>
      <c r="L1099" s="17">
        <v>28.213098144531301</v>
      </c>
      <c r="M1099" s="17">
        <f t="shared" si="518"/>
        <v>37.303668991699283</v>
      </c>
      <c r="N1099" s="17">
        <f>0.9534*M1099-0.7929</f>
        <v>34.772418016686096</v>
      </c>
      <c r="O1099" s="17">
        <f t="shared" si="523"/>
        <v>2.5312509750131866</v>
      </c>
      <c r="P1099" s="17">
        <f t="shared" si="519"/>
        <v>15714.794550154882</v>
      </c>
      <c r="T1099" s="15">
        <v>24.694055175781301</v>
      </c>
      <c r="U1099" s="15">
        <f t="shared" si="520"/>
        <v>29.455833771972713</v>
      </c>
      <c r="V1099" s="15">
        <f>0.9534*U1099-0.7929</f>
        <v>27.290291918198786</v>
      </c>
      <c r="W1099" s="15">
        <f t="shared" si="524"/>
        <v>2.1655418537739273</v>
      </c>
      <c r="X1099" s="19">
        <f t="shared" si="521"/>
        <v>10726.156427330141</v>
      </c>
    </row>
    <row r="1100" spans="1:26">
      <c r="A1100">
        <v>2097</v>
      </c>
      <c r="B1100">
        <v>6</v>
      </c>
      <c r="C1100" s="15">
        <v>36.706231689453197</v>
      </c>
      <c r="D1100" s="15">
        <f t="shared" si="516"/>
        <v>42.672270338745214</v>
      </c>
      <c r="E1100" s="15">
        <f t="shared" ref="E1100:E1102" si="527">0.814*D1100+4.4613</f>
        <v>39.196528055738604</v>
      </c>
      <c r="F1100" s="15">
        <f t="shared" si="522"/>
        <v>3.4757422830066105</v>
      </c>
      <c r="G1100" s="15">
        <f t="shared" si="517"/>
        <v>28598.600482493173</v>
      </c>
      <c r="L1100" s="17">
        <v>32.390161132812501</v>
      </c>
      <c r="M1100" s="17">
        <f t="shared" si="518"/>
        <v>43.040447299804683</v>
      </c>
      <c r="N1100" s="17">
        <f>0.814*M1100+4.4613</f>
        <v>39.496224102041012</v>
      </c>
      <c r="O1100" s="17">
        <f t="shared" si="523"/>
        <v>3.5442231977636709</v>
      </c>
      <c r="P1100" s="17">
        <f t="shared" si="519"/>
        <v>29532.748640694233</v>
      </c>
      <c r="T1100" s="15">
        <v>33.573144531250001</v>
      </c>
      <c r="U1100" s="15">
        <f t="shared" si="520"/>
        <v>39.203298066406255</v>
      </c>
      <c r="V1100" s="15">
        <f>0.814*U1100+4.4613</f>
        <v>36.372784626054688</v>
      </c>
      <c r="W1100" s="15">
        <f t="shared" si="524"/>
        <v>2.8305134403515666</v>
      </c>
      <c r="X1100" s="19">
        <f t="shared" si="521"/>
        <v>19797.03383983572</v>
      </c>
    </row>
    <row r="1101" spans="1:26">
      <c r="A1101">
        <v>2097</v>
      </c>
      <c r="B1101">
        <v>7</v>
      </c>
      <c r="C1101" s="15">
        <v>39.154107666015697</v>
      </c>
      <c r="D1101" s="15">
        <f t="shared" si="516"/>
        <v>45.885597133178806</v>
      </c>
      <c r="E1101" s="15">
        <f t="shared" si="527"/>
        <v>41.812176066407545</v>
      </c>
      <c r="F1101" s="15">
        <f t="shared" si="522"/>
        <v>4.0734210667712603</v>
      </c>
      <c r="G1101" s="15">
        <f t="shared" si="517"/>
        <v>36751.536771826759</v>
      </c>
      <c r="L1101" s="17">
        <v>35.964379882812501</v>
      </c>
      <c r="M1101" s="17">
        <f t="shared" si="518"/>
        <v>47.949279331054683</v>
      </c>
      <c r="N1101" s="17">
        <f>0.814*M1101+4.4613</f>
        <v>43.492013375478514</v>
      </c>
      <c r="O1101" s="17">
        <f t="shared" si="523"/>
        <v>4.4572659555761689</v>
      </c>
      <c r="P1101" s="17">
        <f t="shared" si="519"/>
        <v>41987.56490001452</v>
      </c>
      <c r="T1101" s="15">
        <v>39.174188232421898</v>
      </c>
      <c r="U1101" s="15">
        <f t="shared" si="520"/>
        <v>45.352123841552761</v>
      </c>
      <c r="V1101" s="15">
        <f>0.814*U1101+4.4613</f>
        <v>41.377928807023949</v>
      </c>
      <c r="W1101" s="15">
        <f t="shared" si="524"/>
        <v>3.9741950345288117</v>
      </c>
      <c r="X1101" s="19">
        <f t="shared" si="521"/>
        <v>35397.99446600752</v>
      </c>
    </row>
    <row r="1102" spans="1:26">
      <c r="A1102">
        <v>2097</v>
      </c>
      <c r="B1102">
        <v>8</v>
      </c>
      <c r="C1102" s="15">
        <v>35.728479003906301</v>
      </c>
      <c r="D1102" s="15">
        <f t="shared" si="516"/>
        <v>41.388774388427798</v>
      </c>
      <c r="E1102" s="15">
        <f t="shared" si="527"/>
        <v>38.151762352180228</v>
      </c>
      <c r="F1102" s="15">
        <f t="shared" si="522"/>
        <v>3.2370120362475703</v>
      </c>
      <c r="G1102" s="15">
        <f t="shared" si="517"/>
        <v>25342.081186453106</v>
      </c>
      <c r="L1102" s="17">
        <v>34.124108886718801</v>
      </c>
      <c r="M1102" s="17">
        <f t="shared" si="518"/>
        <v>45.421851145019595</v>
      </c>
      <c r="N1102" s="17">
        <f>0.814*M1102+4.4613</f>
        <v>41.434686832045948</v>
      </c>
      <c r="O1102" s="17">
        <f t="shared" si="523"/>
        <v>3.9871643129736469</v>
      </c>
      <c r="P1102" s="17">
        <f t="shared" si="519"/>
        <v>35574.908393273516</v>
      </c>
      <c r="T1102" s="15">
        <v>34.700158691406301</v>
      </c>
      <c r="U1102" s="15">
        <f t="shared" si="520"/>
        <v>40.440534211425842</v>
      </c>
      <c r="V1102" s="15">
        <f>0.814*U1102+4.4613</f>
        <v>37.379894848100633</v>
      </c>
      <c r="W1102" s="15">
        <f t="shared" si="524"/>
        <v>3.0606393633252083</v>
      </c>
      <c r="X1102" s="19">
        <f t="shared" si="521"/>
        <v>22936.181555119168</v>
      </c>
    </row>
    <row r="1103" spans="1:26">
      <c r="A1103">
        <v>2097</v>
      </c>
      <c r="B1103">
        <v>9</v>
      </c>
      <c r="C1103" s="15">
        <v>28.997094726562501</v>
      </c>
      <c r="D1103" s="15">
        <f t="shared" si="516"/>
        <v>32.552486247558598</v>
      </c>
      <c r="E1103" s="15">
        <f t="shared" ref="E1103:E1105" si="528">0.9014*D1103+2.3973</f>
        <v>31.740111103549321</v>
      </c>
      <c r="F1103" s="15">
        <f t="shared" si="522"/>
        <v>0.8123751440092768</v>
      </c>
      <c r="G1103" s="15">
        <f t="shared" si="517"/>
        <v>-7732.3906605694556</v>
      </c>
      <c r="L1103" s="17">
        <v>27.572351074218801</v>
      </c>
      <c r="M1103" s="17">
        <f t="shared" si="518"/>
        <v>36.423666965332096</v>
      </c>
      <c r="N1103" s="17">
        <f>0.9014*M1103+2.3973</f>
        <v>35.22959340255035</v>
      </c>
      <c r="O1103" s="17">
        <f t="shared" si="523"/>
        <v>1.194073562781746</v>
      </c>
      <c r="P1103" s="17">
        <f t="shared" si="519"/>
        <v>-2525.6425300942028</v>
      </c>
      <c r="T1103" s="15">
        <v>27.945703125000001</v>
      </c>
      <c r="U1103" s="15">
        <f t="shared" si="520"/>
        <v>33.025492890625003</v>
      </c>
      <c r="V1103" s="15">
        <f>0.9014*U1103+2.3973</f>
        <v>32.166479291609377</v>
      </c>
      <c r="W1103" s="15">
        <f t="shared" si="524"/>
        <v>0.85901359901562557</v>
      </c>
      <c r="X1103" s="19">
        <f t="shared" si="521"/>
        <v>-7096.1954958278511</v>
      </c>
    </row>
    <row r="1104" spans="1:26">
      <c r="A1104">
        <v>2097</v>
      </c>
      <c r="B1104">
        <v>10</v>
      </c>
      <c r="C1104" s="15">
        <v>18.198693847656301</v>
      </c>
      <c r="D1104" s="15">
        <f t="shared" si="516"/>
        <v>18.377425413818425</v>
      </c>
      <c r="E1104" s="15">
        <f t="shared" si="528"/>
        <v>18.96271126801593</v>
      </c>
      <c r="F1104" s="15">
        <f t="shared" si="522"/>
        <v>-0.58528585419750456</v>
      </c>
      <c r="G1104" s="15">
        <f t="shared" si="517"/>
        <v>-26797.88433710816</v>
      </c>
      <c r="L1104" s="17">
        <v>18.543542480468801</v>
      </c>
      <c r="M1104" s="17">
        <f t="shared" si="518"/>
        <v>24.023501242675852</v>
      </c>
      <c r="N1104" s="17">
        <f>0.9014*M1104+2.3973</f>
        <v>24.052084020148015</v>
      </c>
      <c r="O1104" s="17">
        <f t="shared" si="523"/>
        <v>-2.8582777472163201E-2</v>
      </c>
      <c r="P1104" s="17">
        <f t="shared" si="519"/>
        <v>-19203.897667497778</v>
      </c>
      <c r="T1104" s="15">
        <v>18.091668701171901</v>
      </c>
      <c r="U1104" s="15">
        <f t="shared" si="520"/>
        <v>22.207733900146515</v>
      </c>
      <c r="V1104" s="15">
        <f>0.9014*U1104+2.3973</f>
        <v>22.415351337592071</v>
      </c>
      <c r="W1104" s="15">
        <f t="shared" si="524"/>
        <v>-0.20761743744555616</v>
      </c>
      <c r="X1104" s="19">
        <f t="shared" si="521"/>
        <v>-21646.109464194833</v>
      </c>
    </row>
    <row r="1105" spans="1:26">
      <c r="A1105">
        <v>2097</v>
      </c>
      <c r="B1105">
        <v>11</v>
      </c>
      <c r="C1105" s="15">
        <v>12.326501464843799</v>
      </c>
      <c r="D1105" s="15">
        <f t="shared" si="516"/>
        <v>10.668998472900455</v>
      </c>
      <c r="E1105" s="15">
        <f t="shared" si="528"/>
        <v>12.01433522347247</v>
      </c>
      <c r="F1105" s="15">
        <f t="shared" si="522"/>
        <v>-1.3453367505720149</v>
      </c>
      <c r="G1105" s="15">
        <f t="shared" si="517"/>
        <v>-37165.738614552858</v>
      </c>
      <c r="L1105" s="17">
        <v>10.5261474609375</v>
      </c>
      <c r="M1105" s="17">
        <f t="shared" si="518"/>
        <v>13.012410922851561</v>
      </c>
      <c r="N1105" s="17">
        <f>0.9014*M1105+2.3973</f>
        <v>14.126687205858397</v>
      </c>
      <c r="O1105" s="17">
        <f t="shared" si="523"/>
        <v>-1.114276283006836</v>
      </c>
      <c r="P1105" s="17">
        <f t="shared" si="519"/>
        <v>-34013.842776496254</v>
      </c>
      <c r="T1105" s="15">
        <v>4.1437316894531504</v>
      </c>
      <c r="U1105" s="15">
        <f t="shared" si="520"/>
        <v>6.8956886486816682</v>
      </c>
      <c r="V1105" s="15">
        <f>0.9014*U1105+2.3973</f>
        <v>8.6130737479216553</v>
      </c>
      <c r="W1105" s="15">
        <f t="shared" si="524"/>
        <v>-1.7173850992399871</v>
      </c>
      <c r="X1105" s="19">
        <f t="shared" si="521"/>
        <v>-42240.850138732669</v>
      </c>
    </row>
    <row r="1106" spans="1:26">
      <c r="A1106">
        <v>2097</v>
      </c>
      <c r="B1106">
        <v>12</v>
      </c>
      <c r="C1106" s="15">
        <v>2.9971557617187701</v>
      </c>
      <c r="D1106" s="15">
        <f t="shared" si="516"/>
        <v>-1.5776336315917701</v>
      </c>
      <c r="E1106" s="15">
        <f t="shared" ref="E1106:E1108" si="529">0.7817*D1106+0.2163</f>
        <v>-1.0169362098152865</v>
      </c>
      <c r="F1106" s="15">
        <f t="shared" si="522"/>
        <v>-0.56069742177648352</v>
      </c>
      <c r="G1106" s="15">
        <f t="shared" si="517"/>
        <v>-26462.473530453011</v>
      </c>
      <c r="L1106" s="17">
        <v>4.5163208007812701</v>
      </c>
      <c r="M1106" s="17">
        <f t="shared" si="518"/>
        <v>4.7585149877929958</v>
      </c>
      <c r="N1106" s="17">
        <f>0.7817*M1106+0.2163</f>
        <v>3.9360311659577847</v>
      </c>
      <c r="O1106" s="17">
        <f t="shared" si="523"/>
        <v>0.82248382183521107</v>
      </c>
      <c r="P1106" s="17">
        <f t="shared" si="519"/>
        <v>-7594.4981863458852</v>
      </c>
      <c r="T1106" s="15">
        <v>-0.82507934570310204</v>
      </c>
      <c r="U1106" s="15">
        <f t="shared" si="520"/>
        <v>1.4409278942871344</v>
      </c>
      <c r="V1106" s="15">
        <f>0.7817*U1106+0.2163</f>
        <v>1.3426733349642528</v>
      </c>
      <c r="W1106" s="15">
        <f t="shared" si="524"/>
        <v>9.8254559322881629E-2</v>
      </c>
      <c r="X1106" s="19">
        <f t="shared" si="521"/>
        <v>-17473.709556276572</v>
      </c>
    </row>
    <row r="1107" spans="1:26">
      <c r="A1107">
        <v>2098</v>
      </c>
      <c r="B1107">
        <v>1</v>
      </c>
      <c r="C1107" s="15">
        <v>7.3012023925781504</v>
      </c>
      <c r="D1107" s="15">
        <f t="shared" si="516"/>
        <v>4.072288380737338</v>
      </c>
      <c r="E1107" s="15">
        <f t="shared" si="529"/>
        <v>3.3996078272223769</v>
      </c>
      <c r="F1107" s="15">
        <f t="shared" si="522"/>
        <v>0.67268055351496114</v>
      </c>
      <c r="G1107" s="15">
        <f t="shared" si="517"/>
        <v>-9637.9645695024155</v>
      </c>
      <c r="H1107" s="15">
        <f>SUM(G1107:G1118)</f>
        <v>14719.214343591171</v>
      </c>
      <c r="I1107" s="15">
        <f>H1107*2.36386*4.4</f>
        <v>153094.3128802623</v>
      </c>
      <c r="L1107" s="17">
        <v>1.6558471679687701</v>
      </c>
      <c r="M1107" s="17">
        <f t="shared" si="518"/>
        <v>0.8299405004883087</v>
      </c>
      <c r="N1107" s="17">
        <f>0.7817*M1107+0.2163</f>
        <v>0.86506448923171075</v>
      </c>
      <c r="O1107" s="17">
        <f t="shared" si="523"/>
        <v>-3.5123988743402057E-2</v>
      </c>
      <c r="P1107" s="17">
        <f t="shared" si="519"/>
        <v>-19293.126330448747</v>
      </c>
      <c r="Q1107" s="17">
        <f>SUM(P1107:P1118)</f>
        <v>35398.755965052209</v>
      </c>
      <c r="R1107" s="17">
        <f>Q1107*2.36386*4.4</f>
        <v>368181.8944124126</v>
      </c>
      <c r="T1107" s="15">
        <v>-1.6593994140624799</v>
      </c>
      <c r="U1107" s="15">
        <f t="shared" si="520"/>
        <v>0.52501132324220912</v>
      </c>
      <c r="V1107" s="15">
        <f>0.7817*U1107+0.2163</f>
        <v>0.62670135137843486</v>
      </c>
      <c r="W1107" s="15">
        <f t="shared" si="524"/>
        <v>-0.10169002813622574</v>
      </c>
      <c r="X1107" s="19">
        <f t="shared" si="521"/>
        <v>-20201.153673806257</v>
      </c>
      <c r="Y1107" s="19">
        <f>SUM(X1107:X1118)</f>
        <v>-2493.2423865417841</v>
      </c>
      <c r="Z1107" s="19">
        <f>Y1107*2.36386*4.4</f>
        <v>-25932.174170542912</v>
      </c>
    </row>
    <row r="1108" spans="1:26">
      <c r="A1108">
        <v>2098</v>
      </c>
      <c r="B1108">
        <v>2</v>
      </c>
      <c r="C1108" s="15">
        <v>7.8663269042969004</v>
      </c>
      <c r="D1108" s="15">
        <f t="shared" si="516"/>
        <v>4.8141273272705414</v>
      </c>
      <c r="E1108" s="15">
        <f t="shared" si="529"/>
        <v>3.9795033317273818</v>
      </c>
      <c r="F1108" s="15">
        <f t="shared" si="522"/>
        <v>0.83462399554315958</v>
      </c>
      <c r="G1108" s="15">
        <f t="shared" si="517"/>
        <v>-7428.8940767957611</v>
      </c>
      <c r="L1108" s="17">
        <v>8.3628784179687692</v>
      </c>
      <c r="M1108" s="17">
        <f t="shared" si="518"/>
        <v>10.041377219238306</v>
      </c>
      <c r="N1108" s="17">
        <f>0.7817*M1108+0.2163</f>
        <v>8.0656445722785843</v>
      </c>
      <c r="O1108" s="17">
        <f t="shared" si="523"/>
        <v>1.9757326469597221</v>
      </c>
      <c r="P1108" s="17">
        <f t="shared" si="519"/>
        <v>8136.9690371775687</v>
      </c>
      <c r="T1108" s="15">
        <v>3.2281738281250201</v>
      </c>
      <c r="U1108" s="15">
        <f t="shared" si="520"/>
        <v>5.8905892285156476</v>
      </c>
      <c r="V1108" s="15">
        <f>0.7817*U1108+0.2163</f>
        <v>4.8209735999306815</v>
      </c>
      <c r="W1108" s="15">
        <f t="shared" si="524"/>
        <v>1.0696156285849661</v>
      </c>
      <c r="X1108" s="19">
        <f t="shared" si="521"/>
        <v>-4223.3732104724786</v>
      </c>
    </row>
    <row r="1109" spans="1:26">
      <c r="A1109">
        <v>2098</v>
      </c>
      <c r="B1109">
        <v>3</v>
      </c>
      <c r="C1109" s="15">
        <v>16.113610839843801</v>
      </c>
      <c r="D1109" s="15">
        <f t="shared" si="516"/>
        <v>15.640336949462956</v>
      </c>
      <c r="E1109" s="15">
        <f t="shared" ref="E1109:E1111" si="530">0.9534*D1109-0.7929</f>
        <v>14.118597247617982</v>
      </c>
      <c r="F1109" s="15">
        <f t="shared" si="522"/>
        <v>1.5217397018449734</v>
      </c>
      <c r="G1109" s="15">
        <f t="shared" si="517"/>
        <v>1944.0512728672838</v>
      </c>
      <c r="L1109" s="17">
        <v>11.744470214843799</v>
      </c>
      <c r="M1109" s="17">
        <f t="shared" si="518"/>
        <v>14.685655393066474</v>
      </c>
      <c r="N1109" s="17">
        <f>0.9534*M1109-0.7929</f>
        <v>13.208403851749578</v>
      </c>
      <c r="O1109" s="17">
        <f t="shared" si="523"/>
        <v>1.4772515413168961</v>
      </c>
      <c r="P1109" s="17">
        <f t="shared" si="519"/>
        <v>1337.1882751037811</v>
      </c>
      <c r="T1109" s="15">
        <v>13.442956542968799</v>
      </c>
      <c r="U1109" s="15">
        <f t="shared" si="520"/>
        <v>17.10437769287115</v>
      </c>
      <c r="V1109" s="15">
        <f>0.9534*U1109-0.7929</f>
        <v>15.514413692383357</v>
      </c>
      <c r="W1109" s="15">
        <f t="shared" si="524"/>
        <v>1.5899640004877931</v>
      </c>
      <c r="X1109" s="19">
        <f t="shared" si="521"/>
        <v>2874.6989306539836</v>
      </c>
    </row>
    <row r="1110" spans="1:26">
      <c r="A1110">
        <v>2098</v>
      </c>
      <c r="B1110">
        <v>4</v>
      </c>
      <c r="C1110" s="15">
        <v>26.066217041015602</v>
      </c>
      <c r="D1110" s="15">
        <f t="shared" si="516"/>
        <v>28.70512310974118</v>
      </c>
      <c r="E1110" s="15">
        <f t="shared" si="530"/>
        <v>26.574564372827243</v>
      </c>
      <c r="F1110" s="15">
        <f t="shared" si="522"/>
        <v>2.1305587369139367</v>
      </c>
      <c r="G1110" s="15">
        <f t="shared" si="517"/>
        <v>10248.95173024301</v>
      </c>
      <c r="L1110" s="17">
        <v>18.771569824218801</v>
      </c>
      <c r="M1110" s="17">
        <f t="shared" si="518"/>
        <v>24.336673996582103</v>
      </c>
      <c r="N1110" s="17">
        <f>0.9534*M1110-0.7929</f>
        <v>22.409684988341379</v>
      </c>
      <c r="O1110" s="17">
        <f t="shared" si="523"/>
        <v>1.9269890082407244</v>
      </c>
      <c r="P1110" s="17">
        <f t="shared" si="519"/>
        <v>7472.0570614117205</v>
      </c>
      <c r="T1110" s="15">
        <v>20.279718017578102</v>
      </c>
      <c r="U1110" s="15">
        <f t="shared" si="520"/>
        <v>24.60977443969724</v>
      </c>
      <c r="V1110" s="15">
        <f>0.9534*U1110-0.7929</f>
        <v>22.670058950807348</v>
      </c>
      <c r="W1110" s="15">
        <f t="shared" si="524"/>
        <v>1.9397154888898918</v>
      </c>
      <c r="X1110" s="19">
        <f t="shared" si="521"/>
        <v>7645.6589839470143</v>
      </c>
    </row>
    <row r="1111" spans="1:26">
      <c r="A1111">
        <v>2098</v>
      </c>
      <c r="B1111">
        <v>5</v>
      </c>
      <c r="C1111" s="15">
        <v>29.917687988281301</v>
      </c>
      <c r="D1111" s="15">
        <f t="shared" si="516"/>
        <v>33.760949022216863</v>
      </c>
      <c r="E1111" s="15">
        <f t="shared" si="530"/>
        <v>31.394788797781562</v>
      </c>
      <c r="F1111" s="15">
        <f t="shared" si="522"/>
        <v>2.3661602244353013</v>
      </c>
      <c r="G1111" s="15">
        <f t="shared" si="517"/>
        <v>13462.791621521945</v>
      </c>
      <c r="L1111" s="17">
        <v>24.575524902343801</v>
      </c>
      <c r="M1111" s="17">
        <f t="shared" si="518"/>
        <v>32.307825900878974</v>
      </c>
      <c r="N1111" s="17">
        <f>0.9534*M1111-0.7929</f>
        <v>30.009381213898017</v>
      </c>
      <c r="O1111" s="17">
        <f t="shared" si="523"/>
        <v>2.2984446869809574</v>
      </c>
      <c r="P1111" s="17">
        <f t="shared" si="519"/>
        <v>12539.083975107238</v>
      </c>
      <c r="T1111" s="15">
        <v>28.365655517578102</v>
      </c>
      <c r="U1111" s="15">
        <f t="shared" si="520"/>
        <v>33.48651662719724</v>
      </c>
      <c r="V1111" s="15">
        <f>0.9534*U1111-0.7929</f>
        <v>31.13314495236985</v>
      </c>
      <c r="W1111" s="15">
        <f t="shared" si="524"/>
        <v>2.3533716748273896</v>
      </c>
      <c r="X1111" s="19">
        <f t="shared" si="521"/>
        <v>13288.343016320421</v>
      </c>
    </row>
    <row r="1112" spans="1:26">
      <c r="A1112">
        <v>2098</v>
      </c>
      <c r="B1112">
        <v>6</v>
      </c>
      <c r="C1112" s="15">
        <v>34.707055664062501</v>
      </c>
      <c r="D1112" s="15">
        <f t="shared" si="516"/>
        <v>40.047951970214847</v>
      </c>
      <c r="E1112" s="15">
        <f t="shared" ref="E1112:E1114" si="531">0.814*D1112+4.4613</f>
        <v>37.060332903754883</v>
      </c>
      <c r="F1112" s="15">
        <f t="shared" si="522"/>
        <v>2.9876190664599633</v>
      </c>
      <c r="G1112" s="15">
        <f t="shared" si="517"/>
        <v>21940.111685580363</v>
      </c>
      <c r="L1112" s="17">
        <v>30.002984619140602</v>
      </c>
      <c r="M1112" s="17">
        <f t="shared" si="518"/>
        <v>39.761899075927701</v>
      </c>
      <c r="N1112" s="17">
        <f>0.814*M1112+4.4613</f>
        <v>36.82748584780515</v>
      </c>
      <c r="O1112" s="17">
        <f t="shared" si="523"/>
        <v>2.9344132281225512</v>
      </c>
      <c r="P1112" s="17">
        <f t="shared" si="519"/>
        <v>21214.33084481972</v>
      </c>
      <c r="T1112" s="15">
        <v>35.310205078125001</v>
      </c>
      <c r="U1112" s="15">
        <f t="shared" si="520"/>
        <v>41.110243134765632</v>
      </c>
      <c r="V1112" s="15">
        <f>0.814*U1112+4.4613</f>
        <v>37.925037911699221</v>
      </c>
      <c r="W1112" s="15">
        <f t="shared" si="524"/>
        <v>3.1852052230664114</v>
      </c>
      <c r="X1112" s="19">
        <f t="shared" si="521"/>
        <v>24635.384447848919</v>
      </c>
    </row>
    <row r="1113" spans="1:26">
      <c r="A1113">
        <v>2098</v>
      </c>
      <c r="B1113">
        <v>7</v>
      </c>
      <c r="C1113" s="15">
        <v>38.966455078125001</v>
      </c>
      <c r="D1113" s="15">
        <f t="shared" si="516"/>
        <v>45.639265581054687</v>
      </c>
      <c r="E1113" s="15">
        <f t="shared" si="531"/>
        <v>41.611662182978513</v>
      </c>
      <c r="F1113" s="15">
        <f t="shared" si="522"/>
        <v>4.0276033980761738</v>
      </c>
      <c r="G1113" s="15">
        <f t="shared" si="517"/>
        <v>36126.537953157087</v>
      </c>
      <c r="L1113" s="17">
        <v>33.906457519531301</v>
      </c>
      <c r="M1113" s="17">
        <f t="shared" si="518"/>
        <v>45.122928757324289</v>
      </c>
      <c r="N1113" s="17">
        <f>0.814*M1113+4.4613</f>
        <v>41.191364008461967</v>
      </c>
      <c r="O1113" s="17">
        <f t="shared" si="523"/>
        <v>3.9315647488623213</v>
      </c>
      <c r="P1113" s="17">
        <f t="shared" si="519"/>
        <v>34816.474739230922</v>
      </c>
      <c r="T1113" s="15">
        <v>40.323175048828197</v>
      </c>
      <c r="U1113" s="15">
        <f t="shared" si="520"/>
        <v>46.613481568603596</v>
      </c>
      <c r="V1113" s="15">
        <f>0.814*U1113+4.4613</f>
        <v>42.404673996843329</v>
      </c>
      <c r="W1113" s="15">
        <f t="shared" si="524"/>
        <v>4.2088075717602678</v>
      </c>
      <c r="X1113" s="19">
        <f t="shared" si="521"/>
        <v>38598.34408638181</v>
      </c>
    </row>
    <row r="1114" spans="1:26">
      <c r="A1114">
        <v>2098</v>
      </c>
      <c r="B1114">
        <v>8</v>
      </c>
      <c r="C1114" s="15">
        <v>37.856683349609398</v>
      </c>
      <c r="D1114" s="15">
        <f t="shared" si="516"/>
        <v>44.182468233032253</v>
      </c>
      <c r="E1114" s="15">
        <f t="shared" si="531"/>
        <v>40.425829141688254</v>
      </c>
      <c r="F1114" s="15">
        <f t="shared" si="522"/>
        <v>3.7566390913439989</v>
      </c>
      <c r="G1114" s="15">
        <f t="shared" si="517"/>
        <v>32430.313845023491</v>
      </c>
      <c r="L1114" s="17">
        <v>32.513208007812501</v>
      </c>
      <c r="M1114" s="17">
        <f t="shared" si="518"/>
        <v>43.209439877929682</v>
      </c>
      <c r="N1114" s="17">
        <f>0.814*M1114+4.4613</f>
        <v>39.63378406063476</v>
      </c>
      <c r="O1114" s="17">
        <f t="shared" si="523"/>
        <v>3.5756558172949227</v>
      </c>
      <c r="P1114" s="17">
        <f t="shared" si="519"/>
        <v>29961.521003720038</v>
      </c>
      <c r="T1114" s="15">
        <v>35.173699951171898</v>
      </c>
      <c r="U1114" s="15">
        <f t="shared" si="520"/>
        <v>40.960387806396511</v>
      </c>
      <c r="V1114" s="15">
        <f>0.814*U1114+4.4613</f>
        <v>37.803055674406757</v>
      </c>
      <c r="W1114" s="15">
        <f t="shared" si="524"/>
        <v>3.1573321319897545</v>
      </c>
      <c r="X1114" s="19">
        <f t="shared" si="521"/>
        <v>24255.167612472243</v>
      </c>
    </row>
    <row r="1115" spans="1:26">
      <c r="A1115">
        <v>2098</v>
      </c>
      <c r="B1115">
        <v>9</v>
      </c>
      <c r="C1115" s="15">
        <v>29.809167480468801</v>
      </c>
      <c r="D1115" s="15">
        <f t="shared" si="516"/>
        <v>33.618494151611394</v>
      </c>
      <c r="E1115" s="15">
        <f t="shared" ref="E1115:E1117" si="532">0.9014*D1115+2.3973</f>
        <v>32.701010628262509</v>
      </c>
      <c r="F1115" s="15">
        <f t="shared" si="522"/>
        <v>0.91748352334888494</v>
      </c>
      <c r="G1115" s="15">
        <f t="shared" si="517"/>
        <v>-6298.6072579978609</v>
      </c>
      <c r="L1115" s="17">
        <v>30.930261230468801</v>
      </c>
      <c r="M1115" s="17">
        <f t="shared" si="518"/>
        <v>41.03542077392585</v>
      </c>
      <c r="N1115" s="17">
        <f>0.9014*M1115+2.3973</f>
        <v>39.386628285616759</v>
      </c>
      <c r="O1115" s="17">
        <f t="shared" si="523"/>
        <v>1.6487924883090912</v>
      </c>
      <c r="P1115" s="17">
        <f t="shared" si="519"/>
        <v>3677.1783330243125</v>
      </c>
      <c r="T1115" s="15">
        <v>27.001458740234401</v>
      </c>
      <c r="U1115" s="15">
        <f t="shared" si="520"/>
        <v>31.988901405029328</v>
      </c>
      <c r="V1115" s="15">
        <f>0.9014*U1115+2.3973</f>
        <v>31.232095726493437</v>
      </c>
      <c r="W1115" s="15">
        <f t="shared" si="524"/>
        <v>0.75680567853589054</v>
      </c>
      <c r="X1115" s="19">
        <f t="shared" si="521"/>
        <v>-8490.4137390919168</v>
      </c>
    </row>
    <row r="1116" spans="1:26">
      <c r="A1116">
        <v>2098</v>
      </c>
      <c r="B1116">
        <v>10</v>
      </c>
      <c r="C1116" s="15">
        <v>19.082757568359401</v>
      </c>
      <c r="D1116" s="15">
        <f t="shared" si="516"/>
        <v>19.537935859985385</v>
      </c>
      <c r="E1116" s="15">
        <f t="shared" si="532"/>
        <v>20.008795384190826</v>
      </c>
      <c r="F1116" s="15">
        <f t="shared" si="522"/>
        <v>-0.47085952420544075</v>
      </c>
      <c r="G1116" s="15">
        <f t="shared" si="517"/>
        <v>-25236.994769686418</v>
      </c>
      <c r="L1116" s="17">
        <v>16.064050292968801</v>
      </c>
      <c r="M1116" s="17">
        <f t="shared" si="518"/>
        <v>20.618166672363351</v>
      </c>
      <c r="N1116" s="17">
        <f>0.9014*M1116+2.3973</f>
        <v>20.982515438468326</v>
      </c>
      <c r="O1116" s="17">
        <f t="shared" si="523"/>
        <v>-0.36434876610497469</v>
      </c>
      <c r="P1116" s="17">
        <f t="shared" si="519"/>
        <v>-23784.081518437961</v>
      </c>
      <c r="T1116" s="15">
        <v>17.088433837890602</v>
      </c>
      <c r="U1116" s="15">
        <f t="shared" si="520"/>
        <v>21.106382667236304</v>
      </c>
      <c r="V1116" s="15">
        <f>0.9014*U1116+2.3973</f>
        <v>21.422593336246806</v>
      </c>
      <c r="W1116" s="15">
        <f t="shared" si="524"/>
        <v>-0.31621066901050199</v>
      </c>
      <c r="X1116" s="19">
        <f t="shared" si="521"/>
        <v>-23127.429735972259</v>
      </c>
    </row>
    <row r="1117" spans="1:26">
      <c r="A1117">
        <v>2098</v>
      </c>
      <c r="B1117">
        <v>11</v>
      </c>
      <c r="C1117" s="15">
        <v>14.619226074218799</v>
      </c>
      <c r="D1117" s="15">
        <f t="shared" si="516"/>
        <v>13.678658067627016</v>
      </c>
      <c r="E1117" s="15">
        <f t="shared" si="532"/>
        <v>14.727242382158991</v>
      </c>
      <c r="F1117" s="15">
        <f t="shared" si="522"/>
        <v>-1.0485843145319755</v>
      </c>
      <c r="G1117" s="15">
        <f t="shared" si="517"/>
        <v>-33117.73863453068</v>
      </c>
      <c r="L1117" s="17">
        <v>10.118615722656299</v>
      </c>
      <c r="M1117" s="17">
        <f t="shared" si="518"/>
        <v>12.45270683349616</v>
      </c>
      <c r="N1117" s="17">
        <f>0.9014*M1117+2.3973</f>
        <v>13.622169939713437</v>
      </c>
      <c r="O1117" s="17">
        <f t="shared" si="523"/>
        <v>-1.1694631062172771</v>
      </c>
      <c r="P1117" s="17">
        <f t="shared" si="519"/>
        <v>-34766.646231909879</v>
      </c>
      <c r="T1117" s="15">
        <v>5.7716918945312701</v>
      </c>
      <c r="U1117" s="15">
        <f t="shared" si="520"/>
        <v>8.6828633618164286</v>
      </c>
      <c r="V1117" s="15">
        <f>0.9014*U1117+2.3973</f>
        <v>10.224033034341328</v>
      </c>
      <c r="W1117" s="15">
        <f t="shared" si="524"/>
        <v>-1.5411696725248998</v>
      </c>
      <c r="X1117" s="19">
        <f t="shared" si="521"/>
        <v>-39837.095502912154</v>
      </c>
    </row>
    <row r="1118" spans="1:26">
      <c r="A1118">
        <v>2098</v>
      </c>
      <c r="B1118">
        <v>12</v>
      </c>
      <c r="C1118" s="15">
        <v>4.7237182617187701</v>
      </c>
      <c r="D1118" s="15">
        <f t="shared" si="516"/>
        <v>0.68882496215822986</v>
      </c>
      <c r="E1118" s="15">
        <f t="shared" ref="E1118:E1120" si="533">0.7817*D1118+0.2163</f>
        <v>0.75475447291908826</v>
      </c>
      <c r="F1118" s="15">
        <f t="shared" si="522"/>
        <v>-6.5929510760858401E-2</v>
      </c>
      <c r="G1118" s="15">
        <f t="shared" si="517"/>
        <v>-19713.344456288869</v>
      </c>
      <c r="L1118" s="17">
        <v>4.9276672363281504</v>
      </c>
      <c r="M1118" s="17">
        <f t="shared" si="518"/>
        <v>5.3234581823730824</v>
      </c>
      <c r="N1118" s="17">
        <f>0.7817*M1118+0.2163</f>
        <v>4.3776472611610391</v>
      </c>
      <c r="O1118" s="17">
        <f t="shared" si="523"/>
        <v>0.94581092121204335</v>
      </c>
      <c r="P1118" s="17">
        <f t="shared" si="519"/>
        <v>-5912.1932237465171</v>
      </c>
      <c r="T1118" s="15">
        <v>-0.95895996093747704</v>
      </c>
      <c r="U1118" s="15">
        <f t="shared" si="520"/>
        <v>1.2939537548828375</v>
      </c>
      <c r="V1118" s="15">
        <f>0.7817*U1118+0.2163</f>
        <v>1.2277836501919139</v>
      </c>
      <c r="W1118" s="15">
        <f t="shared" si="524"/>
        <v>6.6170104690923548E-2</v>
      </c>
      <c r="X1118" s="19">
        <f t="shared" si="521"/>
        <v>-17911.373601911113</v>
      </c>
    </row>
    <row r="1119" spans="1:26">
      <c r="A1119">
        <v>2099</v>
      </c>
      <c r="B1119">
        <v>1</v>
      </c>
      <c r="C1119" s="15">
        <v>4.1933227539062701</v>
      </c>
      <c r="D1119" s="15">
        <f t="shared" si="516"/>
        <v>-7.425220947238742E-3</v>
      </c>
      <c r="E1119" s="15">
        <f t="shared" si="533"/>
        <v>0.21049570478554347</v>
      </c>
      <c r="F1119" s="15">
        <f t="shared" si="522"/>
        <v>-0.21792092573278221</v>
      </c>
      <c r="G1119" s="15">
        <f t="shared" si="517"/>
        <v>-21786.659347920882</v>
      </c>
      <c r="H1119" s="15">
        <f>SUM(G1119:G1130)</f>
        <v>5957.454468236112</v>
      </c>
      <c r="I1119" s="15">
        <f>H1119*2.36386*4.4</f>
        <v>61963.388604852305</v>
      </c>
      <c r="L1119" s="17">
        <v>-0.37589111328122699</v>
      </c>
      <c r="M1119" s="17">
        <f t="shared" si="518"/>
        <v>-1.9604488549804371</v>
      </c>
      <c r="N1119" s="17">
        <f>0.7817*M1119+0.2163</f>
        <v>-1.3161828699382077</v>
      </c>
      <c r="O1119" s="17">
        <f t="shared" si="523"/>
        <v>-0.64426598504222943</v>
      </c>
      <c r="P1119" s="17">
        <f t="shared" si="519"/>
        <v>-27602.432301961053</v>
      </c>
      <c r="Q1119" s="17">
        <f>SUM(P1119:P1130)</f>
        <v>63884.213358557543</v>
      </c>
      <c r="R1119" s="17">
        <f>Q1119*2.36386*4.4</f>
        <v>664458.68099494325</v>
      </c>
      <c r="T1119" s="15">
        <v>-2.22626342773435</v>
      </c>
      <c r="U1119" s="15">
        <f t="shared" si="520"/>
        <v>-9.729199096676977E-2</v>
      </c>
      <c r="V1119" s="15">
        <f>0.7817*U1119+0.2163</f>
        <v>0.14024685066127607</v>
      </c>
      <c r="W1119" s="15">
        <f t="shared" si="524"/>
        <v>-0.23753884162804584</v>
      </c>
      <c r="X1119" s="19">
        <f t="shared" si="521"/>
        <v>-22054.267338648173</v>
      </c>
      <c r="Y1119" s="19">
        <f>SUM(X1119:X1130)</f>
        <v>-3528.8424640636695</v>
      </c>
      <c r="Z1119" s="19">
        <f>Y1119*2.36386*4.4</f>
        <v>-36703.434007246804</v>
      </c>
    </row>
    <row r="1120" spans="1:26">
      <c r="A1120">
        <v>2099</v>
      </c>
      <c r="B1120">
        <v>2</v>
      </c>
      <c r="C1120" s="15">
        <v>8.5976196289062692</v>
      </c>
      <c r="D1120" s="15">
        <f t="shared" si="516"/>
        <v>5.7740952868652604</v>
      </c>
      <c r="E1120" s="15">
        <f t="shared" si="533"/>
        <v>4.7299102857425739</v>
      </c>
      <c r="F1120" s="15">
        <f t="shared" si="522"/>
        <v>1.0441850011226865</v>
      </c>
      <c r="G1120" s="15">
        <f t="shared" si="517"/>
        <v>-4570.2723996854329</v>
      </c>
      <c r="L1120" s="17">
        <v>6.0680786132812701</v>
      </c>
      <c r="M1120" s="17">
        <f t="shared" si="518"/>
        <v>6.8896991674804955</v>
      </c>
      <c r="N1120" s="17">
        <f>0.7817*M1120+0.2163</f>
        <v>5.6019778392195034</v>
      </c>
      <c r="O1120" s="17">
        <f t="shared" si="523"/>
        <v>1.2877213282609921</v>
      </c>
      <c r="P1120" s="17">
        <f t="shared" si="519"/>
        <v>-1248.1933611918066</v>
      </c>
      <c r="T1120" s="15">
        <v>5.1089721679687701</v>
      </c>
      <c r="U1120" s="15">
        <f t="shared" si="520"/>
        <v>7.955329645996116</v>
      </c>
      <c r="V1120" s="15">
        <f>0.7817*U1120+0.2163</f>
        <v>6.4349811842751636</v>
      </c>
      <c r="W1120" s="15">
        <f t="shared" si="524"/>
        <v>1.5203484617209524</v>
      </c>
      <c r="X1120" s="19">
        <f t="shared" si="521"/>
        <v>1925.0733663355131</v>
      </c>
    </row>
    <row r="1121" spans="1:26">
      <c r="A1121">
        <v>2099</v>
      </c>
      <c r="B1121">
        <v>3</v>
      </c>
      <c r="C1121" s="15">
        <v>20.319818115234401</v>
      </c>
      <c r="D1121" s="15">
        <f t="shared" si="516"/>
        <v>21.161825239868197</v>
      </c>
      <c r="E1121" s="15">
        <f t="shared" ref="E1121:E1123" si="534">0.9534*D1121-0.7929</f>
        <v>19.38278418369034</v>
      </c>
      <c r="F1121" s="15">
        <f t="shared" si="522"/>
        <v>1.7790410561778565</v>
      </c>
      <c r="G1121" s="15">
        <f t="shared" si="517"/>
        <v>5453.8990473221384</v>
      </c>
      <c r="L1121" s="17">
        <v>15.572839355468799</v>
      </c>
      <c r="M1121" s="17">
        <f t="shared" si="518"/>
        <v>19.943537570800849</v>
      </c>
      <c r="N1121" s="17">
        <f>0.9534*M1121-0.7929</f>
        <v>18.221268720001532</v>
      </c>
      <c r="O1121" s="17">
        <f t="shared" si="523"/>
        <v>1.7222688507993169</v>
      </c>
      <c r="P1121" s="17">
        <f t="shared" si="519"/>
        <v>4679.469393753483</v>
      </c>
      <c r="T1121" s="15">
        <v>13.8332763671875</v>
      </c>
      <c r="U1121" s="15">
        <f t="shared" si="520"/>
        <v>17.53287079589844</v>
      </c>
      <c r="V1121" s="15">
        <f>0.9534*U1121-0.7929</f>
        <v>15.922939016809572</v>
      </c>
      <c r="W1121" s="15">
        <f t="shared" si="524"/>
        <v>1.6099317790888676</v>
      </c>
      <c r="X1121" s="19">
        <f t="shared" si="521"/>
        <v>3147.0793985512428</v>
      </c>
    </row>
    <row r="1122" spans="1:26">
      <c r="A1122">
        <v>2099</v>
      </c>
      <c r="B1122">
        <v>4</v>
      </c>
      <c r="C1122" s="15">
        <v>28.170037841796901</v>
      </c>
      <c r="D1122" s="15">
        <f t="shared" si="516"/>
        <v>31.466808674926789</v>
      </c>
      <c r="E1122" s="15">
        <f t="shared" si="534"/>
        <v>29.2075553906752</v>
      </c>
      <c r="F1122" s="15">
        <f t="shared" si="522"/>
        <v>2.2592532842515887</v>
      </c>
      <c r="G1122" s="15">
        <f t="shared" si="517"/>
        <v>12004.474050475921</v>
      </c>
      <c r="L1122" s="17">
        <v>26.279382324218801</v>
      </c>
      <c r="M1122" s="17">
        <f t="shared" si="518"/>
        <v>34.647903684082095</v>
      </c>
      <c r="N1122" s="17">
        <f>0.9534*M1122-0.7929</f>
        <v>32.240411372403869</v>
      </c>
      <c r="O1122" s="17">
        <f t="shared" si="523"/>
        <v>2.4074923116782259</v>
      </c>
      <c r="P1122" s="17">
        <f t="shared" si="519"/>
        <v>14026.602623602681</v>
      </c>
      <c r="T1122" s="15">
        <v>20.400476074218801</v>
      </c>
      <c r="U1122" s="15">
        <f t="shared" si="520"/>
        <v>24.742342634277399</v>
      </c>
      <c r="V1122" s="15">
        <f>0.9534*U1122-0.7929</f>
        <v>22.796449467520073</v>
      </c>
      <c r="W1122" s="15">
        <f t="shared" si="524"/>
        <v>1.945893166757326</v>
      </c>
      <c r="X1122" s="19">
        <f t="shared" si="521"/>
        <v>7729.9286877366831</v>
      </c>
    </row>
    <row r="1123" spans="1:26">
      <c r="A1123">
        <v>2099</v>
      </c>
      <c r="B1123">
        <v>5</v>
      </c>
      <c r="C1123" s="15">
        <v>31.330194091796901</v>
      </c>
      <c r="D1123" s="15">
        <f t="shared" si="516"/>
        <v>35.615145784301788</v>
      </c>
      <c r="E1123" s="15">
        <f t="shared" si="534"/>
        <v>33.162579990753322</v>
      </c>
      <c r="F1123" s="15">
        <f t="shared" si="522"/>
        <v>2.4525657935484659</v>
      </c>
      <c r="G1123" s="15">
        <f t="shared" si="517"/>
        <v>14641.449989794623</v>
      </c>
      <c r="L1123" s="17">
        <v>31.405664062500001</v>
      </c>
      <c r="M1123" s="17">
        <f t="shared" si="518"/>
        <v>41.6883390234375</v>
      </c>
      <c r="N1123" s="17">
        <f>0.9534*M1123-0.7929</f>
        <v>38.952762424945313</v>
      </c>
      <c r="O1123" s="17">
        <f t="shared" si="523"/>
        <v>2.7355765984921874</v>
      </c>
      <c r="P1123" s="17">
        <f t="shared" si="519"/>
        <v>18502.000380031925</v>
      </c>
      <c r="T1123" s="15">
        <v>28.690850830078102</v>
      </c>
      <c r="U1123" s="15">
        <f t="shared" si="520"/>
        <v>33.84351604125974</v>
      </c>
      <c r="V1123" s="15">
        <f>0.9534*U1123-0.7929</f>
        <v>31.473508193737036</v>
      </c>
      <c r="W1123" s="15">
        <f t="shared" si="524"/>
        <v>2.3700078475227038</v>
      </c>
      <c r="X1123" s="19">
        <f t="shared" si="521"/>
        <v>13515.277048057204</v>
      </c>
    </row>
    <row r="1124" spans="1:26">
      <c r="A1124">
        <v>2099</v>
      </c>
      <c r="B1124">
        <v>6</v>
      </c>
      <c r="C1124" s="15">
        <v>37.121759033203197</v>
      </c>
      <c r="D1124" s="15">
        <f t="shared" si="516"/>
        <v>43.217733082885836</v>
      </c>
      <c r="E1124" s="15">
        <f t="shared" ref="E1124:E1126" si="535">0.814*D1124+4.4613</f>
        <v>39.640534729469067</v>
      </c>
      <c r="F1124" s="15">
        <f t="shared" si="522"/>
        <v>3.5771983534167688</v>
      </c>
      <c r="G1124" s="15">
        <f t="shared" si="517"/>
        <v>29982.562738958142</v>
      </c>
      <c r="L1124" s="17">
        <v>33.041040039062501</v>
      </c>
      <c r="M1124" s="17">
        <f t="shared" si="518"/>
        <v>43.934364389648437</v>
      </c>
      <c r="N1124" s="17">
        <f>0.814*M1124+4.4613</f>
        <v>40.223872613173825</v>
      </c>
      <c r="O1124" s="17">
        <f t="shared" si="523"/>
        <v>3.7104917764746119</v>
      </c>
      <c r="P1124" s="17">
        <f t="shared" si="519"/>
        <v>31800.818322890183</v>
      </c>
      <c r="T1124" s="15">
        <v>33.967553710937501</v>
      </c>
      <c r="U1124" s="15">
        <f t="shared" si="520"/>
        <v>39.636280463867195</v>
      </c>
      <c r="V1124" s="15">
        <f>0.814*U1124+4.4613</f>
        <v>36.725232297587894</v>
      </c>
      <c r="W1124" s="15">
        <f t="shared" si="524"/>
        <v>2.9110481662793006</v>
      </c>
      <c r="X1124" s="19">
        <f t="shared" si="521"/>
        <v>20895.608036215941</v>
      </c>
    </row>
    <row r="1125" spans="1:26">
      <c r="A1125">
        <v>2099</v>
      </c>
      <c r="B1125">
        <v>7</v>
      </c>
      <c r="C1125" s="15">
        <v>38.814599609375001</v>
      </c>
      <c r="D1125" s="15">
        <f t="shared" si="516"/>
        <v>45.439924907226562</v>
      </c>
      <c r="E1125" s="15">
        <f t="shared" si="535"/>
        <v>41.449398874482419</v>
      </c>
      <c r="F1125" s="15">
        <f t="shared" si="522"/>
        <v>3.9905260327441425</v>
      </c>
      <c r="G1125" s="15">
        <f t="shared" si="517"/>
        <v>35620.76561266285</v>
      </c>
      <c r="L1125" s="17">
        <v>36.255456542968801</v>
      </c>
      <c r="M1125" s="17">
        <f t="shared" si="518"/>
        <v>48.349044016113346</v>
      </c>
      <c r="N1125" s="17">
        <f>0.814*M1125+4.4613</f>
        <v>43.817421829116263</v>
      </c>
      <c r="O1125" s="17">
        <f t="shared" si="523"/>
        <v>4.5316221869970832</v>
      </c>
      <c r="P1125" s="17">
        <f t="shared" si="519"/>
        <v>43001.858252827209</v>
      </c>
      <c r="T1125" s="15">
        <v>39.705560302734398</v>
      </c>
      <c r="U1125" s="15">
        <f t="shared" si="520"/>
        <v>45.935464100341825</v>
      </c>
      <c r="V1125" s="15">
        <f>0.814*U1125+4.4613</f>
        <v>41.852767777678245</v>
      </c>
      <c r="W1125" s="15">
        <f t="shared" si="524"/>
        <v>4.0826963226635797</v>
      </c>
      <c r="X1125" s="19">
        <f t="shared" si="521"/>
        <v>36878.060537453894</v>
      </c>
    </row>
    <row r="1126" spans="1:26">
      <c r="A1126">
        <v>2099</v>
      </c>
      <c r="B1126">
        <v>8</v>
      </c>
      <c r="C1126" s="15">
        <v>37.366357421875001</v>
      </c>
      <c r="D1126" s="15">
        <f t="shared" si="516"/>
        <v>43.53881738769531</v>
      </c>
      <c r="E1126" s="15">
        <f t="shared" si="535"/>
        <v>39.901897353583983</v>
      </c>
      <c r="F1126" s="15">
        <f t="shared" si="522"/>
        <v>3.636920034111327</v>
      </c>
      <c r="G1126" s="15">
        <f t="shared" si="517"/>
        <v>30797.226185312611</v>
      </c>
      <c r="L1126" s="17">
        <v>36.521447753906301</v>
      </c>
      <c r="M1126" s="17">
        <f t="shared" si="518"/>
        <v>48.71435634521491</v>
      </c>
      <c r="N1126" s="17">
        <f>0.814*M1126+4.4613</f>
        <v>44.114786065004935</v>
      </c>
      <c r="O1126" s="17">
        <f t="shared" si="523"/>
        <v>4.5995702802099743</v>
      </c>
      <c r="P1126" s="17">
        <f t="shared" si="519"/>
        <v>43928.738192344259</v>
      </c>
      <c r="T1126" s="15">
        <v>35.250970458984398</v>
      </c>
      <c r="U1126" s="15">
        <f t="shared" si="520"/>
        <v>41.045215369873077</v>
      </c>
      <c r="V1126" s="15">
        <f>0.814*U1126+4.4613</f>
        <v>37.87210531107668</v>
      </c>
      <c r="W1126" s="15">
        <f t="shared" si="524"/>
        <v>3.1731100587963965</v>
      </c>
      <c r="X1126" s="19">
        <f t="shared" si="521"/>
        <v>24470.394312041644</v>
      </c>
    </row>
    <row r="1127" spans="1:26">
      <c r="A1127">
        <v>2099</v>
      </c>
      <c r="B1127">
        <v>9</v>
      </c>
      <c r="C1127" s="15">
        <v>31.256402587890602</v>
      </c>
      <c r="D1127" s="15">
        <f t="shared" si="516"/>
        <v>35.518279677123992</v>
      </c>
      <c r="E1127" s="15">
        <f t="shared" ref="E1127:E1129" si="536">0.9014*D1127+2.3973</f>
        <v>34.41347730095957</v>
      </c>
      <c r="F1127" s="15">
        <f t="shared" si="522"/>
        <v>1.1048023761644217</v>
      </c>
      <c r="G1127" s="15">
        <f t="shared" si="517"/>
        <v>-3743.3907867411235</v>
      </c>
      <c r="L1127" s="17">
        <v>28.559594726562501</v>
      </c>
      <c r="M1127" s="17">
        <f t="shared" si="518"/>
        <v>37.779547397460938</v>
      </c>
      <c r="N1127" s="17">
        <f>0.9014*M1127+2.3973</f>
        <v>36.451784024071287</v>
      </c>
      <c r="O1127" s="17">
        <f t="shared" si="523"/>
        <v>1.3277633733896508</v>
      </c>
      <c r="P1127" s="17">
        <f t="shared" si="519"/>
        <v>-701.97982359177331</v>
      </c>
      <c r="T1127" s="15">
        <v>27.888238525390602</v>
      </c>
      <c r="U1127" s="15">
        <f t="shared" si="520"/>
        <v>32.962408253173805</v>
      </c>
      <c r="V1127" s="15">
        <f>0.9014*U1127+2.3973</f>
        <v>32.10961479941087</v>
      </c>
      <c r="W1127" s="15">
        <f t="shared" si="524"/>
        <v>0.85279345376293492</v>
      </c>
      <c r="X1127" s="19">
        <f t="shared" si="521"/>
        <v>-7181.0444972198056</v>
      </c>
    </row>
    <row r="1128" spans="1:26">
      <c r="A1128">
        <v>2099</v>
      </c>
      <c r="B1128">
        <v>10</v>
      </c>
      <c r="C1128" s="15">
        <v>19.364312744140602</v>
      </c>
      <c r="D1128" s="15">
        <f t="shared" si="516"/>
        <v>19.907533339233368</v>
      </c>
      <c r="E1128" s="15">
        <f t="shared" si="536"/>
        <v>20.341950551984958</v>
      </c>
      <c r="F1128" s="15">
        <f t="shared" si="522"/>
        <v>-0.4344172127515904</v>
      </c>
      <c r="G1128" s="15">
        <f t="shared" si="517"/>
        <v>-24739.885199144446</v>
      </c>
      <c r="L1128" s="17">
        <v>19.654107666015602</v>
      </c>
      <c r="M1128" s="17">
        <f t="shared" si="518"/>
        <v>25.548751468505827</v>
      </c>
      <c r="N1128" s="17">
        <f>0.9014*M1128+2.3973</f>
        <v>25.426944573711154</v>
      </c>
      <c r="O1128" s="17">
        <f t="shared" si="523"/>
        <v>0.12180689479467333</v>
      </c>
      <c r="P1128" s="17">
        <f t="shared" si="519"/>
        <v>-17152.432148105861</v>
      </c>
      <c r="T1128" s="15">
        <v>14.5706726074219</v>
      </c>
      <c r="U1128" s="15">
        <f t="shared" si="520"/>
        <v>18.342384388427764</v>
      </c>
      <c r="V1128" s="15">
        <f>0.9014*U1128+2.3973</f>
        <v>18.931125287728786</v>
      </c>
      <c r="W1128" s="15">
        <f t="shared" si="524"/>
        <v>-0.58874089930102258</v>
      </c>
      <c r="X1128" s="19">
        <f t="shared" si="521"/>
        <v>-26845.01460736525</v>
      </c>
    </row>
    <row r="1129" spans="1:26">
      <c r="A1129">
        <v>2099</v>
      </c>
      <c r="B1129">
        <v>11</v>
      </c>
      <c r="C1129" s="15">
        <v>8.2474609375000192</v>
      </c>
      <c r="D1129" s="15">
        <f t="shared" si="516"/>
        <v>5.314441972656275</v>
      </c>
      <c r="E1129" s="15">
        <f t="shared" si="536"/>
        <v>7.187737994152366</v>
      </c>
      <c r="F1129" s="15">
        <f t="shared" si="522"/>
        <v>-1.873296021496091</v>
      </c>
      <c r="G1129" s="15">
        <f t="shared" si="517"/>
        <v>-44367.631029228178</v>
      </c>
      <c r="L1129" s="17">
        <v>8.9657226562500192</v>
      </c>
      <c r="M1129" s="17">
        <f t="shared" si="518"/>
        <v>10.869323496093775</v>
      </c>
      <c r="N1129" s="17">
        <f>0.9014*M1129+2.3973</f>
        <v>12.194908199378929</v>
      </c>
      <c r="O1129" s="17">
        <f t="shared" si="523"/>
        <v>-1.3255847032851538</v>
      </c>
      <c r="P1129" s="17">
        <f t="shared" si="519"/>
        <v>-36896.300937512788</v>
      </c>
      <c r="T1129" s="15">
        <v>4.9141784667969004</v>
      </c>
      <c r="U1129" s="15">
        <f t="shared" si="520"/>
        <v>7.7414851208496369</v>
      </c>
      <c r="V1129" s="15">
        <f>0.9014*U1129+2.3973</f>
        <v>9.3754746879338633</v>
      </c>
      <c r="W1129" s="15">
        <f t="shared" si="524"/>
        <v>-1.6339895670842264</v>
      </c>
      <c r="X1129" s="19">
        <f t="shared" si="521"/>
        <v>-41103.251684595933</v>
      </c>
    </row>
    <row r="1130" spans="1:26">
      <c r="A1130">
        <v>2099</v>
      </c>
      <c r="B1130">
        <v>12</v>
      </c>
      <c r="C1130" s="15">
        <v>3.7972045898437701</v>
      </c>
      <c r="D1130" s="15">
        <f t="shared" si="516"/>
        <v>-0.52740953491208309</v>
      </c>
      <c r="E1130" s="15">
        <f t="shared" ref="E1130:E1132" si="537">0.7817*D1130+0.2163</f>
        <v>-0.19597603344077535</v>
      </c>
      <c r="F1130" s="15">
        <f t="shared" si="522"/>
        <v>-0.33143350147130773</v>
      </c>
      <c r="G1130" s="15">
        <f t="shared" si="517"/>
        <v>-23335.084393570109</v>
      </c>
      <c r="L1130" s="17">
        <v>4.3061767578125201</v>
      </c>
      <c r="M1130" s="17">
        <f t="shared" si="518"/>
        <v>4.4699031591797151</v>
      </c>
      <c r="N1130" s="17">
        <f>0.7817*M1130+0.2163</f>
        <v>3.7104232995307829</v>
      </c>
      <c r="O1130" s="17">
        <f t="shared" si="523"/>
        <v>0.75947985964893228</v>
      </c>
      <c r="P1130" s="17">
        <f t="shared" si="519"/>
        <v>-8453.9352345289153</v>
      </c>
      <c r="T1130" s="15">
        <v>-3.9831542968727297E-2</v>
      </c>
      <c r="U1130" s="15">
        <f t="shared" si="520"/>
        <v>2.3029729321289309</v>
      </c>
      <c r="V1130" s="15">
        <f>0.7817*U1130+0.2163</f>
        <v>2.0165339410451852</v>
      </c>
      <c r="W1130" s="15">
        <f t="shared" si="524"/>
        <v>0.28643899108374571</v>
      </c>
      <c r="X1130" s="19">
        <f t="shared" si="521"/>
        <v>-14906.685722626626</v>
      </c>
    </row>
    <row r="1131" spans="1:26">
      <c r="A1131">
        <v>2010</v>
      </c>
      <c r="B1131">
        <v>1</v>
      </c>
      <c r="C1131" s="15">
        <v>-1.09235229492185</v>
      </c>
      <c r="D1131" s="15">
        <f t="shared" si="516"/>
        <v>-6.945930857543912</v>
      </c>
      <c r="E1131" s="15">
        <f t="shared" si="537"/>
        <v>-5.2133341513420755</v>
      </c>
      <c r="F1131" s="15">
        <f t="shared" si="522"/>
        <v>-1.7325967062018366</v>
      </c>
      <c r="G1131" s="15">
        <f t="shared" si="517"/>
        <v>-42448.351669299256</v>
      </c>
      <c r="H1131" s="15">
        <f>SUM(G1131:G1142)</f>
        <v>-7384.9575939228744</v>
      </c>
      <c r="I1131" s="15">
        <f>H1131*2.36386*4.4</f>
        <v>-76810.82577507032</v>
      </c>
      <c r="L1131" s="17">
        <v>4.4385620117187701</v>
      </c>
      <c r="M1131" s="17">
        <f t="shared" si="518"/>
        <v>4.6517210668945594</v>
      </c>
      <c r="N1131" s="17">
        <f>0.7817*M1131+0.2163</f>
        <v>3.8525503579914768</v>
      </c>
      <c r="O1131" s="17">
        <f t="shared" si="523"/>
        <v>0.79917070890308262</v>
      </c>
      <c r="P1131" s="17">
        <f t="shared" si="519"/>
        <v>-7912.5123598530499</v>
      </c>
      <c r="Q1131" s="17">
        <f>SUM(P1131:P1142)</f>
        <v>96743.86563668192</v>
      </c>
      <c r="R1131" s="17">
        <f>Q1131*2.36386*4.4</f>
        <v>1006231.3985852784</v>
      </c>
      <c r="T1131" s="15">
        <v>1.35259399414065</v>
      </c>
      <c r="U1131" s="15">
        <f t="shared" si="520"/>
        <v>3.8315776867676057</v>
      </c>
      <c r="V1131" s="15">
        <f>0.7817*U1131+0.2163</f>
        <v>3.2114442777462373</v>
      </c>
      <c r="W1131" s="15">
        <f t="shared" si="524"/>
        <v>0.62013340902136838</v>
      </c>
      <c r="X1131" s="19">
        <f t="shared" si="521"/>
        <v>-10354.760167539514</v>
      </c>
      <c r="Y1131" s="19">
        <f>SUM(X1131:X1142)</f>
        <v>47567.650337332292</v>
      </c>
      <c r="Z1131" s="19">
        <f>Y1131*2.36386*4.4</f>
        <v>494750.37007618783</v>
      </c>
    </row>
    <row r="1132" spans="1:26">
      <c r="A1132">
        <v>2010</v>
      </c>
      <c r="B1132">
        <v>2</v>
      </c>
      <c r="C1132" s="15">
        <v>8.8568969726562692</v>
      </c>
      <c r="D1132" s="15">
        <f t="shared" si="516"/>
        <v>6.1144486560058846</v>
      </c>
      <c r="E1132" s="15">
        <f t="shared" si="537"/>
        <v>4.9959645143997999</v>
      </c>
      <c r="F1132" s="15">
        <f t="shared" si="522"/>
        <v>1.1184841416060847</v>
      </c>
      <c r="G1132" s="15">
        <f t="shared" si="517"/>
        <v>-3556.7578243513999</v>
      </c>
      <c r="L1132" s="17">
        <v>4.9266601562500201</v>
      </c>
      <c r="M1132" s="17">
        <f t="shared" si="518"/>
        <v>5.3220750585937768</v>
      </c>
      <c r="N1132" s="17">
        <f>0.7817*M1132+0.2163</f>
        <v>4.3765660733027554</v>
      </c>
      <c r="O1132" s="17">
        <f t="shared" si="523"/>
        <v>0.94550898529102145</v>
      </c>
      <c r="P1132" s="17">
        <f t="shared" si="519"/>
        <v>-5916.3119316451757</v>
      </c>
      <c r="T1132" s="15">
        <v>9.8431335449218995</v>
      </c>
      <c r="U1132" s="15">
        <f t="shared" si="520"/>
        <v>13.152492005615263</v>
      </c>
      <c r="V1132" s="15">
        <f>0.7817*U1132+0.2163</f>
        <v>10.497603000789452</v>
      </c>
      <c r="W1132" s="15">
        <f t="shared" si="524"/>
        <v>2.6548890048258116</v>
      </c>
      <c r="X1132" s="19">
        <f t="shared" si="521"/>
        <v>17401.340914828899</v>
      </c>
    </row>
    <row r="1133" spans="1:26">
      <c r="A1133">
        <v>2010</v>
      </c>
      <c r="B1133">
        <v>3</v>
      </c>
      <c r="C1133" s="15">
        <v>15.98232421875</v>
      </c>
      <c r="D1133" s="15">
        <f t="shared" si="516"/>
        <v>15.467997001953123</v>
      </c>
      <c r="E1133" s="15">
        <f t="shared" ref="E1133:E1135" si="538">0.9534*D1133-0.7929</f>
        <v>13.954288341662108</v>
      </c>
      <c r="F1133" s="15">
        <f t="shared" si="522"/>
        <v>1.5137086602910141</v>
      </c>
      <c r="G1133" s="15">
        <f t="shared" si="517"/>
        <v>1834.4998350297246</v>
      </c>
      <c r="L1133" s="17">
        <v>15.6958251953125</v>
      </c>
      <c r="M1133" s="17">
        <f t="shared" si="518"/>
        <v>20.112446323242189</v>
      </c>
      <c r="N1133" s="17">
        <f>0.9534*M1133-0.7929</f>
        <v>18.382306324579105</v>
      </c>
      <c r="O1133" s="17">
        <f t="shared" si="523"/>
        <v>1.7301399986630841</v>
      </c>
      <c r="P1133" s="17">
        <f t="shared" si="519"/>
        <v>4786.8397217631318</v>
      </c>
      <c r="T1133" s="15">
        <v>16.206689453125001</v>
      </c>
      <c r="U1133" s="15">
        <f t="shared" si="520"/>
        <v>20.138403681640625</v>
      </c>
      <c r="V1133" s="15">
        <f>0.9534*U1133-0.7929</f>
        <v>18.407054070076175</v>
      </c>
      <c r="W1133" s="15">
        <f t="shared" si="524"/>
        <v>1.7313496115644504</v>
      </c>
      <c r="X1133" s="19">
        <f t="shared" si="521"/>
        <v>4803.3400513506676</v>
      </c>
    </row>
    <row r="1134" spans="1:26">
      <c r="A1134">
        <v>2010</v>
      </c>
      <c r="B1134">
        <v>4</v>
      </c>
      <c r="C1134" s="15">
        <v>27.278894042968801</v>
      </c>
      <c r="D1134" s="15">
        <f t="shared" si="516"/>
        <v>30.297004210205145</v>
      </c>
      <c r="E1134" s="15">
        <f t="shared" si="538"/>
        <v>28.092263814009588</v>
      </c>
      <c r="F1134" s="15">
        <f t="shared" si="522"/>
        <v>2.2047403961955574</v>
      </c>
      <c r="G1134" s="15">
        <f t="shared" si="517"/>
        <v>11260.8637445036</v>
      </c>
      <c r="L1134" s="17">
        <v>27.050256347656301</v>
      </c>
      <c r="M1134" s="17">
        <f t="shared" si="518"/>
        <v>35.706622067871159</v>
      </c>
      <c r="N1134" s="17">
        <f>0.9534*M1134-0.7929</f>
        <v>33.249793479508362</v>
      </c>
      <c r="O1134" s="17">
        <f t="shared" si="523"/>
        <v>2.4568285883627965</v>
      </c>
      <c r="P1134" s="17">
        <f t="shared" si="519"/>
        <v>14699.598773856909</v>
      </c>
      <c r="T1134" s="15">
        <v>20.339135742187501</v>
      </c>
      <c r="U1134" s="15">
        <f t="shared" si="520"/>
        <v>24.67500321777344</v>
      </c>
      <c r="V1134" s="15">
        <f>0.9534*U1134-0.7929</f>
        <v>22.7322480678252</v>
      </c>
      <c r="W1134" s="15">
        <f t="shared" si="524"/>
        <v>1.9427551499482405</v>
      </c>
      <c r="X1134" s="19">
        <f t="shared" si="521"/>
        <v>7687.1230004439494</v>
      </c>
    </row>
    <row r="1135" spans="1:26">
      <c r="A1135">
        <v>2010</v>
      </c>
      <c r="B1135">
        <v>5</v>
      </c>
      <c r="C1135" s="15">
        <v>30.666802978515602</v>
      </c>
      <c r="D1135" s="15">
        <f t="shared" si="516"/>
        <v>34.744312269897428</v>
      </c>
      <c r="E1135" s="15">
        <f t="shared" si="538"/>
        <v>32.332327318120207</v>
      </c>
      <c r="F1135" s="15">
        <f t="shared" si="522"/>
        <v>2.4119849517772209</v>
      </c>
      <c r="G1135" s="15">
        <f t="shared" si="517"/>
        <v>14087.886727193072</v>
      </c>
      <c r="L1135" s="17">
        <v>30.437402343750001</v>
      </c>
      <c r="M1135" s="17">
        <f t="shared" si="518"/>
        <v>40.35852837890625</v>
      </c>
      <c r="N1135" s="17">
        <f>0.9534*M1135-0.7929</f>
        <v>37.684920956449218</v>
      </c>
      <c r="O1135" s="17">
        <f t="shared" si="523"/>
        <v>2.6736074224570316</v>
      </c>
      <c r="P1135" s="17">
        <f t="shared" si="519"/>
        <v>17656.678849736367</v>
      </c>
      <c r="T1135" s="15">
        <v>30.464746093750001</v>
      </c>
      <c r="U1135" s="15">
        <f t="shared" si="520"/>
        <v>35.790898261718752</v>
      </c>
      <c r="V1135" s="15">
        <f>0.9534*U1135-0.7929</f>
        <v>33.330142402722657</v>
      </c>
      <c r="W1135" s="15">
        <f t="shared" si="524"/>
        <v>2.4607558589960945</v>
      </c>
      <c r="X1135" s="19">
        <f t="shared" si="521"/>
        <v>14753.170672565728</v>
      </c>
    </row>
    <row r="1136" spans="1:26">
      <c r="A1136">
        <v>2010</v>
      </c>
      <c r="B1136">
        <v>6</v>
      </c>
      <c r="C1136" s="15">
        <v>35.805230712890697</v>
      </c>
      <c r="D1136" s="15">
        <f t="shared" si="516"/>
        <v>41.489526356811616</v>
      </c>
      <c r="E1136" s="15">
        <f t="shared" ref="E1136:E1138" si="539">0.814*D1136+4.4613</f>
        <v>38.233774454444656</v>
      </c>
      <c r="F1136" s="15">
        <f t="shared" si="522"/>
        <v>3.2557519023669599</v>
      </c>
      <c r="G1136" s="15">
        <f t="shared" si="517"/>
        <v>25597.711700187698</v>
      </c>
      <c r="L1136" s="17">
        <v>34.377648925781301</v>
      </c>
      <c r="M1136" s="17">
        <f t="shared" si="518"/>
        <v>45.770063034668034</v>
      </c>
      <c r="N1136" s="17">
        <f>0.814*M1136+4.4613</f>
        <v>41.718131310219782</v>
      </c>
      <c r="O1136" s="17">
        <f t="shared" si="523"/>
        <v>4.0519317244482522</v>
      </c>
      <c r="P1136" s="17">
        <f t="shared" si="519"/>
        <v>36458.400653198609</v>
      </c>
      <c r="T1136" s="15">
        <v>35.880242919921898</v>
      </c>
      <c r="U1136" s="15">
        <f t="shared" si="520"/>
        <v>41.736030677490263</v>
      </c>
      <c r="V1136" s="15">
        <f>0.814*U1136+4.4613</f>
        <v>38.434428971477075</v>
      </c>
      <c r="W1136" s="15">
        <f t="shared" si="524"/>
        <v>3.3016017060131873</v>
      </c>
      <c r="X1136" s="19">
        <f t="shared" si="521"/>
        <v>26223.148871725891</v>
      </c>
    </row>
    <row r="1137" spans="1:24">
      <c r="A1137">
        <v>2010</v>
      </c>
      <c r="B1137">
        <v>7</v>
      </c>
      <c r="C1137" s="15">
        <v>38.135308837890697</v>
      </c>
      <c r="D1137" s="15">
        <f t="shared" si="516"/>
        <v>44.548219911499118</v>
      </c>
      <c r="E1137" s="15">
        <f t="shared" si="539"/>
        <v>40.723551007960282</v>
      </c>
      <c r="F1137" s="15">
        <f t="shared" si="522"/>
        <v>3.8246689035388357</v>
      </c>
      <c r="G1137" s="15">
        <f t="shared" si="517"/>
        <v>33358.308513173259</v>
      </c>
      <c r="L1137" s="17">
        <v>39.233056640625001</v>
      </c>
      <c r="M1137" s="17">
        <f t="shared" si="518"/>
        <v>52.43847999023437</v>
      </c>
      <c r="N1137" s="17">
        <f>0.814*M1137+4.4613</f>
        <v>47.146222712050779</v>
      </c>
      <c r="O1137" s="17">
        <f t="shared" si="523"/>
        <v>5.292257278183591</v>
      </c>
      <c r="P1137" s="17">
        <f t="shared" si="519"/>
        <v>53377.681531702372</v>
      </c>
      <c r="T1137" s="15">
        <v>39.388116455078197</v>
      </c>
      <c r="U1137" s="15">
        <f t="shared" si="520"/>
        <v>45.586974244384848</v>
      </c>
      <c r="V1137" s="15">
        <f>0.814*U1137+4.4613</f>
        <v>41.569097034929264</v>
      </c>
      <c r="W1137" s="15">
        <f t="shared" si="524"/>
        <v>4.0178772094555839</v>
      </c>
      <c r="X1137" s="19">
        <f t="shared" si="521"/>
        <v>35993.863014183618</v>
      </c>
    </row>
    <row r="1138" spans="1:24">
      <c r="A1138">
        <v>2010</v>
      </c>
      <c r="B1138">
        <v>8</v>
      </c>
      <c r="C1138" s="15">
        <v>37.210412597656301</v>
      </c>
      <c r="D1138" s="15">
        <f t="shared" si="516"/>
        <v>43.334108616943425</v>
      </c>
      <c r="E1138" s="15">
        <f t="shared" si="539"/>
        <v>39.735264414191946</v>
      </c>
      <c r="F1138" s="15">
        <f t="shared" si="522"/>
        <v>3.5988442027514793</v>
      </c>
      <c r="G1138" s="15">
        <f t="shared" si="517"/>
        <v>30277.833769732926</v>
      </c>
      <c r="L1138" s="17">
        <v>34.352746582031301</v>
      </c>
      <c r="M1138" s="17">
        <f t="shared" si="518"/>
        <v>45.735862155761787</v>
      </c>
      <c r="N1138" s="17">
        <f>0.814*M1138+4.4613</f>
        <v>41.690291794790092</v>
      </c>
      <c r="O1138" s="17">
        <f t="shared" si="523"/>
        <v>4.0455703609716949</v>
      </c>
      <c r="P1138" s="17">
        <f t="shared" si="519"/>
        <v>36371.625294014892</v>
      </c>
      <c r="T1138" s="15">
        <v>36.663995361328197</v>
      </c>
      <c r="U1138" s="15">
        <f t="shared" si="520"/>
        <v>42.596434107666099</v>
      </c>
      <c r="V1138" s="15">
        <f>0.814*U1138+4.4613</f>
        <v>39.134797363640203</v>
      </c>
      <c r="W1138" s="15">
        <f t="shared" si="524"/>
        <v>3.4616367440258955</v>
      </c>
      <c r="X1138" s="19">
        <f t="shared" si="521"/>
        <v>28406.186825257239</v>
      </c>
    </row>
    <row r="1139" spans="1:24">
      <c r="A1139">
        <v>2010</v>
      </c>
      <c r="B1139">
        <v>9</v>
      </c>
      <c r="C1139" s="15">
        <v>30.445672607421901</v>
      </c>
      <c r="D1139" s="15">
        <f t="shared" si="516"/>
        <v>34.454034431762729</v>
      </c>
      <c r="E1139" s="15">
        <f t="shared" ref="E1139:E1141" si="540">0.9014*D1139+2.3973</f>
        <v>33.454166636790923</v>
      </c>
      <c r="F1139" s="15">
        <f t="shared" si="522"/>
        <v>0.99986779497180578</v>
      </c>
      <c r="G1139" s="15">
        <f t="shared" si="517"/>
        <v>-5174.8034087895976</v>
      </c>
      <c r="L1139" s="17">
        <v>27.648339843750001</v>
      </c>
      <c r="M1139" s="17">
        <f t="shared" si="518"/>
        <v>36.528029941406245</v>
      </c>
      <c r="N1139" s="17">
        <f>0.9014*M1139+2.3973</f>
        <v>35.323666189183591</v>
      </c>
      <c r="O1139" s="17">
        <f t="shared" si="523"/>
        <v>1.2043637522226547</v>
      </c>
      <c r="P1139" s="17">
        <f t="shared" si="519"/>
        <v>-2385.2740559307676</v>
      </c>
      <c r="T1139" s="15">
        <v>26.301843261718801</v>
      </c>
      <c r="U1139" s="15">
        <f t="shared" si="520"/>
        <v>31.220863532714901</v>
      </c>
      <c r="V1139" s="15">
        <f>0.9014*U1139+2.3973</f>
        <v>30.539786388389214</v>
      </c>
      <c r="W1139" s="15">
        <f t="shared" si="524"/>
        <v>0.68107714432568756</v>
      </c>
      <c r="X1139" s="19">
        <f t="shared" si="521"/>
        <v>-9523.4266742532964</v>
      </c>
    </row>
    <row r="1140" spans="1:24">
      <c r="A1140">
        <v>2010</v>
      </c>
      <c r="B1140">
        <v>10</v>
      </c>
      <c r="C1140" s="15">
        <v>21.521600341796901</v>
      </c>
      <c r="D1140" s="15">
        <f t="shared" si="516"/>
        <v>22.739404768676792</v>
      </c>
      <c r="E1140" s="15">
        <f t="shared" si="540"/>
        <v>22.89459945848526</v>
      </c>
      <c r="F1140" s="15">
        <f t="shared" si="522"/>
        <v>-0.15519468980846796</v>
      </c>
      <c r="G1140" s="15">
        <f t="shared" si="517"/>
        <v>-20931.01076367731</v>
      </c>
      <c r="L1140" s="17">
        <v>19.420312500000001</v>
      </c>
      <c r="M1140" s="17">
        <f t="shared" si="518"/>
        <v>25.227657187500004</v>
      </c>
      <c r="N1140" s="17">
        <f>0.9014*M1140+2.3973</f>
        <v>25.137510188812506</v>
      </c>
      <c r="O1140" s="17">
        <f t="shared" si="523"/>
        <v>9.014699868749787E-2</v>
      </c>
      <c r="P1140" s="17">
        <f t="shared" si="519"/>
        <v>-17584.304790903843</v>
      </c>
      <c r="T1140" s="15">
        <v>16.918817138671901</v>
      </c>
      <c r="U1140" s="15">
        <f t="shared" si="520"/>
        <v>20.920177454834015</v>
      </c>
      <c r="V1140" s="15">
        <f>0.9014*U1140+2.3973</f>
        <v>21.25474795778738</v>
      </c>
      <c r="W1140" s="15">
        <f t="shared" si="524"/>
        <v>-0.33457050295336543</v>
      </c>
      <c r="X1140" s="19">
        <f t="shared" si="521"/>
        <v>-23377.87623078686</v>
      </c>
    </row>
    <row r="1141" spans="1:24">
      <c r="A1141">
        <v>2010</v>
      </c>
      <c r="B1141">
        <v>11</v>
      </c>
      <c r="C1141" s="15">
        <v>11.5661865234375</v>
      </c>
      <c r="D1141" s="15">
        <f t="shared" si="516"/>
        <v>9.6709330493164067</v>
      </c>
      <c r="E1141" s="15">
        <f t="shared" si="540"/>
        <v>11.114679050653809</v>
      </c>
      <c r="F1141" s="15">
        <f t="shared" si="522"/>
        <v>-1.4437460013374022</v>
      </c>
      <c r="G1141" s="15">
        <f t="shared" si="517"/>
        <v>-38508.139204243504</v>
      </c>
      <c r="L1141" s="17">
        <v>11.302331542968799</v>
      </c>
      <c r="M1141" s="17">
        <f t="shared" si="518"/>
        <v>14.078422141113348</v>
      </c>
      <c r="N1141" s="17">
        <f>0.9014*M1141+2.3973</f>
        <v>15.087589717999572</v>
      </c>
      <c r="O1141" s="17">
        <f t="shared" si="523"/>
        <v>-1.0091675768862238</v>
      </c>
      <c r="P1141" s="17">
        <f t="shared" si="519"/>
        <v>-32580.05491630498</v>
      </c>
      <c r="T1141" s="15">
        <v>8.1526428222656495</v>
      </c>
      <c r="U1141" s="15">
        <f t="shared" si="520"/>
        <v>11.296671290283232</v>
      </c>
      <c r="V1141" s="15">
        <f>0.9014*U1141+2.3973</f>
        <v>12.580119501061304</v>
      </c>
      <c r="W1141" s="15">
        <f t="shared" si="524"/>
        <v>-1.2834482107780723</v>
      </c>
      <c r="X1141" s="19">
        <f t="shared" si="521"/>
        <v>-36321.517043223685</v>
      </c>
    </row>
    <row r="1142" spans="1:24">
      <c r="A1142">
        <v>2010</v>
      </c>
      <c r="B1142">
        <v>12</v>
      </c>
      <c r="C1142" s="15">
        <v>6.3943115234375201</v>
      </c>
      <c r="D1142" s="15">
        <f t="shared" si="516"/>
        <v>2.8818127368164328</v>
      </c>
      <c r="E1142" s="15">
        <f>0.7817*D1142+0.2163</f>
        <v>2.4690130163694053</v>
      </c>
      <c r="F1142" s="15">
        <f t="shared" si="522"/>
        <v>0.41279972044702751</v>
      </c>
      <c r="G1142" s="15">
        <f t="shared" si="517"/>
        <v>-13182.999013382097</v>
      </c>
      <c r="L1142" s="17">
        <v>6.3174072265625201</v>
      </c>
      <c r="M1142" s="17">
        <f t="shared" si="518"/>
        <v>7.2321270849609647</v>
      </c>
      <c r="N1142" s="17">
        <f>0.7817*M1142+0.2163</f>
        <v>5.8696537423139858</v>
      </c>
      <c r="O1142" s="17">
        <f t="shared" si="523"/>
        <v>1.3624733426469788</v>
      </c>
      <c r="P1142" s="17">
        <f t="shared" si="519"/>
        <v>-228.50113295256233</v>
      </c>
      <c r="T1142" s="15">
        <v>2.0353027343750201</v>
      </c>
      <c r="U1142" s="15">
        <f t="shared" si="520"/>
        <v>4.5810553417968976</v>
      </c>
      <c r="V1142" s="15">
        <f>0.7817*U1142+0.2163</f>
        <v>3.7973109606826347</v>
      </c>
      <c r="W1142" s="15">
        <f t="shared" si="524"/>
        <v>0.78374438111426281</v>
      </c>
      <c r="X1142" s="19">
        <f t="shared" si="521"/>
        <v>-8122.9428972203405</v>
      </c>
    </row>
  </sheetData>
  <mergeCells count="3">
    <mergeCell ref="C1:I1"/>
    <mergeCell ref="L1:R1"/>
    <mergeCell ref="T1:Z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96"/>
  <sheetViews>
    <sheetView topLeftCell="E1" workbookViewId="0">
      <selection activeCell="C106" sqref="C106"/>
    </sheetView>
  </sheetViews>
  <sheetFormatPr defaultRowHeight="13.5"/>
  <cols>
    <col min="2" max="2" width="31.125" style="3" customWidth="1"/>
    <col min="3" max="3" width="36.75" style="3" customWidth="1"/>
    <col min="4" max="4" width="26.25" style="3" customWidth="1"/>
    <col min="5" max="5" width="16.25" customWidth="1"/>
    <col min="7" max="7" width="16.75" customWidth="1"/>
    <col min="8" max="8" width="14.375" customWidth="1"/>
    <col min="9" max="9" width="23.875" customWidth="1"/>
    <col min="10" max="10" width="21.75" customWidth="1"/>
    <col min="11" max="11" width="20.5" customWidth="1"/>
    <col min="258" max="258" width="21.125" customWidth="1"/>
    <col min="259" max="259" width="23.25" customWidth="1"/>
    <col min="260" max="260" width="26.25" customWidth="1"/>
    <col min="261" max="261" width="16.25" customWidth="1"/>
    <col min="263" max="263" width="16.75" customWidth="1"/>
    <col min="264" max="264" width="14.375" customWidth="1"/>
    <col min="514" max="514" width="21.125" customWidth="1"/>
    <col min="515" max="515" width="23.25" customWidth="1"/>
    <col min="516" max="516" width="26.25" customWidth="1"/>
    <col min="517" max="517" width="16.25" customWidth="1"/>
    <col min="519" max="519" width="16.75" customWidth="1"/>
    <col min="520" max="520" width="14.375" customWidth="1"/>
    <col min="770" max="770" width="21.125" customWidth="1"/>
    <col min="771" max="771" width="23.25" customWidth="1"/>
    <col min="772" max="772" width="26.25" customWidth="1"/>
    <col min="773" max="773" width="16.25" customWidth="1"/>
    <col min="775" max="775" width="16.75" customWidth="1"/>
    <col min="776" max="776" width="14.375" customWidth="1"/>
    <col min="1026" max="1026" width="21.125" customWidth="1"/>
    <col min="1027" max="1027" width="23.25" customWidth="1"/>
    <col min="1028" max="1028" width="26.25" customWidth="1"/>
    <col min="1029" max="1029" width="16.25" customWidth="1"/>
    <col min="1031" max="1031" width="16.75" customWidth="1"/>
    <col min="1032" max="1032" width="14.375" customWidth="1"/>
    <col min="1282" max="1282" width="21.125" customWidth="1"/>
    <col min="1283" max="1283" width="23.25" customWidth="1"/>
    <col min="1284" max="1284" width="26.25" customWidth="1"/>
    <col min="1285" max="1285" width="16.25" customWidth="1"/>
    <col min="1287" max="1287" width="16.75" customWidth="1"/>
    <col min="1288" max="1288" width="14.375" customWidth="1"/>
    <col min="1538" max="1538" width="21.125" customWidth="1"/>
    <col min="1539" max="1539" width="23.25" customWidth="1"/>
    <col min="1540" max="1540" width="26.25" customWidth="1"/>
    <col min="1541" max="1541" width="16.25" customWidth="1"/>
    <col min="1543" max="1543" width="16.75" customWidth="1"/>
    <col min="1544" max="1544" width="14.375" customWidth="1"/>
    <col min="1794" max="1794" width="21.125" customWidth="1"/>
    <col min="1795" max="1795" width="23.25" customWidth="1"/>
    <col min="1796" max="1796" width="26.25" customWidth="1"/>
    <col min="1797" max="1797" width="16.25" customWidth="1"/>
    <col min="1799" max="1799" width="16.75" customWidth="1"/>
    <col min="1800" max="1800" width="14.375" customWidth="1"/>
    <col min="2050" max="2050" width="21.125" customWidth="1"/>
    <col min="2051" max="2051" width="23.25" customWidth="1"/>
    <col min="2052" max="2052" width="26.25" customWidth="1"/>
    <col min="2053" max="2053" width="16.25" customWidth="1"/>
    <col min="2055" max="2055" width="16.75" customWidth="1"/>
    <col min="2056" max="2056" width="14.375" customWidth="1"/>
    <col min="2306" max="2306" width="21.125" customWidth="1"/>
    <col min="2307" max="2307" width="23.25" customWidth="1"/>
    <col min="2308" max="2308" width="26.25" customWidth="1"/>
    <col min="2309" max="2309" width="16.25" customWidth="1"/>
    <col min="2311" max="2311" width="16.75" customWidth="1"/>
    <col min="2312" max="2312" width="14.375" customWidth="1"/>
    <col min="2562" max="2562" width="21.125" customWidth="1"/>
    <col min="2563" max="2563" width="23.25" customWidth="1"/>
    <col min="2564" max="2564" width="26.25" customWidth="1"/>
    <col min="2565" max="2565" width="16.25" customWidth="1"/>
    <col min="2567" max="2567" width="16.75" customWidth="1"/>
    <col min="2568" max="2568" width="14.375" customWidth="1"/>
    <col min="2818" max="2818" width="21.125" customWidth="1"/>
    <col min="2819" max="2819" width="23.25" customWidth="1"/>
    <col min="2820" max="2820" width="26.25" customWidth="1"/>
    <col min="2821" max="2821" width="16.25" customWidth="1"/>
    <col min="2823" max="2823" width="16.75" customWidth="1"/>
    <col min="2824" max="2824" width="14.375" customWidth="1"/>
    <col min="3074" max="3074" width="21.125" customWidth="1"/>
    <col min="3075" max="3075" width="23.25" customWidth="1"/>
    <col min="3076" max="3076" width="26.25" customWidth="1"/>
    <col min="3077" max="3077" width="16.25" customWidth="1"/>
    <col min="3079" max="3079" width="16.75" customWidth="1"/>
    <col min="3080" max="3080" width="14.375" customWidth="1"/>
    <col min="3330" max="3330" width="21.125" customWidth="1"/>
    <col min="3331" max="3331" width="23.25" customWidth="1"/>
    <col min="3332" max="3332" width="26.25" customWidth="1"/>
    <col min="3333" max="3333" width="16.25" customWidth="1"/>
    <col min="3335" max="3335" width="16.75" customWidth="1"/>
    <col min="3336" max="3336" width="14.375" customWidth="1"/>
    <col min="3586" max="3586" width="21.125" customWidth="1"/>
    <col min="3587" max="3587" width="23.25" customWidth="1"/>
    <col min="3588" max="3588" width="26.25" customWidth="1"/>
    <col min="3589" max="3589" width="16.25" customWidth="1"/>
    <col min="3591" max="3591" width="16.75" customWidth="1"/>
    <col min="3592" max="3592" width="14.375" customWidth="1"/>
    <col min="3842" max="3842" width="21.125" customWidth="1"/>
    <col min="3843" max="3843" width="23.25" customWidth="1"/>
    <col min="3844" max="3844" width="26.25" customWidth="1"/>
    <col min="3845" max="3845" width="16.25" customWidth="1"/>
    <col min="3847" max="3847" width="16.75" customWidth="1"/>
    <col min="3848" max="3848" width="14.375" customWidth="1"/>
    <col min="4098" max="4098" width="21.125" customWidth="1"/>
    <col min="4099" max="4099" width="23.25" customWidth="1"/>
    <col min="4100" max="4100" width="26.25" customWidth="1"/>
    <col min="4101" max="4101" width="16.25" customWidth="1"/>
    <col min="4103" max="4103" width="16.75" customWidth="1"/>
    <col min="4104" max="4104" width="14.375" customWidth="1"/>
    <col min="4354" max="4354" width="21.125" customWidth="1"/>
    <col min="4355" max="4355" width="23.25" customWidth="1"/>
    <col min="4356" max="4356" width="26.25" customWidth="1"/>
    <col min="4357" max="4357" width="16.25" customWidth="1"/>
    <col min="4359" max="4359" width="16.75" customWidth="1"/>
    <col min="4360" max="4360" width="14.375" customWidth="1"/>
    <col min="4610" max="4610" width="21.125" customWidth="1"/>
    <col min="4611" max="4611" width="23.25" customWidth="1"/>
    <col min="4612" max="4612" width="26.25" customWidth="1"/>
    <col min="4613" max="4613" width="16.25" customWidth="1"/>
    <col min="4615" max="4615" width="16.75" customWidth="1"/>
    <col min="4616" max="4616" width="14.375" customWidth="1"/>
    <col min="4866" max="4866" width="21.125" customWidth="1"/>
    <col min="4867" max="4867" width="23.25" customWidth="1"/>
    <col min="4868" max="4868" width="26.25" customWidth="1"/>
    <col min="4869" max="4869" width="16.25" customWidth="1"/>
    <col min="4871" max="4871" width="16.75" customWidth="1"/>
    <col min="4872" max="4872" width="14.375" customWidth="1"/>
    <col min="5122" max="5122" width="21.125" customWidth="1"/>
    <col min="5123" max="5123" width="23.25" customWidth="1"/>
    <col min="5124" max="5124" width="26.25" customWidth="1"/>
    <col min="5125" max="5125" width="16.25" customWidth="1"/>
    <col min="5127" max="5127" width="16.75" customWidth="1"/>
    <col min="5128" max="5128" width="14.375" customWidth="1"/>
    <col min="5378" max="5378" width="21.125" customWidth="1"/>
    <col min="5379" max="5379" width="23.25" customWidth="1"/>
    <col min="5380" max="5380" width="26.25" customWidth="1"/>
    <col min="5381" max="5381" width="16.25" customWidth="1"/>
    <col min="5383" max="5383" width="16.75" customWidth="1"/>
    <col min="5384" max="5384" width="14.375" customWidth="1"/>
    <col min="5634" max="5634" width="21.125" customWidth="1"/>
    <col min="5635" max="5635" width="23.25" customWidth="1"/>
    <col min="5636" max="5636" width="26.25" customWidth="1"/>
    <col min="5637" max="5637" width="16.25" customWidth="1"/>
    <col min="5639" max="5639" width="16.75" customWidth="1"/>
    <col min="5640" max="5640" width="14.375" customWidth="1"/>
    <col min="5890" max="5890" width="21.125" customWidth="1"/>
    <col min="5891" max="5891" width="23.25" customWidth="1"/>
    <col min="5892" max="5892" width="26.25" customWidth="1"/>
    <col min="5893" max="5893" width="16.25" customWidth="1"/>
    <col min="5895" max="5895" width="16.75" customWidth="1"/>
    <col min="5896" max="5896" width="14.375" customWidth="1"/>
    <col min="6146" max="6146" width="21.125" customWidth="1"/>
    <col min="6147" max="6147" width="23.25" customWidth="1"/>
    <col min="6148" max="6148" width="26.25" customWidth="1"/>
    <col min="6149" max="6149" width="16.25" customWidth="1"/>
    <col min="6151" max="6151" width="16.75" customWidth="1"/>
    <col min="6152" max="6152" width="14.375" customWidth="1"/>
    <col min="6402" max="6402" width="21.125" customWidth="1"/>
    <col min="6403" max="6403" width="23.25" customWidth="1"/>
    <col min="6404" max="6404" width="26.25" customWidth="1"/>
    <col min="6405" max="6405" width="16.25" customWidth="1"/>
    <col min="6407" max="6407" width="16.75" customWidth="1"/>
    <col min="6408" max="6408" width="14.375" customWidth="1"/>
    <col min="6658" max="6658" width="21.125" customWidth="1"/>
    <col min="6659" max="6659" width="23.25" customWidth="1"/>
    <col min="6660" max="6660" width="26.25" customWidth="1"/>
    <col min="6661" max="6661" width="16.25" customWidth="1"/>
    <col min="6663" max="6663" width="16.75" customWidth="1"/>
    <col min="6664" max="6664" width="14.375" customWidth="1"/>
    <col min="6914" max="6914" width="21.125" customWidth="1"/>
    <col min="6915" max="6915" width="23.25" customWidth="1"/>
    <col min="6916" max="6916" width="26.25" customWidth="1"/>
    <col min="6917" max="6917" width="16.25" customWidth="1"/>
    <col min="6919" max="6919" width="16.75" customWidth="1"/>
    <col min="6920" max="6920" width="14.375" customWidth="1"/>
    <col min="7170" max="7170" width="21.125" customWidth="1"/>
    <col min="7171" max="7171" width="23.25" customWidth="1"/>
    <col min="7172" max="7172" width="26.25" customWidth="1"/>
    <col min="7173" max="7173" width="16.25" customWidth="1"/>
    <col min="7175" max="7175" width="16.75" customWidth="1"/>
    <col min="7176" max="7176" width="14.375" customWidth="1"/>
    <col min="7426" max="7426" width="21.125" customWidth="1"/>
    <col min="7427" max="7427" width="23.25" customWidth="1"/>
    <col min="7428" max="7428" width="26.25" customWidth="1"/>
    <col min="7429" max="7429" width="16.25" customWidth="1"/>
    <col min="7431" max="7431" width="16.75" customWidth="1"/>
    <col min="7432" max="7432" width="14.375" customWidth="1"/>
    <col min="7682" max="7682" width="21.125" customWidth="1"/>
    <col min="7683" max="7683" width="23.25" customWidth="1"/>
    <col min="7684" max="7684" width="26.25" customWidth="1"/>
    <col min="7685" max="7685" width="16.25" customWidth="1"/>
    <col min="7687" max="7687" width="16.75" customWidth="1"/>
    <col min="7688" max="7688" width="14.375" customWidth="1"/>
    <col min="7938" max="7938" width="21.125" customWidth="1"/>
    <col min="7939" max="7939" width="23.25" customWidth="1"/>
    <col min="7940" max="7940" width="26.25" customWidth="1"/>
    <col min="7941" max="7941" width="16.25" customWidth="1"/>
    <col min="7943" max="7943" width="16.75" customWidth="1"/>
    <col min="7944" max="7944" width="14.375" customWidth="1"/>
    <col min="8194" max="8194" width="21.125" customWidth="1"/>
    <col min="8195" max="8195" width="23.25" customWidth="1"/>
    <col min="8196" max="8196" width="26.25" customWidth="1"/>
    <col min="8197" max="8197" width="16.25" customWidth="1"/>
    <col min="8199" max="8199" width="16.75" customWidth="1"/>
    <col min="8200" max="8200" width="14.375" customWidth="1"/>
    <col min="8450" max="8450" width="21.125" customWidth="1"/>
    <col min="8451" max="8451" width="23.25" customWidth="1"/>
    <col min="8452" max="8452" width="26.25" customWidth="1"/>
    <col min="8453" max="8453" width="16.25" customWidth="1"/>
    <col min="8455" max="8455" width="16.75" customWidth="1"/>
    <col min="8456" max="8456" width="14.375" customWidth="1"/>
    <col min="8706" max="8706" width="21.125" customWidth="1"/>
    <col min="8707" max="8707" width="23.25" customWidth="1"/>
    <col min="8708" max="8708" width="26.25" customWidth="1"/>
    <col min="8709" max="8709" width="16.25" customWidth="1"/>
    <col min="8711" max="8711" width="16.75" customWidth="1"/>
    <col min="8712" max="8712" width="14.375" customWidth="1"/>
    <col min="8962" max="8962" width="21.125" customWidth="1"/>
    <col min="8963" max="8963" width="23.25" customWidth="1"/>
    <col min="8964" max="8964" width="26.25" customWidth="1"/>
    <col min="8965" max="8965" width="16.25" customWidth="1"/>
    <col min="8967" max="8967" width="16.75" customWidth="1"/>
    <col min="8968" max="8968" width="14.375" customWidth="1"/>
    <col min="9218" max="9218" width="21.125" customWidth="1"/>
    <col min="9219" max="9219" width="23.25" customWidth="1"/>
    <col min="9220" max="9220" width="26.25" customWidth="1"/>
    <col min="9221" max="9221" width="16.25" customWidth="1"/>
    <col min="9223" max="9223" width="16.75" customWidth="1"/>
    <col min="9224" max="9224" width="14.375" customWidth="1"/>
    <col min="9474" max="9474" width="21.125" customWidth="1"/>
    <col min="9475" max="9475" width="23.25" customWidth="1"/>
    <col min="9476" max="9476" width="26.25" customWidth="1"/>
    <col min="9477" max="9477" width="16.25" customWidth="1"/>
    <col min="9479" max="9479" width="16.75" customWidth="1"/>
    <col min="9480" max="9480" width="14.375" customWidth="1"/>
    <col min="9730" max="9730" width="21.125" customWidth="1"/>
    <col min="9731" max="9731" width="23.25" customWidth="1"/>
    <col min="9732" max="9732" width="26.25" customWidth="1"/>
    <col min="9733" max="9733" width="16.25" customWidth="1"/>
    <col min="9735" max="9735" width="16.75" customWidth="1"/>
    <col min="9736" max="9736" width="14.375" customWidth="1"/>
    <col min="9986" max="9986" width="21.125" customWidth="1"/>
    <col min="9987" max="9987" width="23.25" customWidth="1"/>
    <col min="9988" max="9988" width="26.25" customWidth="1"/>
    <col min="9989" max="9989" width="16.25" customWidth="1"/>
    <col min="9991" max="9991" width="16.75" customWidth="1"/>
    <col min="9992" max="9992" width="14.375" customWidth="1"/>
    <col min="10242" max="10242" width="21.125" customWidth="1"/>
    <col min="10243" max="10243" width="23.25" customWidth="1"/>
    <col min="10244" max="10244" width="26.25" customWidth="1"/>
    <col min="10245" max="10245" width="16.25" customWidth="1"/>
    <col min="10247" max="10247" width="16.75" customWidth="1"/>
    <col min="10248" max="10248" width="14.375" customWidth="1"/>
    <col min="10498" max="10498" width="21.125" customWidth="1"/>
    <col min="10499" max="10499" width="23.25" customWidth="1"/>
    <col min="10500" max="10500" width="26.25" customWidth="1"/>
    <col min="10501" max="10501" width="16.25" customWidth="1"/>
    <col min="10503" max="10503" width="16.75" customWidth="1"/>
    <col min="10504" max="10504" width="14.375" customWidth="1"/>
    <col min="10754" max="10754" width="21.125" customWidth="1"/>
    <col min="10755" max="10755" width="23.25" customWidth="1"/>
    <col min="10756" max="10756" width="26.25" customWidth="1"/>
    <col min="10757" max="10757" width="16.25" customWidth="1"/>
    <col min="10759" max="10759" width="16.75" customWidth="1"/>
    <col min="10760" max="10760" width="14.375" customWidth="1"/>
    <col min="11010" max="11010" width="21.125" customWidth="1"/>
    <col min="11011" max="11011" width="23.25" customWidth="1"/>
    <col min="11012" max="11012" width="26.25" customWidth="1"/>
    <col min="11013" max="11013" width="16.25" customWidth="1"/>
    <col min="11015" max="11015" width="16.75" customWidth="1"/>
    <col min="11016" max="11016" width="14.375" customWidth="1"/>
    <col min="11266" max="11266" width="21.125" customWidth="1"/>
    <col min="11267" max="11267" width="23.25" customWidth="1"/>
    <col min="11268" max="11268" width="26.25" customWidth="1"/>
    <col min="11269" max="11269" width="16.25" customWidth="1"/>
    <col min="11271" max="11271" width="16.75" customWidth="1"/>
    <col min="11272" max="11272" width="14.375" customWidth="1"/>
    <col min="11522" max="11522" width="21.125" customWidth="1"/>
    <col min="11523" max="11523" width="23.25" customWidth="1"/>
    <col min="11524" max="11524" width="26.25" customWidth="1"/>
    <col min="11525" max="11525" width="16.25" customWidth="1"/>
    <col min="11527" max="11527" width="16.75" customWidth="1"/>
    <col min="11528" max="11528" width="14.375" customWidth="1"/>
    <col min="11778" max="11778" width="21.125" customWidth="1"/>
    <col min="11779" max="11779" width="23.25" customWidth="1"/>
    <col min="11780" max="11780" width="26.25" customWidth="1"/>
    <col min="11781" max="11781" width="16.25" customWidth="1"/>
    <col min="11783" max="11783" width="16.75" customWidth="1"/>
    <col min="11784" max="11784" width="14.375" customWidth="1"/>
    <col min="12034" max="12034" width="21.125" customWidth="1"/>
    <col min="12035" max="12035" width="23.25" customWidth="1"/>
    <col min="12036" max="12036" width="26.25" customWidth="1"/>
    <col min="12037" max="12037" width="16.25" customWidth="1"/>
    <col min="12039" max="12039" width="16.75" customWidth="1"/>
    <col min="12040" max="12040" width="14.375" customWidth="1"/>
    <col min="12290" max="12290" width="21.125" customWidth="1"/>
    <col min="12291" max="12291" width="23.25" customWidth="1"/>
    <col min="12292" max="12292" width="26.25" customWidth="1"/>
    <col min="12293" max="12293" width="16.25" customWidth="1"/>
    <col min="12295" max="12295" width="16.75" customWidth="1"/>
    <col min="12296" max="12296" width="14.375" customWidth="1"/>
    <col min="12546" max="12546" width="21.125" customWidth="1"/>
    <col min="12547" max="12547" width="23.25" customWidth="1"/>
    <col min="12548" max="12548" width="26.25" customWidth="1"/>
    <col min="12549" max="12549" width="16.25" customWidth="1"/>
    <col min="12551" max="12551" width="16.75" customWidth="1"/>
    <col min="12552" max="12552" width="14.375" customWidth="1"/>
    <col min="12802" max="12802" width="21.125" customWidth="1"/>
    <col min="12803" max="12803" width="23.25" customWidth="1"/>
    <col min="12804" max="12804" width="26.25" customWidth="1"/>
    <col min="12805" max="12805" width="16.25" customWidth="1"/>
    <col min="12807" max="12807" width="16.75" customWidth="1"/>
    <col min="12808" max="12808" width="14.375" customWidth="1"/>
    <col min="13058" max="13058" width="21.125" customWidth="1"/>
    <col min="13059" max="13059" width="23.25" customWidth="1"/>
    <col min="13060" max="13060" width="26.25" customWidth="1"/>
    <col min="13061" max="13061" width="16.25" customWidth="1"/>
    <col min="13063" max="13063" width="16.75" customWidth="1"/>
    <col min="13064" max="13064" width="14.375" customWidth="1"/>
    <col min="13314" max="13314" width="21.125" customWidth="1"/>
    <col min="13315" max="13315" width="23.25" customWidth="1"/>
    <col min="13316" max="13316" width="26.25" customWidth="1"/>
    <col min="13317" max="13317" width="16.25" customWidth="1"/>
    <col min="13319" max="13319" width="16.75" customWidth="1"/>
    <col min="13320" max="13320" width="14.375" customWidth="1"/>
    <col min="13570" max="13570" width="21.125" customWidth="1"/>
    <col min="13571" max="13571" width="23.25" customWidth="1"/>
    <col min="13572" max="13572" width="26.25" customWidth="1"/>
    <col min="13573" max="13573" width="16.25" customWidth="1"/>
    <col min="13575" max="13575" width="16.75" customWidth="1"/>
    <col min="13576" max="13576" width="14.375" customWidth="1"/>
    <col min="13826" max="13826" width="21.125" customWidth="1"/>
    <col min="13827" max="13827" width="23.25" customWidth="1"/>
    <col min="13828" max="13828" width="26.25" customWidth="1"/>
    <col min="13829" max="13829" width="16.25" customWidth="1"/>
    <col min="13831" max="13831" width="16.75" customWidth="1"/>
    <col min="13832" max="13832" width="14.375" customWidth="1"/>
    <col min="14082" max="14082" width="21.125" customWidth="1"/>
    <col min="14083" max="14083" width="23.25" customWidth="1"/>
    <col min="14084" max="14084" width="26.25" customWidth="1"/>
    <col min="14085" max="14085" width="16.25" customWidth="1"/>
    <col min="14087" max="14087" width="16.75" customWidth="1"/>
    <col min="14088" max="14088" width="14.375" customWidth="1"/>
    <col min="14338" max="14338" width="21.125" customWidth="1"/>
    <col min="14339" max="14339" width="23.25" customWidth="1"/>
    <col min="14340" max="14340" width="26.25" customWidth="1"/>
    <col min="14341" max="14341" width="16.25" customWidth="1"/>
    <col min="14343" max="14343" width="16.75" customWidth="1"/>
    <col min="14344" max="14344" width="14.375" customWidth="1"/>
    <col min="14594" max="14594" width="21.125" customWidth="1"/>
    <col min="14595" max="14595" width="23.25" customWidth="1"/>
    <col min="14596" max="14596" width="26.25" customWidth="1"/>
    <col min="14597" max="14597" width="16.25" customWidth="1"/>
    <col min="14599" max="14599" width="16.75" customWidth="1"/>
    <col min="14600" max="14600" width="14.375" customWidth="1"/>
    <col min="14850" max="14850" width="21.125" customWidth="1"/>
    <col min="14851" max="14851" width="23.25" customWidth="1"/>
    <col min="14852" max="14852" width="26.25" customWidth="1"/>
    <col min="14853" max="14853" width="16.25" customWidth="1"/>
    <col min="14855" max="14855" width="16.75" customWidth="1"/>
    <col min="14856" max="14856" width="14.375" customWidth="1"/>
    <col min="15106" max="15106" width="21.125" customWidth="1"/>
    <col min="15107" max="15107" width="23.25" customWidth="1"/>
    <col min="15108" max="15108" width="26.25" customWidth="1"/>
    <col min="15109" max="15109" width="16.25" customWidth="1"/>
    <col min="15111" max="15111" width="16.75" customWidth="1"/>
    <col min="15112" max="15112" width="14.375" customWidth="1"/>
    <col min="15362" max="15362" width="21.125" customWidth="1"/>
    <col min="15363" max="15363" width="23.25" customWidth="1"/>
    <col min="15364" max="15364" width="26.25" customWidth="1"/>
    <col min="15365" max="15365" width="16.25" customWidth="1"/>
    <col min="15367" max="15367" width="16.75" customWidth="1"/>
    <col min="15368" max="15368" width="14.375" customWidth="1"/>
    <col min="15618" max="15618" width="21.125" customWidth="1"/>
    <col min="15619" max="15619" width="23.25" customWidth="1"/>
    <col min="15620" max="15620" width="26.25" customWidth="1"/>
    <col min="15621" max="15621" width="16.25" customWidth="1"/>
    <col min="15623" max="15623" width="16.75" customWidth="1"/>
    <col min="15624" max="15624" width="14.375" customWidth="1"/>
    <col min="15874" max="15874" width="21.125" customWidth="1"/>
    <col min="15875" max="15875" width="23.25" customWidth="1"/>
    <col min="15876" max="15876" width="26.25" customWidth="1"/>
    <col min="15877" max="15877" width="16.25" customWidth="1"/>
    <col min="15879" max="15879" width="16.75" customWidth="1"/>
    <col min="15880" max="15880" width="14.375" customWidth="1"/>
    <col min="16130" max="16130" width="21.125" customWidth="1"/>
    <col min="16131" max="16131" width="23.25" customWidth="1"/>
    <col min="16132" max="16132" width="26.25" customWidth="1"/>
    <col min="16133" max="16133" width="16.25" customWidth="1"/>
    <col min="16135" max="16135" width="16.75" customWidth="1"/>
    <col min="16136" max="16136" width="14.375" customWidth="1"/>
  </cols>
  <sheetData>
    <row r="1" spans="1:11">
      <c r="A1" s="1"/>
      <c r="B1" s="3" t="s">
        <v>0</v>
      </c>
      <c r="C1" s="3" t="s">
        <v>1</v>
      </c>
      <c r="D1" s="3" t="s">
        <v>2</v>
      </c>
      <c r="E1" t="s">
        <v>4</v>
      </c>
      <c r="F1" t="s">
        <v>3</v>
      </c>
      <c r="G1" s="3" t="s">
        <v>5</v>
      </c>
      <c r="H1" s="3" t="s">
        <v>6</v>
      </c>
      <c r="I1" s="4" t="s">
        <v>7</v>
      </c>
      <c r="J1" s="4" t="s">
        <v>8</v>
      </c>
      <c r="K1" s="4" t="s">
        <v>9</v>
      </c>
    </row>
    <row r="2" spans="1:11">
      <c r="A2" s="2">
        <v>2006</v>
      </c>
      <c r="B2" s="3">
        <v>-1.4924945915719283</v>
      </c>
      <c r="C2" s="3">
        <v>-1.8085048499651397</v>
      </c>
      <c r="D2" s="3">
        <v>-1.665906474496671</v>
      </c>
      <c r="E2">
        <f>AVERAGE(B2:D2)</f>
        <v>-1.6556353053445798</v>
      </c>
      <c r="F2">
        <f>STDEV(B2:D2)</f>
        <v>0.15825531125131037</v>
      </c>
      <c r="G2">
        <f>E2+F2</f>
        <v>-1.4973799940932695</v>
      </c>
      <c r="H2">
        <f>E2-F2</f>
        <v>-1.8138906165958901</v>
      </c>
      <c r="I2">
        <v>16.072934620615666</v>
      </c>
      <c r="J2">
        <v>15.666150180932355</v>
      </c>
      <c r="K2">
        <v>0.40678443968330752</v>
      </c>
    </row>
    <row r="3" spans="1:11">
      <c r="A3" s="2">
        <v>2007</v>
      </c>
      <c r="B3" s="3">
        <v>-1.4220842936845477</v>
      </c>
      <c r="C3" s="3">
        <v>-1.5558682746380315</v>
      </c>
      <c r="D3" s="3">
        <v>-1.5109584197190407</v>
      </c>
      <c r="E3">
        <f t="shared" ref="E3:E66" si="0">AVERAGE(B3:D3)</f>
        <v>-1.4963036626805399</v>
      </c>
      <c r="F3">
        <f t="shared" ref="F3:F66" si="1">STDEV(B3:D3)</f>
        <v>6.8085312790891306E-2</v>
      </c>
      <c r="G3">
        <f t="shared" ref="G3:G66" si="2">E3+F3</f>
        <v>-1.4282183498896486</v>
      </c>
      <c r="H3">
        <f t="shared" ref="H3:H66" si="3">E3-F3</f>
        <v>-1.5643889754714313</v>
      </c>
      <c r="I3">
        <v>16.903633755781414</v>
      </c>
      <c r="J3">
        <v>16.403265629342116</v>
      </c>
      <c r="K3">
        <v>0.50036812643929818</v>
      </c>
    </row>
    <row r="4" spans="1:11">
      <c r="A4" s="2">
        <v>2008</v>
      </c>
      <c r="B4" s="3">
        <v>-1.436869770795776</v>
      </c>
      <c r="C4" s="3">
        <v>-1.3507547972976779</v>
      </c>
      <c r="D4" s="3">
        <v>-1.3855344067862201</v>
      </c>
      <c r="E4">
        <f t="shared" si="0"/>
        <v>-1.3910529916265582</v>
      </c>
      <c r="F4">
        <f t="shared" si="1"/>
        <v>4.3321914190436205E-2</v>
      </c>
      <c r="G4">
        <f t="shared" si="2"/>
        <v>-1.347731077436122</v>
      </c>
      <c r="H4">
        <f t="shared" si="3"/>
        <v>-1.4343749058169943</v>
      </c>
      <c r="I4">
        <v>17.025888704376246</v>
      </c>
      <c r="J4">
        <v>16.46370143350283</v>
      </c>
      <c r="K4">
        <v>0.5621872708734168</v>
      </c>
    </row>
    <row r="5" spans="1:11">
      <c r="A5" s="2">
        <v>2009</v>
      </c>
      <c r="B5" s="3">
        <v>-1.8957851090304567</v>
      </c>
      <c r="C5" s="3">
        <v>-1.4895354567343435</v>
      </c>
      <c r="D5" s="3">
        <v>-1.2650718925945867</v>
      </c>
      <c r="E5">
        <f t="shared" si="0"/>
        <v>-1.5501308194531289</v>
      </c>
      <c r="F5">
        <f t="shared" si="1"/>
        <v>0.31969303845092711</v>
      </c>
      <c r="G5">
        <f t="shared" si="2"/>
        <v>-1.2304377810022018</v>
      </c>
      <c r="H5">
        <f t="shared" si="3"/>
        <v>-1.869823857904056</v>
      </c>
      <c r="I5">
        <v>16.166074105784126</v>
      </c>
      <c r="J5">
        <v>15.69732144312934</v>
      </c>
      <c r="K5">
        <v>0.46875266265478732</v>
      </c>
    </row>
    <row r="6" spans="1:11">
      <c r="A6" s="2">
        <v>2010</v>
      </c>
      <c r="B6" s="3">
        <v>-1.563554746820162</v>
      </c>
      <c r="C6" s="3">
        <v>-1.306728420062657</v>
      </c>
      <c r="D6" s="3">
        <v>-1.466204021642616</v>
      </c>
      <c r="E6">
        <f t="shared" si="0"/>
        <v>-1.4454957295084785</v>
      </c>
      <c r="F6">
        <f t="shared" si="1"/>
        <v>0.12965942137489514</v>
      </c>
      <c r="G6">
        <f t="shared" si="2"/>
        <v>-1.3158363081335833</v>
      </c>
      <c r="H6">
        <f t="shared" si="3"/>
        <v>-1.5751551508833737</v>
      </c>
      <c r="I6">
        <v>16.854031950497127</v>
      </c>
      <c r="J6">
        <v>16.323821705924903</v>
      </c>
      <c r="K6">
        <v>0.53021024457222476</v>
      </c>
    </row>
    <row r="7" spans="1:11">
      <c r="A7" s="2">
        <v>2011</v>
      </c>
      <c r="B7" s="3">
        <v>-1.5716627708402204</v>
      </c>
      <c r="C7" s="3">
        <v>-1.2412070680096821</v>
      </c>
      <c r="D7" s="3">
        <v>-1.7076531316334107</v>
      </c>
      <c r="E7">
        <f t="shared" si="0"/>
        <v>-1.5068409901611044</v>
      </c>
      <c r="F7">
        <f t="shared" si="1"/>
        <v>0.23988409702463886</v>
      </c>
      <c r="G7">
        <f t="shared" si="2"/>
        <v>-1.2669568931364656</v>
      </c>
      <c r="H7">
        <f t="shared" si="3"/>
        <v>-1.7467250871857432</v>
      </c>
      <c r="I7">
        <v>16.717327739410425</v>
      </c>
      <c r="J7">
        <v>16.223148728564855</v>
      </c>
      <c r="K7">
        <v>0.49417901084556931</v>
      </c>
    </row>
    <row r="8" spans="1:11">
      <c r="A8" s="2">
        <v>2012</v>
      </c>
      <c r="B8" s="3">
        <v>-1.6377392648120324</v>
      </c>
      <c r="C8" s="3">
        <v>-1.6480938886453977</v>
      </c>
      <c r="D8" s="3">
        <v>-1.4975446029588448</v>
      </c>
      <c r="E8">
        <f t="shared" si="0"/>
        <v>-1.5944592521387584</v>
      </c>
      <c r="F8">
        <f t="shared" si="1"/>
        <v>8.4090079545282054E-2</v>
      </c>
      <c r="G8">
        <f t="shared" si="2"/>
        <v>-1.5103691725934763</v>
      </c>
      <c r="H8">
        <f t="shared" si="3"/>
        <v>-1.6785493316840405</v>
      </c>
      <c r="I8">
        <v>16.605816650848411</v>
      </c>
      <c r="J8">
        <v>16.163100361694045</v>
      </c>
      <c r="K8">
        <v>0.44271628915437006</v>
      </c>
    </row>
    <row r="9" spans="1:11">
      <c r="A9" s="2">
        <v>2013</v>
      </c>
      <c r="B9" s="3">
        <v>-1.6899543528910881</v>
      </c>
      <c r="C9" s="3">
        <v>-1.7848725428948455</v>
      </c>
      <c r="D9" s="3">
        <v>-1.6226209068554243</v>
      </c>
      <c r="E9">
        <f t="shared" si="0"/>
        <v>-1.6991492675471191</v>
      </c>
      <c r="F9">
        <f t="shared" si="1"/>
        <v>8.1515692912572796E-2</v>
      </c>
      <c r="G9">
        <f t="shared" si="2"/>
        <v>-1.6176335746345463</v>
      </c>
      <c r="H9">
        <f t="shared" si="3"/>
        <v>-1.780664960459692</v>
      </c>
      <c r="I9">
        <v>16.024039953647211</v>
      </c>
      <c r="J9">
        <v>15.642813506966343</v>
      </c>
      <c r="K9">
        <v>0.38122644668086947</v>
      </c>
    </row>
    <row r="10" spans="1:11">
      <c r="A10" s="2">
        <v>2014</v>
      </c>
      <c r="B10" s="3">
        <v>-1.578164154502665</v>
      </c>
      <c r="C10" s="3">
        <v>-1.6680318318342551</v>
      </c>
      <c r="D10" s="3">
        <v>-1.2504242064960525</v>
      </c>
      <c r="E10">
        <f t="shared" si="0"/>
        <v>-1.4988733976109909</v>
      </c>
      <c r="F10">
        <f t="shared" si="1"/>
        <v>0.21980514161750953</v>
      </c>
      <c r="G10">
        <f t="shared" si="2"/>
        <v>-1.2790682559934814</v>
      </c>
      <c r="H10">
        <f t="shared" si="3"/>
        <v>-1.7186785392285004</v>
      </c>
      <c r="I10">
        <v>16.681575240105541</v>
      </c>
      <c r="J10">
        <v>16.182716451452237</v>
      </c>
      <c r="K10">
        <v>0.49885878865330469</v>
      </c>
    </row>
    <row r="11" spans="1:11">
      <c r="A11" s="2">
        <v>2015</v>
      </c>
      <c r="B11" s="3">
        <v>-1.7114240160826486</v>
      </c>
      <c r="C11" s="3">
        <v>-1.3119391510302971</v>
      </c>
      <c r="D11" s="3">
        <v>-1.4203210281006524</v>
      </c>
      <c r="E11">
        <f t="shared" si="0"/>
        <v>-1.4812280650711991</v>
      </c>
      <c r="F11">
        <f t="shared" si="1"/>
        <v>0.20658966507517446</v>
      </c>
      <c r="G11">
        <f t="shared" si="2"/>
        <v>-1.2746383999960247</v>
      </c>
      <c r="H11">
        <f t="shared" si="3"/>
        <v>-1.6878177301463735</v>
      </c>
      <c r="I11">
        <v>16.47013678905914</v>
      </c>
      <c r="J11">
        <v>15.960913987046661</v>
      </c>
      <c r="K11">
        <v>0.50922280201247805</v>
      </c>
    </row>
    <row r="12" spans="1:11">
      <c r="A12" s="2">
        <v>2016</v>
      </c>
      <c r="B12" s="3">
        <v>-1.7174937842197098</v>
      </c>
      <c r="C12" s="3">
        <v>-1.5620155144946923</v>
      </c>
      <c r="D12" s="3">
        <v>-1.6975049172901118</v>
      </c>
      <c r="E12">
        <f t="shared" si="0"/>
        <v>-1.6590047386681714</v>
      </c>
      <c r="F12">
        <f t="shared" si="1"/>
        <v>8.4587652199426211E-2</v>
      </c>
      <c r="G12">
        <f t="shared" si="2"/>
        <v>-1.5744170864687452</v>
      </c>
      <c r="H12">
        <f t="shared" si="3"/>
        <v>-1.7435923908675977</v>
      </c>
      <c r="I12">
        <v>16.396033864034038</v>
      </c>
      <c r="J12">
        <v>15.991228466224824</v>
      </c>
      <c r="K12">
        <v>0.40480539780921426</v>
      </c>
    </row>
    <row r="13" spans="1:11">
      <c r="A13" s="2">
        <v>2017</v>
      </c>
      <c r="B13" s="3">
        <v>-1.230226727200028</v>
      </c>
      <c r="C13" s="3">
        <v>-1.5570068217788864</v>
      </c>
      <c r="D13" s="3">
        <v>-1.2561513825779314</v>
      </c>
      <c r="E13">
        <f t="shared" si="0"/>
        <v>-1.3477949771856153</v>
      </c>
      <c r="F13">
        <f t="shared" si="1"/>
        <v>0.18164586116315715</v>
      </c>
      <c r="G13">
        <f t="shared" si="2"/>
        <v>-1.1661491160224582</v>
      </c>
      <c r="H13">
        <f t="shared" si="3"/>
        <v>-1.5294408383487723</v>
      </c>
      <c r="I13">
        <v>17.434723516116694</v>
      </c>
      <c r="J13">
        <v>16.84712858355449</v>
      </c>
      <c r="K13">
        <v>0.58759493256220841</v>
      </c>
    </row>
    <row r="14" spans="1:11">
      <c r="A14" s="2">
        <v>2018</v>
      </c>
      <c r="B14" s="3">
        <v>-1.4395975294440235</v>
      </c>
      <c r="C14" s="3">
        <v>-1.5651866715251754</v>
      </c>
      <c r="D14" s="3">
        <v>-1.2067336137476123</v>
      </c>
      <c r="E14">
        <f t="shared" si="0"/>
        <v>-1.4038392715722703</v>
      </c>
      <c r="F14">
        <f t="shared" si="1"/>
        <v>0.18188221026818113</v>
      </c>
      <c r="G14">
        <f t="shared" si="2"/>
        <v>-1.2219570613040891</v>
      </c>
      <c r="H14">
        <f t="shared" si="3"/>
        <v>-1.5857214818404515</v>
      </c>
      <c r="I14">
        <v>16.783493145446808</v>
      </c>
      <c r="J14">
        <v>16.228815915875966</v>
      </c>
      <c r="K14">
        <v>0.55467722957084264</v>
      </c>
    </row>
    <row r="15" spans="1:11">
      <c r="A15" s="2">
        <v>2019</v>
      </c>
      <c r="B15" s="3">
        <v>-1.3800084217242039</v>
      </c>
      <c r="C15" s="3">
        <v>-1.386580593201663</v>
      </c>
      <c r="D15" s="3">
        <v>-1.3640754465500504</v>
      </c>
      <c r="E15">
        <f t="shared" si="0"/>
        <v>-1.3768881538253057</v>
      </c>
      <c r="F15">
        <f t="shared" si="1"/>
        <v>1.1572487212061127E-2</v>
      </c>
      <c r="G15">
        <f t="shared" si="2"/>
        <v>-1.3653156666132447</v>
      </c>
      <c r="H15">
        <f t="shared" si="3"/>
        <v>-1.3884606410373668</v>
      </c>
      <c r="I15">
        <v>16.912606737721777</v>
      </c>
      <c r="J15">
        <v>16.342099727457128</v>
      </c>
      <c r="K15">
        <v>0.57050701026464956</v>
      </c>
    </row>
    <row r="16" spans="1:11">
      <c r="A16" s="2">
        <v>2020</v>
      </c>
      <c r="B16" s="3">
        <v>-1.6910691837998113</v>
      </c>
      <c r="C16" s="3">
        <v>-1.1964352938793243</v>
      </c>
      <c r="D16" s="3">
        <v>-1.4249174141249299</v>
      </c>
      <c r="E16">
        <f t="shared" si="0"/>
        <v>-1.4374739639346885</v>
      </c>
      <c r="F16">
        <f t="shared" si="1"/>
        <v>0.24755589565149064</v>
      </c>
      <c r="G16">
        <f t="shared" si="2"/>
        <v>-1.1899180682831978</v>
      </c>
      <c r="H16">
        <f t="shared" si="3"/>
        <v>-1.6850298595861792</v>
      </c>
      <c r="I16">
        <v>16.994713316887772</v>
      </c>
      <c r="J16">
        <v>16.459791475898566</v>
      </c>
      <c r="K16">
        <v>0.53492184098920548</v>
      </c>
    </row>
    <row r="17" spans="1:11">
      <c r="A17" s="2">
        <v>2021</v>
      </c>
      <c r="B17" s="3">
        <v>-1.3260928707942803</v>
      </c>
      <c r="C17" s="3">
        <v>-1.5082785273090598</v>
      </c>
      <c r="D17" s="3">
        <v>-1.2490371677511189</v>
      </c>
      <c r="E17">
        <f t="shared" si="0"/>
        <v>-1.361136188618153</v>
      </c>
      <c r="F17">
        <f t="shared" si="1"/>
        <v>0.13312605387166423</v>
      </c>
      <c r="G17">
        <f t="shared" si="2"/>
        <v>-1.2280101347464887</v>
      </c>
      <c r="H17">
        <f t="shared" si="3"/>
        <v>-1.4942622424898173</v>
      </c>
      <c r="I17">
        <v>16.987442941318111</v>
      </c>
      <c r="J17">
        <v>16.407683989925573</v>
      </c>
      <c r="K17">
        <v>0.57975895139253797</v>
      </c>
    </row>
    <row r="18" spans="1:11">
      <c r="A18" s="2">
        <v>2022</v>
      </c>
      <c r="B18" s="3">
        <v>-1.1880207595203809</v>
      </c>
      <c r="C18" s="3">
        <v>-1.3848028885024046</v>
      </c>
      <c r="D18" s="3">
        <v>-1.6662063821141728</v>
      </c>
      <c r="E18">
        <f t="shared" si="0"/>
        <v>-1.4130100100456529</v>
      </c>
      <c r="F18">
        <f t="shared" si="1"/>
        <v>0.24033747875262801</v>
      </c>
      <c r="G18">
        <f t="shared" si="2"/>
        <v>-1.1726725312930248</v>
      </c>
      <c r="H18">
        <f t="shared" si="3"/>
        <v>-1.6533474887982809</v>
      </c>
      <c r="I18">
        <v>16.967999532860677</v>
      </c>
      <c r="J18">
        <v>16.418708750716501</v>
      </c>
      <c r="K18">
        <v>0.54929078214417681</v>
      </c>
    </row>
    <row r="19" spans="1:11">
      <c r="A19" s="2">
        <v>2023</v>
      </c>
      <c r="B19" s="3">
        <v>-1.4424768423016125</v>
      </c>
      <c r="C19" s="3">
        <v>-1.5329205849964569</v>
      </c>
      <c r="D19" s="3">
        <v>-1.3757134414357268</v>
      </c>
      <c r="E19">
        <f t="shared" si="0"/>
        <v>-1.450370289577932</v>
      </c>
      <c r="F19">
        <f t="shared" si="1"/>
        <v>7.890026222427024E-2</v>
      </c>
      <c r="G19">
        <f t="shared" si="2"/>
        <v>-1.3714700273536617</v>
      </c>
      <c r="H19">
        <f t="shared" si="3"/>
        <v>-1.5292705518022023</v>
      </c>
      <c r="I19">
        <v>17.041988864000142</v>
      </c>
      <c r="J19">
        <v>16.514641699824157</v>
      </c>
      <c r="K19">
        <v>0.52734716417597893</v>
      </c>
    </row>
    <row r="20" spans="1:11">
      <c r="A20" s="2">
        <v>2024</v>
      </c>
      <c r="B20" s="3">
        <v>-1.44396266966652</v>
      </c>
      <c r="C20" s="3">
        <v>-1.3996798018777741</v>
      </c>
      <c r="D20" s="3">
        <v>-1.4814058610113467</v>
      </c>
      <c r="E20">
        <f t="shared" si="0"/>
        <v>-1.4416827775185468</v>
      </c>
      <c r="F20">
        <f t="shared" si="1"/>
        <v>4.0910702958166852E-2</v>
      </c>
      <c r="G20">
        <f t="shared" si="2"/>
        <v>-1.40077207456038</v>
      </c>
      <c r="H20">
        <f t="shared" si="3"/>
        <v>-1.4825934804767136</v>
      </c>
      <c r="I20">
        <v>17.345180589413136</v>
      </c>
      <c r="J20">
        <v>16.812730801592153</v>
      </c>
      <c r="K20">
        <v>0.53244978782098018</v>
      </c>
    </row>
    <row r="21" spans="1:11">
      <c r="A21" s="2">
        <v>2025</v>
      </c>
      <c r="B21" s="3">
        <v>-1.4691140695645837</v>
      </c>
      <c r="C21" s="3">
        <v>-1.319708611971288</v>
      </c>
      <c r="D21" s="3">
        <v>-1.5616858552092039</v>
      </c>
      <c r="E21">
        <f t="shared" si="0"/>
        <v>-1.4501695122483584</v>
      </c>
      <c r="F21">
        <f t="shared" si="1"/>
        <v>0.12209594076047772</v>
      </c>
      <c r="G21">
        <f t="shared" si="2"/>
        <v>-1.3280735714878806</v>
      </c>
      <c r="H21">
        <f t="shared" si="3"/>
        <v>-1.5722654530088362</v>
      </c>
      <c r="I21">
        <v>17.183564660254603</v>
      </c>
      <c r="J21">
        <v>16.656099569203558</v>
      </c>
      <c r="K21">
        <v>0.52746509105104533</v>
      </c>
    </row>
    <row r="22" spans="1:11">
      <c r="A22" s="2">
        <v>2026</v>
      </c>
      <c r="B22" s="3">
        <v>-1.4142774689061786</v>
      </c>
      <c r="C22" s="3">
        <v>-1.3356602614510642</v>
      </c>
      <c r="D22" s="3">
        <v>-1.7031476308104514</v>
      </c>
      <c r="E22">
        <f t="shared" si="0"/>
        <v>-1.4843617870558983</v>
      </c>
      <c r="F22">
        <f t="shared" si="1"/>
        <v>0.19350865716435894</v>
      </c>
      <c r="G22">
        <f t="shared" si="2"/>
        <v>-1.2908531298915393</v>
      </c>
      <c r="H22">
        <f t="shared" si="3"/>
        <v>-1.6778704442202572</v>
      </c>
      <c r="I22">
        <v>16.888272677731013</v>
      </c>
      <c r="J22">
        <v>16.380890472173153</v>
      </c>
      <c r="K22">
        <v>0.50738220555785674</v>
      </c>
    </row>
    <row r="23" spans="1:11">
      <c r="A23" s="2">
        <v>2027</v>
      </c>
      <c r="B23" s="3">
        <v>-1.0798088987679337</v>
      </c>
      <c r="C23" s="3">
        <v>-1.018197677952541</v>
      </c>
      <c r="D23" s="3">
        <v>-1.2046061642280319</v>
      </c>
      <c r="E23">
        <f t="shared" si="0"/>
        <v>-1.1008709136495023</v>
      </c>
      <c r="F23">
        <f t="shared" si="1"/>
        <v>9.497229749792177E-2</v>
      </c>
      <c r="G23">
        <f t="shared" si="2"/>
        <v>-1.0058986161515806</v>
      </c>
      <c r="H23">
        <f t="shared" si="3"/>
        <v>-1.195843211147424</v>
      </c>
      <c r="I23">
        <v>18.182185993821907</v>
      </c>
      <c r="J23">
        <v>17.449559830625844</v>
      </c>
      <c r="K23">
        <v>0.7326261631960671</v>
      </c>
    </row>
    <row r="24" spans="1:11">
      <c r="A24" s="2">
        <v>2028</v>
      </c>
      <c r="B24" s="3">
        <v>-1.1442901267345882</v>
      </c>
      <c r="C24" s="3">
        <v>-0.97770243139241586</v>
      </c>
      <c r="D24" s="3">
        <v>-1.1549239606015569</v>
      </c>
      <c r="E24">
        <f t="shared" si="0"/>
        <v>-1.0923055062428535</v>
      </c>
      <c r="F24">
        <f t="shared" si="1"/>
        <v>9.9391489472487091E-2</v>
      </c>
      <c r="G24">
        <f t="shared" si="2"/>
        <v>-0.99291401677036639</v>
      </c>
      <c r="H24">
        <f t="shared" si="3"/>
        <v>-1.1916969957153405</v>
      </c>
      <c r="I24">
        <v>18.256677063530841</v>
      </c>
      <c r="J24">
        <v>17.519019995046417</v>
      </c>
      <c r="K24">
        <v>0.7376570684844248</v>
      </c>
    </row>
    <row r="25" spans="1:11">
      <c r="A25" s="2">
        <v>2029</v>
      </c>
      <c r="B25" s="3">
        <v>-1.2627554831094787</v>
      </c>
      <c r="C25" s="3">
        <v>-1.3108020542619103</v>
      </c>
      <c r="D25" s="3">
        <v>-1.4502699286130254</v>
      </c>
      <c r="E25">
        <f t="shared" si="0"/>
        <v>-1.3412758219948049</v>
      </c>
      <c r="F25">
        <f t="shared" si="1"/>
        <v>9.7400742851399214E-2</v>
      </c>
      <c r="G25">
        <f t="shared" si="2"/>
        <v>-1.2438750791434057</v>
      </c>
      <c r="H25">
        <f t="shared" si="3"/>
        <v>-1.4386765648462041</v>
      </c>
      <c r="I25">
        <v>17.490977986009412</v>
      </c>
      <c r="J25">
        <v>16.899554017562746</v>
      </c>
      <c r="K25">
        <v>0.59142396844666778</v>
      </c>
    </row>
    <row r="26" spans="1:11">
      <c r="A26" s="2">
        <v>2030</v>
      </c>
      <c r="B26" s="3">
        <v>-1.3517949991960438</v>
      </c>
      <c r="C26" s="3">
        <v>-1.3311914075941758</v>
      </c>
      <c r="D26" s="3">
        <v>-1.3887542745130455</v>
      </c>
      <c r="E26">
        <f t="shared" si="0"/>
        <v>-1.3572468937677551</v>
      </c>
      <c r="F26">
        <f t="shared" si="1"/>
        <v>2.9166132376365332E-2</v>
      </c>
      <c r="G26">
        <f t="shared" si="2"/>
        <v>-1.3280807613913899</v>
      </c>
      <c r="H26">
        <f t="shared" si="3"/>
        <v>-1.3864130261441203</v>
      </c>
      <c r="I26">
        <v>16.942836702423119</v>
      </c>
      <c r="J26">
        <v>16.36079336768465</v>
      </c>
      <c r="K26">
        <v>0.58204333473846737</v>
      </c>
    </row>
    <row r="27" spans="1:11">
      <c r="A27" s="2">
        <v>2031</v>
      </c>
      <c r="B27" s="3">
        <v>-1.5006676753875441</v>
      </c>
      <c r="C27" s="3">
        <v>-1.6853000829337732</v>
      </c>
      <c r="D27" s="3">
        <v>-1.1684552296281254</v>
      </c>
      <c r="E27">
        <f t="shared" si="0"/>
        <v>-1.4514743293164809</v>
      </c>
      <c r="F27">
        <f t="shared" si="1"/>
        <v>0.26191055643174177</v>
      </c>
      <c r="G27">
        <f t="shared" si="2"/>
        <v>-1.189563772884739</v>
      </c>
      <c r="H27">
        <f t="shared" si="3"/>
        <v>-1.7133848857482228</v>
      </c>
      <c r="I27">
        <v>16.769493361443441</v>
      </c>
      <c r="J27">
        <v>16.242794656715507</v>
      </c>
      <c r="K27">
        <v>0.52669870472793112</v>
      </c>
    </row>
    <row r="28" spans="1:11">
      <c r="A28" s="2">
        <v>2032</v>
      </c>
      <c r="B28" s="3">
        <v>-1.1625601184201573</v>
      </c>
      <c r="C28" s="3">
        <v>-1.1762691670814882</v>
      </c>
      <c r="D28" s="3">
        <v>-1.2025811418383767</v>
      </c>
      <c r="E28">
        <f t="shared" si="0"/>
        <v>-1.1804701424466739</v>
      </c>
      <c r="F28">
        <f t="shared" si="1"/>
        <v>2.0338552661745408E-2</v>
      </c>
      <c r="G28">
        <f t="shared" si="2"/>
        <v>-1.1601315897849285</v>
      </c>
      <c r="H28">
        <f t="shared" si="3"/>
        <v>-1.2008086951084194</v>
      </c>
      <c r="I28">
        <v>17.914484644775417</v>
      </c>
      <c r="J28">
        <v>17.228611211729007</v>
      </c>
      <c r="K28">
        <v>0.68587343304641291</v>
      </c>
    </row>
    <row r="29" spans="1:11">
      <c r="A29" s="2">
        <v>2033</v>
      </c>
      <c r="B29" s="3">
        <v>-1.2539171366537267</v>
      </c>
      <c r="C29" s="3">
        <v>-1.2299549951882445</v>
      </c>
      <c r="D29" s="3">
        <v>-1.4444537810026883</v>
      </c>
      <c r="E29">
        <f t="shared" si="0"/>
        <v>-1.3094419709482199</v>
      </c>
      <c r="F29">
        <f t="shared" si="1"/>
        <v>0.11753589960748416</v>
      </c>
      <c r="G29">
        <f t="shared" si="2"/>
        <v>-1.1919060713407357</v>
      </c>
      <c r="H29">
        <f t="shared" si="3"/>
        <v>-1.4269778705557041</v>
      </c>
      <c r="I29">
        <v>17.285192845611594</v>
      </c>
      <c r="J29">
        <v>16.675071215515498</v>
      </c>
      <c r="K29">
        <v>0.61012163009610021</v>
      </c>
    </row>
    <row r="30" spans="1:11">
      <c r="A30" s="2">
        <v>2034</v>
      </c>
      <c r="B30" s="3">
        <v>-0.99495173128512726</v>
      </c>
      <c r="C30" s="3">
        <v>-1.3849445504661828</v>
      </c>
      <c r="D30" s="3">
        <v>-1.1775735994445582</v>
      </c>
      <c r="E30">
        <f t="shared" si="0"/>
        <v>-1.1858232937319559</v>
      </c>
      <c r="F30">
        <f t="shared" si="1"/>
        <v>0.19512724782836854</v>
      </c>
      <c r="G30">
        <f t="shared" si="2"/>
        <v>-0.9906960459035874</v>
      </c>
      <c r="H30">
        <f t="shared" si="3"/>
        <v>-1.3809505415603245</v>
      </c>
      <c r="I30">
        <v>17.898833719668946</v>
      </c>
      <c r="J30">
        <v>17.216104468309627</v>
      </c>
      <c r="K30">
        <v>0.68272925135931661</v>
      </c>
    </row>
    <row r="31" spans="1:11">
      <c r="A31" s="2">
        <v>2035</v>
      </c>
      <c r="B31" s="3">
        <v>-1.1353252090628159</v>
      </c>
      <c r="C31" s="3">
        <v>-0.92751163699079109</v>
      </c>
      <c r="D31" s="3">
        <v>-1.3276072363016187</v>
      </c>
      <c r="E31">
        <f t="shared" si="0"/>
        <v>-1.1301480274517419</v>
      </c>
      <c r="F31">
        <f t="shared" si="1"/>
        <v>0.20009803735681156</v>
      </c>
      <c r="G31">
        <f t="shared" si="2"/>
        <v>-0.93004999009493039</v>
      </c>
      <c r="H31">
        <f t="shared" si="3"/>
        <v>-1.3302460648085535</v>
      </c>
      <c r="I31">
        <v>18.314411204817059</v>
      </c>
      <c r="J31">
        <v>17.598980999695467</v>
      </c>
      <c r="K31">
        <v>0.71543020512159083</v>
      </c>
    </row>
    <row r="32" spans="1:11">
      <c r="A32" s="2">
        <v>2036</v>
      </c>
      <c r="B32" s="3">
        <v>-1.5024158784622952</v>
      </c>
      <c r="C32" s="3">
        <v>-0.84763434487548195</v>
      </c>
      <c r="D32" s="3">
        <v>-1.0891211606961595</v>
      </c>
      <c r="E32">
        <f t="shared" si="0"/>
        <v>-1.1463904613446456</v>
      </c>
      <c r="F32">
        <f t="shared" si="1"/>
        <v>0.33112617501361824</v>
      </c>
      <c r="G32">
        <f t="shared" si="2"/>
        <v>-0.81526428633102732</v>
      </c>
      <c r="H32">
        <f t="shared" si="3"/>
        <v>-1.4775166363582639</v>
      </c>
      <c r="I32">
        <v>18.296021187795031</v>
      </c>
      <c r="J32">
        <v>17.590131001342513</v>
      </c>
      <c r="K32">
        <v>0.70589018645252166</v>
      </c>
    </row>
    <row r="33" spans="1:11">
      <c r="A33" s="2">
        <v>2037</v>
      </c>
      <c r="B33" s="3">
        <v>-1.3603844865058006</v>
      </c>
      <c r="C33" s="3">
        <v>-1.0529841324300189</v>
      </c>
      <c r="D33" s="3">
        <v>-1.3460613436945621</v>
      </c>
      <c r="E33">
        <f t="shared" si="0"/>
        <v>-1.2531433208767939</v>
      </c>
      <c r="F33">
        <f t="shared" si="1"/>
        <v>0.173490817177024</v>
      </c>
      <c r="G33">
        <f t="shared" si="2"/>
        <v>-1.0796525036997699</v>
      </c>
      <c r="H33">
        <f t="shared" si="3"/>
        <v>-1.4266341380538179</v>
      </c>
      <c r="I33">
        <v>17.955113253563795</v>
      </c>
      <c r="J33">
        <v>17.311924524271472</v>
      </c>
      <c r="K33">
        <v>0.64318872929232629</v>
      </c>
    </row>
    <row r="34" spans="1:11">
      <c r="A34" s="2">
        <v>2038</v>
      </c>
      <c r="B34" s="3">
        <v>-1.0314210483939625</v>
      </c>
      <c r="C34" s="3">
        <v>-0.81858799304288987</v>
      </c>
      <c r="D34" s="3">
        <v>-1.1914597140906871</v>
      </c>
      <c r="E34">
        <f t="shared" si="0"/>
        <v>-1.0138229185091798</v>
      </c>
      <c r="F34">
        <f t="shared" si="1"/>
        <v>0.18705774702179007</v>
      </c>
      <c r="G34">
        <f t="shared" si="2"/>
        <v>-0.82676517148738982</v>
      </c>
      <c r="H34">
        <f t="shared" si="3"/>
        <v>-1.2008806655309698</v>
      </c>
      <c r="I34">
        <v>18.687059917653411</v>
      </c>
      <c r="J34">
        <v>17.903305979875086</v>
      </c>
      <c r="K34">
        <v>0.78375393777833169</v>
      </c>
    </row>
    <row r="35" spans="1:11">
      <c r="A35" s="2">
        <v>2039</v>
      </c>
      <c r="B35" s="3">
        <v>-1.0375788177111596</v>
      </c>
      <c r="C35" s="3">
        <v>-0.86904512494756159</v>
      </c>
      <c r="D35" s="3">
        <v>-0.86212196351392367</v>
      </c>
      <c r="E35">
        <f t="shared" si="0"/>
        <v>-0.92291530205754813</v>
      </c>
      <c r="F35">
        <f t="shared" si="1"/>
        <v>9.9361833253990894E-2</v>
      </c>
      <c r="G35">
        <f t="shared" si="2"/>
        <v>-0.82355346880355729</v>
      </c>
      <c r="H35">
        <f t="shared" si="3"/>
        <v>-1.022277135311539</v>
      </c>
      <c r="I35">
        <v>18.956249573126929</v>
      </c>
      <c r="J35">
        <v>18.119100906219487</v>
      </c>
      <c r="K35">
        <v>0.83714866690744583</v>
      </c>
    </row>
    <row r="36" spans="1:11">
      <c r="A36" s="2">
        <v>2040</v>
      </c>
      <c r="B36" s="3">
        <v>-1.2593737338657598</v>
      </c>
      <c r="C36" s="3">
        <v>-1.1177200212713583</v>
      </c>
      <c r="D36" s="3">
        <v>-1.3584296861735032</v>
      </c>
      <c r="E36">
        <f t="shared" si="0"/>
        <v>-1.2451744804368738</v>
      </c>
      <c r="F36">
        <f t="shared" si="1"/>
        <v>0.12098140267321499</v>
      </c>
      <c r="G36">
        <f t="shared" si="2"/>
        <v>-1.1241930777636588</v>
      </c>
      <c r="H36">
        <f t="shared" si="3"/>
        <v>-1.3661558831100888</v>
      </c>
      <c r="I36">
        <v>17.567734448869516</v>
      </c>
      <c r="J36">
        <v>16.919865208819449</v>
      </c>
      <c r="K36">
        <v>0.64786924005006963</v>
      </c>
    </row>
    <row r="37" spans="1:11">
      <c r="A37" s="2">
        <v>2041</v>
      </c>
      <c r="B37" s="3">
        <v>-1.0251369306643709</v>
      </c>
      <c r="C37" s="3">
        <v>-0.97917951889572596</v>
      </c>
      <c r="D37" s="3">
        <v>-1.3729604523736771</v>
      </c>
      <c r="E37">
        <f t="shared" si="0"/>
        <v>-1.125758967311258</v>
      </c>
      <c r="F37">
        <f t="shared" si="1"/>
        <v>0.21531245107266095</v>
      </c>
      <c r="G37">
        <f t="shared" si="2"/>
        <v>-0.91044651623859707</v>
      </c>
      <c r="H37">
        <f t="shared" si="3"/>
        <v>-1.341071418383919</v>
      </c>
      <c r="I37">
        <v>18.400983938378246</v>
      </c>
      <c r="J37">
        <v>17.682975811994609</v>
      </c>
      <c r="K37">
        <v>0.71800812638363587</v>
      </c>
    </row>
    <row r="38" spans="1:11">
      <c r="A38" s="2">
        <v>2042</v>
      </c>
      <c r="B38" s="3">
        <v>-1.0594184690588193</v>
      </c>
      <c r="C38" s="3">
        <v>-0.92915430362903995</v>
      </c>
      <c r="D38" s="3">
        <v>-1.2582678211109355</v>
      </c>
      <c r="E38">
        <f t="shared" si="0"/>
        <v>-1.0822801979329315</v>
      </c>
      <c r="F38">
        <f t="shared" si="1"/>
        <v>0.16574353933913014</v>
      </c>
      <c r="G38">
        <f t="shared" si="2"/>
        <v>-0.9165366585938014</v>
      </c>
      <c r="H38">
        <f t="shared" si="3"/>
        <v>-1.2480237372720617</v>
      </c>
      <c r="I38">
        <v>18.591400740424291</v>
      </c>
      <c r="J38">
        <v>17.847855291597948</v>
      </c>
      <c r="K38">
        <v>0.74354544882633977</v>
      </c>
    </row>
    <row r="39" spans="1:11">
      <c r="A39" s="2">
        <v>2043</v>
      </c>
      <c r="B39" s="3">
        <v>-0.89464659090822862</v>
      </c>
      <c r="C39" s="3">
        <v>-0.96334442013398403</v>
      </c>
      <c r="D39" s="3">
        <v>-1.1075592633004552</v>
      </c>
      <c r="E39">
        <f t="shared" si="0"/>
        <v>-0.98851675811422268</v>
      </c>
      <c r="F39">
        <f t="shared" si="1"/>
        <v>0.10866547964207976</v>
      </c>
      <c r="G39">
        <f t="shared" si="2"/>
        <v>-0.87985127847214295</v>
      </c>
      <c r="H39">
        <f t="shared" si="3"/>
        <v>-1.0971822377563025</v>
      </c>
      <c r="I39">
        <v>18.923976899753175</v>
      </c>
      <c r="J39">
        <v>18.125359349525983</v>
      </c>
      <c r="K39">
        <v>0.7986175502271915</v>
      </c>
    </row>
    <row r="40" spans="1:11">
      <c r="A40" s="2">
        <v>2044</v>
      </c>
      <c r="B40" s="3">
        <v>-1.0128172082098368</v>
      </c>
      <c r="C40" s="3">
        <v>-0.60318956777104593</v>
      </c>
      <c r="D40" s="3">
        <v>-0.92335665041436321</v>
      </c>
      <c r="E40">
        <f t="shared" si="0"/>
        <v>-0.84645447546508201</v>
      </c>
      <c r="F40">
        <f t="shared" si="1"/>
        <v>0.21536981993030074</v>
      </c>
      <c r="G40">
        <f t="shared" si="2"/>
        <v>-0.63108465553478132</v>
      </c>
      <c r="H40">
        <f t="shared" si="3"/>
        <v>-1.0618242953953827</v>
      </c>
      <c r="I40">
        <v>19.368716361185744</v>
      </c>
      <c r="J40">
        <v>18.486658309517722</v>
      </c>
      <c r="K40">
        <v>0.88205805166801898</v>
      </c>
    </row>
    <row r="41" spans="1:11">
      <c r="A41" s="2">
        <v>2045</v>
      </c>
      <c r="B41" s="3">
        <v>-1.0267512946915582</v>
      </c>
      <c r="C41" s="3">
        <v>-0.71367628032273223</v>
      </c>
      <c r="D41" s="3">
        <v>-1.1830410916394463</v>
      </c>
      <c r="E41">
        <f t="shared" si="0"/>
        <v>-0.9744895555512455</v>
      </c>
      <c r="F41">
        <f t="shared" si="1"/>
        <v>0.23900690065157457</v>
      </c>
      <c r="G41">
        <f t="shared" si="2"/>
        <v>-0.73548265489967091</v>
      </c>
      <c r="H41">
        <f t="shared" si="3"/>
        <v>-1.2134964562028201</v>
      </c>
      <c r="I41">
        <v>18.84775042134606</v>
      </c>
      <c r="J41">
        <v>18.040893971997715</v>
      </c>
      <c r="K41">
        <v>0.80685644934834366</v>
      </c>
    </row>
    <row r="42" spans="1:11">
      <c r="A42" s="2">
        <v>2046</v>
      </c>
      <c r="B42" s="3">
        <v>-1.032637755123933</v>
      </c>
      <c r="C42" s="3">
        <v>-1.0855075794946978</v>
      </c>
      <c r="D42" s="3">
        <v>-0.99789431315386345</v>
      </c>
      <c r="E42">
        <f t="shared" si="0"/>
        <v>-1.0386798825908314</v>
      </c>
      <c r="F42">
        <f t="shared" si="1"/>
        <v>4.4118041524666675E-2</v>
      </c>
      <c r="G42">
        <f t="shared" si="2"/>
        <v>-0.99456184106616474</v>
      </c>
      <c r="H42">
        <f t="shared" si="3"/>
        <v>-1.0827979241154981</v>
      </c>
      <c r="I42">
        <v>18.691832714538595</v>
      </c>
      <c r="J42">
        <v>17.922678553059736</v>
      </c>
      <c r="K42">
        <v>0.76915416147886084</v>
      </c>
    </row>
    <row r="43" spans="1:11">
      <c r="A43" s="2">
        <v>2047</v>
      </c>
      <c r="B43" s="3">
        <v>-1.0693968112971264</v>
      </c>
      <c r="C43" s="3">
        <v>-0.90662376822430935</v>
      </c>
      <c r="D43" s="3">
        <v>-1.1937917445561796</v>
      </c>
      <c r="E43">
        <f t="shared" si="0"/>
        <v>-1.0566041080258719</v>
      </c>
      <c r="F43">
        <f t="shared" si="1"/>
        <v>0.14401076904306442</v>
      </c>
      <c r="G43">
        <f t="shared" si="2"/>
        <v>-0.91259333898280748</v>
      </c>
      <c r="H43">
        <f t="shared" si="3"/>
        <v>-1.2006148770689364</v>
      </c>
      <c r="I43">
        <v>18.707244166175016</v>
      </c>
      <c r="J43">
        <v>17.948617826228716</v>
      </c>
      <c r="K43">
        <v>0.75862633994630102</v>
      </c>
    </row>
    <row r="44" spans="1:11">
      <c r="A44" s="2">
        <v>2048</v>
      </c>
      <c r="B44" s="3">
        <v>-0.72244667574184951</v>
      </c>
      <c r="C44" s="3">
        <v>-0.98166291988910059</v>
      </c>
      <c r="D44" s="3">
        <v>-1.2482985152168935</v>
      </c>
      <c r="E44">
        <f t="shared" si="0"/>
        <v>-0.98413603694928131</v>
      </c>
      <c r="F44">
        <f t="shared" si="1"/>
        <v>0.26293464302144853</v>
      </c>
      <c r="G44">
        <f t="shared" si="2"/>
        <v>-0.72120139392783278</v>
      </c>
      <c r="H44">
        <f t="shared" si="3"/>
        <v>-1.2470706799707298</v>
      </c>
      <c r="I44">
        <v>19.044877211625863</v>
      </c>
      <c r="J44">
        <v>18.243686638046807</v>
      </c>
      <c r="K44">
        <v>0.8011905735790541</v>
      </c>
    </row>
    <row r="45" spans="1:11">
      <c r="A45" s="2">
        <v>2049</v>
      </c>
      <c r="B45" s="3">
        <v>-0.91412201330046794</v>
      </c>
      <c r="C45" s="3">
        <v>-0.80488445596588265</v>
      </c>
      <c r="D45" s="3">
        <v>-0.9384731388324381</v>
      </c>
      <c r="E45">
        <f t="shared" si="0"/>
        <v>-0.88582653603292949</v>
      </c>
      <c r="F45">
        <f t="shared" si="1"/>
        <v>7.1147449517558969E-2</v>
      </c>
      <c r="G45">
        <f t="shared" si="2"/>
        <v>-0.81467908651537058</v>
      </c>
      <c r="H45">
        <f t="shared" si="3"/>
        <v>-0.9569739855504884</v>
      </c>
      <c r="I45">
        <v>19.059186113349089</v>
      </c>
      <c r="J45">
        <v>18.200253302352113</v>
      </c>
      <c r="K45">
        <v>0.85893281099697072</v>
      </c>
    </row>
    <row r="46" spans="1:11">
      <c r="A46" s="2">
        <v>2050</v>
      </c>
      <c r="B46" s="3">
        <v>-0.81871188166026843</v>
      </c>
      <c r="C46" s="3">
        <v>-0.71234236581085908</v>
      </c>
      <c r="D46" s="3">
        <v>-1.1822164949444987</v>
      </c>
      <c r="E46">
        <f t="shared" si="0"/>
        <v>-0.90442358080520879</v>
      </c>
      <c r="F46">
        <f t="shared" si="1"/>
        <v>0.24638444722629771</v>
      </c>
      <c r="G46">
        <f t="shared" si="2"/>
        <v>-0.65803913357891108</v>
      </c>
      <c r="H46">
        <f t="shared" si="3"/>
        <v>-1.1508080280315065</v>
      </c>
      <c r="I46">
        <v>19.229721343858532</v>
      </c>
      <c r="J46">
        <v>18.381711535872494</v>
      </c>
      <c r="K46">
        <v>0.84800980798603842</v>
      </c>
    </row>
    <row r="47" spans="1:11">
      <c r="A47" s="2">
        <v>2051</v>
      </c>
      <c r="B47" s="3">
        <v>-1.1111193445570322</v>
      </c>
      <c r="C47" s="3">
        <v>-0.7297610792276249</v>
      </c>
      <c r="D47" s="3">
        <v>-0.88651464842446859</v>
      </c>
      <c r="E47">
        <f t="shared" si="0"/>
        <v>-0.90913169073637512</v>
      </c>
      <c r="F47">
        <f t="shared" si="1"/>
        <v>0.19168249681691837</v>
      </c>
      <c r="G47">
        <f t="shared" si="2"/>
        <v>-0.71744919391945672</v>
      </c>
      <c r="H47">
        <f t="shared" si="3"/>
        <v>-1.1008141875532935</v>
      </c>
      <c r="I47">
        <v>19.324103679945228</v>
      </c>
      <c r="J47">
        <v>18.478859187609263</v>
      </c>
      <c r="K47">
        <v>0.84524449233596333</v>
      </c>
    </row>
    <row r="48" spans="1:11">
      <c r="A48" s="2">
        <v>2052</v>
      </c>
      <c r="B48" s="3">
        <v>-0.80106812276229988</v>
      </c>
      <c r="C48" s="3">
        <v>-0.41108775940598602</v>
      </c>
      <c r="D48" s="3">
        <v>-1.0066188989087252</v>
      </c>
      <c r="E48">
        <f t="shared" si="0"/>
        <v>-0.73959159369233696</v>
      </c>
      <c r="F48">
        <f t="shared" si="1"/>
        <v>0.30248778033042173</v>
      </c>
      <c r="G48">
        <f t="shared" si="2"/>
        <v>-0.43710381336191523</v>
      </c>
      <c r="H48">
        <f t="shared" si="3"/>
        <v>-1.0420793740227587</v>
      </c>
      <c r="I48">
        <v>19.799942981499584</v>
      </c>
      <c r="J48">
        <v>18.855118850938183</v>
      </c>
      <c r="K48">
        <v>0.94482413056139947</v>
      </c>
    </row>
    <row r="49" spans="1:11">
      <c r="A49" s="2">
        <v>2053</v>
      </c>
      <c r="B49" s="3">
        <v>-0.62051980233517945</v>
      </c>
      <c r="C49" s="3">
        <v>-0.64586319884384902</v>
      </c>
      <c r="D49" s="3">
        <v>-1.0901819115626796</v>
      </c>
      <c r="E49">
        <f t="shared" si="0"/>
        <v>-0.78552163758056937</v>
      </c>
      <c r="F49">
        <f t="shared" si="1"/>
        <v>0.264147655381966</v>
      </c>
      <c r="G49">
        <f t="shared" si="2"/>
        <v>-0.52137398219860343</v>
      </c>
      <c r="H49">
        <f t="shared" si="3"/>
        <v>-1.0496692929625353</v>
      </c>
      <c r="I49">
        <v>19.438581008521226</v>
      </c>
      <c r="J49">
        <v>18.520733960277298</v>
      </c>
      <c r="K49">
        <v>0.91784704824393104</v>
      </c>
    </row>
    <row r="50" spans="1:11">
      <c r="A50" s="2">
        <v>2054</v>
      </c>
      <c r="B50" s="3">
        <v>-0.8331925128255615</v>
      </c>
      <c r="C50" s="3">
        <v>-0.85721966797773341</v>
      </c>
      <c r="D50" s="3">
        <v>-1.4802551494575908</v>
      </c>
      <c r="E50">
        <f t="shared" si="0"/>
        <v>-1.056889110086962</v>
      </c>
      <c r="F50">
        <f t="shared" si="1"/>
        <v>0.36684251187049804</v>
      </c>
      <c r="G50">
        <f t="shared" si="2"/>
        <v>-0.69004659821646386</v>
      </c>
      <c r="H50">
        <f t="shared" si="3"/>
        <v>-1.4237316219574601</v>
      </c>
      <c r="I50">
        <v>18.938068423156761</v>
      </c>
      <c r="J50">
        <v>18.179609479611852</v>
      </c>
      <c r="K50">
        <v>0.75845894354490895</v>
      </c>
    </row>
    <row r="51" spans="1:11">
      <c r="A51" s="2">
        <v>2055</v>
      </c>
      <c r="B51" s="3">
        <v>-0.66994246471865726</v>
      </c>
      <c r="C51" s="3">
        <v>-0.72412937393593413</v>
      </c>
      <c r="D51" s="3">
        <v>-1.1049047680243267</v>
      </c>
      <c r="E51">
        <f t="shared" si="0"/>
        <v>-0.83299220222630599</v>
      </c>
      <c r="F51">
        <f t="shared" si="1"/>
        <v>0.23703668041418749</v>
      </c>
      <c r="G51">
        <f t="shared" si="2"/>
        <v>-0.59595552181211853</v>
      </c>
      <c r="H51">
        <f t="shared" si="3"/>
        <v>-1.0700288826404936</v>
      </c>
      <c r="I51">
        <v>19.259819348008918</v>
      </c>
      <c r="J51">
        <v>18.36985420933209</v>
      </c>
      <c r="K51">
        <v>0.88996513867682869</v>
      </c>
    </row>
    <row r="52" spans="1:11">
      <c r="A52" s="2">
        <v>2056</v>
      </c>
      <c r="B52" s="3">
        <v>-0.53478099124174694</v>
      </c>
      <c r="C52" s="3">
        <v>-0.32060904796879203</v>
      </c>
      <c r="D52" s="3">
        <v>-0.99162214528486237</v>
      </c>
      <c r="E52">
        <f t="shared" si="0"/>
        <v>-0.6156707281651338</v>
      </c>
      <c r="F52">
        <f t="shared" si="1"/>
        <v>0.34274189464825794</v>
      </c>
      <c r="G52">
        <f t="shared" si="2"/>
        <v>-0.27292883351687586</v>
      </c>
      <c r="H52">
        <f t="shared" si="3"/>
        <v>-0.95841262281339179</v>
      </c>
      <c r="I52">
        <v>20.338909483710413</v>
      </c>
      <c r="J52">
        <v>19.321300241113974</v>
      </c>
      <c r="K52">
        <v>1.0176092425964389</v>
      </c>
    </row>
    <row r="53" spans="1:11">
      <c r="A53" s="2">
        <v>2057</v>
      </c>
      <c r="B53" s="3">
        <v>-0.84460205348052497</v>
      </c>
      <c r="C53" s="3">
        <v>-0.40198853585985966</v>
      </c>
      <c r="D53" s="3">
        <v>-0.87975423064236236</v>
      </c>
      <c r="E53">
        <f t="shared" si="0"/>
        <v>-0.70878160666091572</v>
      </c>
      <c r="F53">
        <f t="shared" si="1"/>
        <v>0.26627130921009984</v>
      </c>
      <c r="G53">
        <f t="shared" si="2"/>
        <v>-0.44251029745081588</v>
      </c>
      <c r="H53">
        <f t="shared" si="3"/>
        <v>-0.9750529158710155</v>
      </c>
      <c r="I53">
        <v>20.211459614936008</v>
      </c>
      <c r="J53">
        <v>19.248539190838088</v>
      </c>
      <c r="K53">
        <v>0.96292042409792122</v>
      </c>
    </row>
    <row r="54" spans="1:11">
      <c r="A54" s="2">
        <v>2058</v>
      </c>
      <c r="B54" s="3">
        <v>-0.5409228761381909</v>
      </c>
      <c r="C54" s="3">
        <v>-0.88389034658449306</v>
      </c>
      <c r="D54" s="3">
        <v>-1.0007452964314951</v>
      </c>
      <c r="E54">
        <f t="shared" si="0"/>
        <v>-0.80851950638472625</v>
      </c>
      <c r="F54">
        <f t="shared" si="1"/>
        <v>0.23899735817663822</v>
      </c>
      <c r="G54">
        <f t="shared" si="2"/>
        <v>-0.569522148208088</v>
      </c>
      <c r="H54">
        <f t="shared" si="3"/>
        <v>-1.0475168645613644</v>
      </c>
      <c r="I54">
        <v>19.846672149013969</v>
      </c>
      <c r="J54">
        <v>18.942332934582819</v>
      </c>
      <c r="K54">
        <v>0.90433921443114784</v>
      </c>
    </row>
    <row r="55" spans="1:11">
      <c r="A55" s="2">
        <v>2059</v>
      </c>
      <c r="B55" s="3">
        <v>-0.79526371431222553</v>
      </c>
      <c r="C55" s="3">
        <v>-1.1800256430595932</v>
      </c>
      <c r="D55" s="3">
        <v>-0.94021372697589345</v>
      </c>
      <c r="E55">
        <f t="shared" si="0"/>
        <v>-0.9718343614492374</v>
      </c>
      <c r="F55">
        <f t="shared" si="1"/>
        <v>0.19432018383770996</v>
      </c>
      <c r="G55">
        <f t="shared" si="2"/>
        <v>-0.77751417761152741</v>
      </c>
      <c r="H55">
        <f t="shared" si="3"/>
        <v>-1.1661545452869473</v>
      </c>
      <c r="I55">
        <v>18.7461428681607</v>
      </c>
      <c r="J55">
        <v>17.93772688644977</v>
      </c>
      <c r="K55">
        <v>0.80841598171093043</v>
      </c>
    </row>
    <row r="56" spans="1:11">
      <c r="A56" s="2">
        <v>2060</v>
      </c>
      <c r="B56" s="3">
        <v>-0.80182560564206318</v>
      </c>
      <c r="C56" s="3">
        <v>-0.75009429380941994</v>
      </c>
      <c r="D56" s="3">
        <v>-0.89785775231049614</v>
      </c>
      <c r="E56">
        <f t="shared" si="0"/>
        <v>-0.81659255058732638</v>
      </c>
      <c r="F56">
        <f t="shared" si="1"/>
        <v>7.4980376861632198E-2</v>
      </c>
      <c r="G56">
        <f t="shared" si="2"/>
        <v>-0.74161217372569421</v>
      </c>
      <c r="H56">
        <f t="shared" si="3"/>
        <v>-0.89157292744895855</v>
      </c>
      <c r="I56">
        <v>19.821465469902904</v>
      </c>
      <c r="J56">
        <v>18.921867970470682</v>
      </c>
      <c r="K56">
        <v>0.89959749943222311</v>
      </c>
    </row>
    <row r="57" spans="1:11">
      <c r="A57" s="2">
        <v>2061</v>
      </c>
      <c r="B57" s="3">
        <v>-0.66446499444447393</v>
      </c>
      <c r="C57" s="3">
        <v>-0.65943112817686134</v>
      </c>
      <c r="D57" s="3">
        <v>-0.93342374993531974</v>
      </c>
      <c r="E57">
        <f t="shared" si="0"/>
        <v>-0.75243995751888504</v>
      </c>
      <c r="F57">
        <f t="shared" si="1"/>
        <v>0.15675676952041417</v>
      </c>
      <c r="G57">
        <f t="shared" si="2"/>
        <v>-0.59568318799847086</v>
      </c>
      <c r="H57">
        <f t="shared" si="3"/>
        <v>-0.90919672703929921</v>
      </c>
      <c r="I57">
        <v>19.68625683876888</v>
      </c>
      <c r="J57">
        <v>18.748979214573492</v>
      </c>
      <c r="K57">
        <v>0.9372776241953914</v>
      </c>
    </row>
    <row r="58" spans="1:11">
      <c r="A58" s="2">
        <v>2062</v>
      </c>
      <c r="B58" s="3">
        <v>-0.83238956095479011</v>
      </c>
      <c r="C58" s="3">
        <v>-0.31118696164103221</v>
      </c>
      <c r="D58" s="3">
        <v>-0.69235861987879432</v>
      </c>
      <c r="E58">
        <f t="shared" si="0"/>
        <v>-0.61197838082487221</v>
      </c>
      <c r="F58">
        <f t="shared" si="1"/>
        <v>0.26973834452229556</v>
      </c>
      <c r="G58">
        <f t="shared" si="2"/>
        <v>-0.34224003630257666</v>
      </c>
      <c r="H58">
        <f t="shared" si="3"/>
        <v>-0.88171672534716783</v>
      </c>
      <c r="I58">
        <v>20.223295504031743</v>
      </c>
      <c r="J58">
        <v>19.203517555514072</v>
      </c>
      <c r="K58">
        <v>1.0197779485176723</v>
      </c>
    </row>
    <row r="59" spans="1:11">
      <c r="A59" s="2">
        <v>2063</v>
      </c>
      <c r="B59" s="3">
        <v>-0.49179526600350371</v>
      </c>
      <c r="C59" s="3">
        <v>-0.70088750308904013</v>
      </c>
      <c r="D59" s="3">
        <v>-0.68180040563937871</v>
      </c>
      <c r="E59">
        <f t="shared" si="0"/>
        <v>-0.62482772491064087</v>
      </c>
      <c r="F59">
        <f t="shared" si="1"/>
        <v>0.11560409017168291</v>
      </c>
      <c r="G59">
        <f t="shared" si="2"/>
        <v>-0.50922363473895793</v>
      </c>
      <c r="H59">
        <f t="shared" si="3"/>
        <v>-0.74043181508232381</v>
      </c>
      <c r="I59">
        <v>20.369505849999346</v>
      </c>
      <c r="J59">
        <v>19.357274983604452</v>
      </c>
      <c r="K59">
        <v>1.0122308663948949</v>
      </c>
    </row>
    <row r="60" spans="1:11">
      <c r="A60" s="2">
        <v>2064</v>
      </c>
      <c r="B60" s="3">
        <v>-0.4052037234801717</v>
      </c>
      <c r="C60" s="3">
        <v>-0.33669162463427837</v>
      </c>
      <c r="D60" s="3">
        <v>-0.49331598536315668</v>
      </c>
      <c r="E60">
        <f t="shared" si="0"/>
        <v>-0.41173711115920231</v>
      </c>
      <c r="F60">
        <f t="shared" si="1"/>
        <v>7.8516313332680818E-2</v>
      </c>
      <c r="G60">
        <f t="shared" si="2"/>
        <v>-0.33322079782652148</v>
      </c>
      <c r="H60">
        <f t="shared" si="3"/>
        <v>-0.49025342449188314</v>
      </c>
      <c r="I60">
        <v>21.131673479410839</v>
      </c>
      <c r="J60">
        <v>19.994283511443097</v>
      </c>
      <c r="K60">
        <v>1.1373899679677377</v>
      </c>
    </row>
    <row r="61" spans="1:11">
      <c r="A61" s="2">
        <v>2065</v>
      </c>
      <c r="B61" s="3">
        <v>-0.27615092806539865</v>
      </c>
      <c r="C61" s="3">
        <v>-0.4970055495544568</v>
      </c>
      <c r="D61" s="3">
        <v>-0.65775546636537519</v>
      </c>
      <c r="E61">
        <f t="shared" si="0"/>
        <v>-0.47697064799507682</v>
      </c>
      <c r="F61">
        <f t="shared" si="1"/>
        <v>0.19158954531277309</v>
      </c>
      <c r="G61">
        <f t="shared" si="2"/>
        <v>-0.28538110268230377</v>
      </c>
      <c r="H61">
        <f t="shared" si="3"/>
        <v>-0.66856019330784988</v>
      </c>
      <c r="I61">
        <v>21.017023902587912</v>
      </c>
      <c r="J61">
        <v>19.917948953377035</v>
      </c>
      <c r="K61">
        <v>1.0990749492108784</v>
      </c>
    </row>
    <row r="62" spans="1:11">
      <c r="A62" s="2">
        <v>2066</v>
      </c>
      <c r="B62" s="3">
        <v>-0.38275761373510137</v>
      </c>
      <c r="C62" s="3">
        <v>-0.68627692602739654</v>
      </c>
      <c r="D62" s="3">
        <v>-0.7098164323867866</v>
      </c>
      <c r="E62">
        <f t="shared" si="0"/>
        <v>-0.59295032404976145</v>
      </c>
      <c r="F62">
        <f t="shared" si="1"/>
        <v>0.1824123315238802</v>
      </c>
      <c r="G62">
        <f t="shared" si="2"/>
        <v>-0.41053799252588125</v>
      </c>
      <c r="H62">
        <f t="shared" si="3"/>
        <v>-0.7753626555736417</v>
      </c>
      <c r="I62">
        <v>20.314888137003603</v>
      </c>
      <c r="J62">
        <v>19.28393402990849</v>
      </c>
      <c r="K62">
        <v>1.0309541070951114</v>
      </c>
    </row>
    <row r="63" spans="1:11">
      <c r="A63" s="2">
        <v>2067</v>
      </c>
      <c r="B63" s="3">
        <v>-0.43649093062372568</v>
      </c>
      <c r="C63" s="3">
        <v>-0.58069140379959738</v>
      </c>
      <c r="D63" s="3">
        <v>-0.64250447897202934</v>
      </c>
      <c r="E63">
        <f t="shared" si="0"/>
        <v>-0.55322893779845084</v>
      </c>
      <c r="F63">
        <f t="shared" si="1"/>
        <v>0.10571677163493395</v>
      </c>
      <c r="G63">
        <f t="shared" si="2"/>
        <v>-0.44751216616351686</v>
      </c>
      <c r="H63">
        <f t="shared" si="3"/>
        <v>-0.65894570943338482</v>
      </c>
      <c r="I63">
        <v>20.852669060295991</v>
      </c>
      <c r="J63">
        <v>19.798384535549349</v>
      </c>
      <c r="K63">
        <v>1.0542845247466415</v>
      </c>
    </row>
    <row r="64" spans="1:11">
      <c r="A64" s="2">
        <v>2068</v>
      </c>
      <c r="B64" s="3">
        <v>-0.55969575209064248</v>
      </c>
      <c r="C64" s="3">
        <v>-0.33234600783735863</v>
      </c>
      <c r="D64" s="3">
        <v>-0.48197057423220013</v>
      </c>
      <c r="E64">
        <f t="shared" si="0"/>
        <v>-0.45800411138673375</v>
      </c>
      <c r="F64">
        <f t="shared" si="1"/>
        <v>0.11555418667880757</v>
      </c>
      <c r="G64">
        <f t="shared" si="2"/>
        <v>-0.34244992470792618</v>
      </c>
      <c r="H64">
        <f t="shared" si="3"/>
        <v>-0.57355829806554137</v>
      </c>
      <c r="I64">
        <v>20.693658656514518</v>
      </c>
      <c r="J64">
        <v>19.583443682691307</v>
      </c>
      <c r="K64">
        <v>1.1102149738232139</v>
      </c>
    </row>
    <row r="65" spans="1:11">
      <c r="A65" s="2">
        <v>2069</v>
      </c>
      <c r="B65" s="3">
        <v>-0.80481474988813306</v>
      </c>
      <c r="C65" s="3">
        <v>-0.2579538739290973</v>
      </c>
      <c r="D65" s="3">
        <v>-0.61368803929722315</v>
      </c>
      <c r="E65">
        <f t="shared" si="0"/>
        <v>-0.5588188877048178</v>
      </c>
      <c r="F65">
        <f t="shared" si="1"/>
        <v>0.27752868727579094</v>
      </c>
      <c r="G65">
        <f t="shared" si="2"/>
        <v>-0.28129020042902686</v>
      </c>
      <c r="H65">
        <f t="shared" si="3"/>
        <v>-0.83634757498060874</v>
      </c>
      <c r="I65">
        <v>20.581572814381943</v>
      </c>
      <c r="J65">
        <v>19.530571555358748</v>
      </c>
      <c r="K65">
        <v>1.0510012590231959</v>
      </c>
    </row>
    <row r="66" spans="1:11">
      <c r="A66" s="2">
        <v>2070</v>
      </c>
      <c r="B66" s="3">
        <v>-0.30069335563635907</v>
      </c>
      <c r="C66" s="3">
        <v>-0.22693741618360347</v>
      </c>
      <c r="D66" s="3">
        <v>-0.52703309598064851</v>
      </c>
      <c r="E66">
        <f t="shared" si="0"/>
        <v>-0.3515546226002037</v>
      </c>
      <c r="F66">
        <f t="shared" si="1"/>
        <v>0.15637936441899322</v>
      </c>
      <c r="G66">
        <f t="shared" si="2"/>
        <v>-0.19517525818121048</v>
      </c>
      <c r="H66">
        <f t="shared" si="3"/>
        <v>-0.5079339870191969</v>
      </c>
      <c r="I66">
        <v>21.165923148295111</v>
      </c>
      <c r="J66">
        <v>19.993184902588357</v>
      </c>
      <c r="K66">
        <v>1.1727382457067488</v>
      </c>
    </row>
    <row r="67" spans="1:11">
      <c r="A67" s="2">
        <v>2071</v>
      </c>
      <c r="B67" s="3">
        <v>-0.40530935911261845</v>
      </c>
      <c r="C67" s="3">
        <v>-0.66869664623229463</v>
      </c>
      <c r="D67" s="3">
        <v>-0.87172915268710094</v>
      </c>
      <c r="E67">
        <f t="shared" ref="E67:E96" si="4">AVERAGE(B67:D67)</f>
        <v>-0.64857838601067141</v>
      </c>
      <c r="F67">
        <f t="shared" ref="F67:F96" si="5">STDEV(B67:D67)</f>
        <v>0.23385981753023397</v>
      </c>
      <c r="G67">
        <f t="shared" ref="G67:G96" si="6">E67+F67</f>
        <v>-0.41471856848043742</v>
      </c>
      <c r="H67">
        <f t="shared" ref="H67:H96" si="7">E67-F67</f>
        <v>-0.88243820354090541</v>
      </c>
      <c r="I67">
        <v>20.059088386145721</v>
      </c>
      <c r="J67">
        <v>19.060807507282931</v>
      </c>
      <c r="K67">
        <v>0.9982808788627916</v>
      </c>
    </row>
    <row r="68" spans="1:11">
      <c r="A68" s="2">
        <v>2072</v>
      </c>
      <c r="B68" s="3">
        <v>-0.25940736913719542</v>
      </c>
      <c r="C68" s="3">
        <v>-0.54290257187946878</v>
      </c>
      <c r="D68" s="3">
        <v>-0.47319851408466501</v>
      </c>
      <c r="E68">
        <f t="shared" si="4"/>
        <v>-0.42516948503377638</v>
      </c>
      <c r="F68">
        <f t="shared" si="5"/>
        <v>0.14772431491852994</v>
      </c>
      <c r="G68">
        <f t="shared" si="6"/>
        <v>-0.27744517011524644</v>
      </c>
      <c r="H68">
        <f t="shared" si="7"/>
        <v>-0.57289379995230627</v>
      </c>
      <c r="I68">
        <v>21.048134781256817</v>
      </c>
      <c r="J68">
        <v>19.91863433886008</v>
      </c>
      <c r="K68">
        <v>1.129500442396737</v>
      </c>
    </row>
    <row r="69" spans="1:11">
      <c r="A69" s="2">
        <v>2073</v>
      </c>
      <c r="B69" s="3">
        <v>-0.45294357224288101</v>
      </c>
      <c r="C69" s="3">
        <v>-0.21333889047339921</v>
      </c>
      <c r="D69" s="3">
        <v>-0.67730679611153211</v>
      </c>
      <c r="E69">
        <f t="shared" si="4"/>
        <v>-0.44786308627593741</v>
      </c>
      <c r="F69">
        <f t="shared" si="5"/>
        <v>0.23202567286575018</v>
      </c>
      <c r="G69">
        <f t="shared" si="6"/>
        <v>-0.21583741341018722</v>
      </c>
      <c r="H69">
        <f t="shared" si="7"/>
        <v>-0.67988875914168756</v>
      </c>
      <c r="I69">
        <v>20.908200271725153</v>
      </c>
      <c r="J69">
        <v>19.792028951118056</v>
      </c>
      <c r="K69">
        <v>1.1161713206071009</v>
      </c>
    </row>
    <row r="70" spans="1:11">
      <c r="A70" s="2">
        <v>2074</v>
      </c>
      <c r="B70" s="3">
        <v>-0.31900903286442323</v>
      </c>
      <c r="C70" s="3">
        <v>0.15376254131758674</v>
      </c>
      <c r="D70" s="3">
        <v>-0.47799227459824434</v>
      </c>
      <c r="E70">
        <f t="shared" si="4"/>
        <v>-0.21441292204836027</v>
      </c>
      <c r="F70">
        <f t="shared" si="5"/>
        <v>0.32860888097645202</v>
      </c>
      <c r="G70">
        <f t="shared" si="6"/>
        <v>0.11419595892809176</v>
      </c>
      <c r="H70">
        <f t="shared" si="7"/>
        <v>-0.54302180302481229</v>
      </c>
      <c r="I70">
        <v>22.0473406758118</v>
      </c>
      <c r="J70">
        <v>20.794052040169706</v>
      </c>
      <c r="K70">
        <v>1.2532886356420947</v>
      </c>
    </row>
    <row r="71" spans="1:11">
      <c r="A71" s="2">
        <v>2075</v>
      </c>
      <c r="B71" s="3">
        <v>-0.54391506119905642</v>
      </c>
      <c r="C71" s="3">
        <v>2.7755093329616346E-2</v>
      </c>
      <c r="D71" s="3">
        <v>-0.52846835633479261</v>
      </c>
      <c r="E71">
        <f t="shared" si="4"/>
        <v>-0.34820944140141091</v>
      </c>
      <c r="F71">
        <f t="shared" si="5"/>
        <v>0.32568642695763239</v>
      </c>
      <c r="G71">
        <f t="shared" si="6"/>
        <v>-2.2523014443778522E-2</v>
      </c>
      <c r="H71">
        <f t="shared" si="7"/>
        <v>-0.67389586835904325</v>
      </c>
      <c r="I71">
        <v>21.447006984066459</v>
      </c>
      <c r="J71">
        <v>20.272303941008627</v>
      </c>
      <c r="K71">
        <v>1.1747030430578309</v>
      </c>
    </row>
    <row r="72" spans="1:11">
      <c r="A72" s="2">
        <v>2076</v>
      </c>
      <c r="B72" s="3">
        <v>-0.42191948708764476</v>
      </c>
      <c r="C72" s="3">
        <v>-0.43194152390385743</v>
      </c>
      <c r="D72" s="3">
        <v>-0.43312643811265605</v>
      </c>
      <c r="E72">
        <f t="shared" si="4"/>
        <v>-0.42899581636805273</v>
      </c>
      <c r="F72">
        <f t="shared" si="5"/>
        <v>6.1568524819198625E-3</v>
      </c>
      <c r="G72">
        <f t="shared" si="6"/>
        <v>-0.42283896388613285</v>
      </c>
      <c r="H72">
        <f t="shared" si="7"/>
        <v>-0.43515266884997261</v>
      </c>
      <c r="I72">
        <v>20.960898417104115</v>
      </c>
      <c r="J72">
        <v>19.833645376334726</v>
      </c>
      <c r="K72">
        <v>1.1272530407693868</v>
      </c>
    </row>
    <row r="73" spans="1:11">
      <c r="A73" s="2">
        <v>2077</v>
      </c>
      <c r="B73" s="3">
        <v>8.706240236871883E-2</v>
      </c>
      <c r="C73" s="3">
        <v>-0.17812560487876727</v>
      </c>
      <c r="D73" s="3">
        <v>-0.44756292003682652</v>
      </c>
      <c r="E73">
        <f t="shared" si="4"/>
        <v>-0.17954204084895831</v>
      </c>
      <c r="F73">
        <f t="shared" si="5"/>
        <v>0.26731547571633707</v>
      </c>
      <c r="G73">
        <f t="shared" si="6"/>
        <v>8.7773434867378763E-2</v>
      </c>
      <c r="H73">
        <f t="shared" si="7"/>
        <v>-0.44685751656529538</v>
      </c>
      <c r="I73">
        <v>22.20618466681589</v>
      </c>
      <c r="J73">
        <v>20.932414565166749</v>
      </c>
      <c r="K73">
        <v>1.2737701016491396</v>
      </c>
    </row>
    <row r="74" spans="1:11">
      <c r="A74" s="2">
        <v>2078</v>
      </c>
      <c r="B74" s="3">
        <v>-0.23477522332039033</v>
      </c>
      <c r="C74" s="3">
        <v>-0.3537222525133083</v>
      </c>
      <c r="D74" s="3">
        <v>-0.54791439319500979</v>
      </c>
      <c r="E74">
        <f t="shared" si="4"/>
        <v>-0.37880395634290281</v>
      </c>
      <c r="F74">
        <f t="shared" si="5"/>
        <v>0.15806914255378282</v>
      </c>
      <c r="G74">
        <f t="shared" si="6"/>
        <v>-0.22073481378911999</v>
      </c>
      <c r="H74">
        <f t="shared" si="7"/>
        <v>-0.53687309889668566</v>
      </c>
      <c r="I74">
        <v>21.568876467929446</v>
      </c>
      <c r="J74">
        <v>20.412143160542843</v>
      </c>
      <c r="K74">
        <v>1.1567333073865982</v>
      </c>
    </row>
    <row r="75" spans="1:11">
      <c r="A75" s="2">
        <v>2079</v>
      </c>
      <c r="B75" s="3">
        <v>-0.27040241604338305</v>
      </c>
      <c r="C75" s="3">
        <v>-0.54613064012201751</v>
      </c>
      <c r="D75" s="3">
        <v>-0.40002608011349045</v>
      </c>
      <c r="E75">
        <f t="shared" si="4"/>
        <v>-0.40551971209296367</v>
      </c>
      <c r="F75">
        <f t="shared" si="5"/>
        <v>0.13794617929697739</v>
      </c>
      <c r="G75">
        <f t="shared" si="6"/>
        <v>-0.26757353279598628</v>
      </c>
      <c r="H75">
        <f t="shared" si="7"/>
        <v>-0.54346589138994106</v>
      </c>
      <c r="I75">
        <v>21.367499125196698</v>
      </c>
      <c r="J75">
        <v>20.226457358270988</v>
      </c>
      <c r="K75">
        <v>1.1410417669257058</v>
      </c>
    </row>
    <row r="76" spans="1:11">
      <c r="A76" s="2">
        <v>2080</v>
      </c>
      <c r="B76" s="3">
        <v>-0.32996213073586556</v>
      </c>
      <c r="C76" s="3">
        <v>-0.15592377477696848</v>
      </c>
      <c r="D76" s="3">
        <v>-0.23262699707362508</v>
      </c>
      <c r="E76">
        <f t="shared" si="4"/>
        <v>-0.23950430086215305</v>
      </c>
      <c r="F76">
        <f t="shared" si="5"/>
        <v>8.7222762606837409E-2</v>
      </c>
      <c r="G76">
        <f t="shared" si="6"/>
        <v>-0.15228153825531565</v>
      </c>
      <c r="H76">
        <f t="shared" si="7"/>
        <v>-0.32672706346899044</v>
      </c>
      <c r="I76">
        <v>21.9991171281942</v>
      </c>
      <c r="J76">
        <v>20.760565952707065</v>
      </c>
      <c r="K76">
        <v>1.2385511754871328</v>
      </c>
    </row>
    <row r="77" spans="1:11">
      <c r="A77" s="2">
        <v>2081</v>
      </c>
      <c r="B77" s="3">
        <v>-0.32439073395551699</v>
      </c>
      <c r="C77" s="3">
        <v>1.7638276808026657E-2</v>
      </c>
      <c r="D77" s="3">
        <v>-0.45317625492356239</v>
      </c>
      <c r="E77">
        <f t="shared" si="4"/>
        <v>-0.25330957069035093</v>
      </c>
      <c r="F77">
        <f t="shared" si="5"/>
        <v>0.24332278900825496</v>
      </c>
      <c r="G77">
        <f t="shared" si="6"/>
        <v>-9.9867816820959632E-3</v>
      </c>
      <c r="H77">
        <f t="shared" si="7"/>
        <v>-0.49663235969860586</v>
      </c>
      <c r="I77">
        <v>21.866143506571476</v>
      </c>
      <c r="J77">
        <v>20.635700877670459</v>
      </c>
      <c r="K77">
        <v>1.2304426289010155</v>
      </c>
    </row>
    <row r="78" spans="1:11">
      <c r="A78" s="2">
        <v>2082</v>
      </c>
      <c r="B78" s="3">
        <v>-0.10159209144425224</v>
      </c>
      <c r="C78" s="3">
        <v>0.23432243972603503</v>
      </c>
      <c r="D78" s="3">
        <v>-0.62492762564955917</v>
      </c>
      <c r="E78">
        <f t="shared" si="4"/>
        <v>-0.16406575912259214</v>
      </c>
      <c r="F78">
        <f t="shared" si="5"/>
        <v>0.43301834612043683</v>
      </c>
      <c r="G78">
        <f t="shared" si="6"/>
        <v>0.26895258699784469</v>
      </c>
      <c r="H78">
        <f t="shared" si="7"/>
        <v>-0.59708410524302891</v>
      </c>
      <c r="I78">
        <v>22.19177117151899</v>
      </c>
      <c r="J78">
        <v>20.908911051860798</v>
      </c>
      <c r="K78">
        <v>1.2828601196581901</v>
      </c>
    </row>
    <row r="79" spans="1:11">
      <c r="A79" s="2">
        <v>2083</v>
      </c>
      <c r="B79" s="3">
        <v>-5.1777038341104191E-2</v>
      </c>
      <c r="C79" s="3">
        <v>0.12552031308527622</v>
      </c>
      <c r="D79" s="3">
        <v>-0.47418058190986673</v>
      </c>
      <c r="E79">
        <f t="shared" si="4"/>
        <v>-0.13347910238856489</v>
      </c>
      <c r="F79">
        <f t="shared" si="5"/>
        <v>0.30808555843581081</v>
      </c>
      <c r="G79">
        <f t="shared" si="6"/>
        <v>0.17460645604724592</v>
      </c>
      <c r="H79">
        <f t="shared" si="7"/>
        <v>-0.44156466082437573</v>
      </c>
      <c r="I79">
        <v>22.451601549987824</v>
      </c>
      <c r="J79">
        <v>21.150776310188711</v>
      </c>
      <c r="K79">
        <v>1.3008252397991138</v>
      </c>
    </row>
    <row r="80" spans="1:11">
      <c r="A80" s="2">
        <v>2084</v>
      </c>
      <c r="B80" s="3">
        <v>-0.28199992565950072</v>
      </c>
      <c r="C80" s="3">
        <v>-0.22663542116354046</v>
      </c>
      <c r="D80" s="3">
        <v>-0.15132659124459674</v>
      </c>
      <c r="E80">
        <f t="shared" si="4"/>
        <v>-0.21998731268921259</v>
      </c>
      <c r="F80">
        <f t="shared" si="5"/>
        <v>6.5589847472700941E-2</v>
      </c>
      <c r="G80">
        <f t="shared" si="6"/>
        <v>-0.15439746521651165</v>
      </c>
      <c r="H80">
        <f t="shared" si="7"/>
        <v>-0.28557716016191353</v>
      </c>
      <c r="I80">
        <v>22.298113167097338</v>
      </c>
      <c r="J80">
        <v>21.04809865842002</v>
      </c>
      <c r="K80">
        <v>1.2500145086773145</v>
      </c>
    </row>
    <row r="81" spans="1:11">
      <c r="A81" s="2">
        <v>2085</v>
      </c>
      <c r="B81" s="3">
        <v>-0.24932423814757176</v>
      </c>
      <c r="C81" s="3">
        <v>0.21339967757891179</v>
      </c>
      <c r="D81" s="3">
        <v>-0.38499280937139707</v>
      </c>
      <c r="E81">
        <f t="shared" si="4"/>
        <v>-0.140305789980019</v>
      </c>
      <c r="F81">
        <f t="shared" si="5"/>
        <v>0.3137389976402199</v>
      </c>
      <c r="G81">
        <f t="shared" si="6"/>
        <v>0.1734332076602009</v>
      </c>
      <c r="H81">
        <f t="shared" si="7"/>
        <v>-0.45404478762023892</v>
      </c>
      <c r="I81">
        <v>22.652896847144266</v>
      </c>
      <c r="J81">
        <v>21.356081272860788</v>
      </c>
      <c r="K81">
        <v>1.2968155742834779</v>
      </c>
    </row>
    <row r="82" spans="1:11">
      <c r="A82" s="2">
        <v>2086</v>
      </c>
      <c r="B82" s="3">
        <v>-0.13344761550530243</v>
      </c>
      <c r="C82" s="3">
        <v>0.43359440549683764</v>
      </c>
      <c r="D82" s="3">
        <v>-0.29849218575658487</v>
      </c>
      <c r="E82">
        <f t="shared" si="4"/>
        <v>5.5153474498344701E-4</v>
      </c>
      <c r="F82">
        <f t="shared" si="5"/>
        <v>0.3839980774354384</v>
      </c>
      <c r="G82">
        <f t="shared" si="6"/>
        <v>0.38454961218042183</v>
      </c>
      <c r="H82">
        <f t="shared" si="7"/>
        <v>-0.38344654269045497</v>
      </c>
      <c r="I82">
        <v>22.948957487691263</v>
      </c>
      <c r="J82">
        <v>21.5694091458674</v>
      </c>
      <c r="K82">
        <v>1.3795483418238617</v>
      </c>
    </row>
    <row r="83" spans="1:11">
      <c r="A83" s="2">
        <v>2087</v>
      </c>
      <c r="B83" s="3">
        <v>-7.3335152298442475E-3</v>
      </c>
      <c r="C83" s="3">
        <v>0.29787530274299451</v>
      </c>
      <c r="D83" s="3">
        <v>-0.42599537573961921</v>
      </c>
      <c r="E83">
        <f t="shared" si="4"/>
        <v>-4.5151196075489654E-2</v>
      </c>
      <c r="F83">
        <f t="shared" si="5"/>
        <v>0.36341411988271344</v>
      </c>
      <c r="G83">
        <f t="shared" si="6"/>
        <v>0.31826292380722376</v>
      </c>
      <c r="H83">
        <f t="shared" si="7"/>
        <v>-0.40856531595820311</v>
      </c>
      <c r="I83">
        <v>22.694551267276356</v>
      </c>
      <c r="J83">
        <v>21.341846495088035</v>
      </c>
      <c r="K83">
        <v>1.3527047721883256</v>
      </c>
    </row>
    <row r="84" spans="1:11">
      <c r="A84" s="2">
        <v>2088</v>
      </c>
      <c r="B84" s="3">
        <v>-0.17198656118015868</v>
      </c>
      <c r="C84" s="3">
        <v>-6.5760629659694952E-2</v>
      </c>
      <c r="D84" s="3">
        <v>-0.38084488017741208</v>
      </c>
      <c r="E84">
        <f t="shared" si="4"/>
        <v>-0.20619735700575523</v>
      </c>
      <c r="F84">
        <f t="shared" si="5"/>
        <v>0.16030379017460375</v>
      </c>
      <c r="G84">
        <f t="shared" si="6"/>
        <v>-4.5893566831151478E-2</v>
      </c>
      <c r="H84">
        <f t="shared" si="7"/>
        <v>-0.36650114718035898</v>
      </c>
      <c r="I84">
        <v>22.113094322662374</v>
      </c>
      <c r="J84">
        <v>20.854980262185546</v>
      </c>
      <c r="K84">
        <v>1.2581140604768324</v>
      </c>
    </row>
    <row r="85" spans="1:11">
      <c r="A85" s="2">
        <v>2089</v>
      </c>
      <c r="B85" s="3">
        <v>0.10093189000831145</v>
      </c>
      <c r="C85" s="3">
        <v>1.8665346263843023E-2</v>
      </c>
      <c r="D85" s="3">
        <v>-0.45682032726582328</v>
      </c>
      <c r="E85">
        <f t="shared" si="4"/>
        <v>-0.11240769699788961</v>
      </c>
      <c r="F85">
        <f t="shared" si="5"/>
        <v>0.30109299389220667</v>
      </c>
      <c r="G85">
        <f t="shared" si="6"/>
        <v>0.18868529689431707</v>
      </c>
      <c r="H85">
        <f t="shared" si="7"/>
        <v>-0.41350069089009628</v>
      </c>
      <c r="I85">
        <v>22.395285163235162</v>
      </c>
      <c r="J85">
        <v>21.082083600888822</v>
      </c>
      <c r="K85">
        <v>1.3132015623463396</v>
      </c>
    </row>
    <row r="86" spans="1:11">
      <c r="A86" s="2">
        <v>2090</v>
      </c>
      <c r="B86" s="3">
        <v>-0.19806831569997177</v>
      </c>
      <c r="C86" s="3">
        <v>-1.9572386934816582E-2</v>
      </c>
      <c r="D86" s="3">
        <v>-0.41590989906506604</v>
      </c>
      <c r="E86">
        <f t="shared" si="4"/>
        <v>-0.21118353389995148</v>
      </c>
      <c r="F86">
        <f t="shared" si="5"/>
        <v>0.1984939862860427</v>
      </c>
      <c r="G86">
        <f t="shared" si="6"/>
        <v>-1.268954761390878E-2</v>
      </c>
      <c r="H86">
        <f t="shared" si="7"/>
        <v>-0.40967752018599418</v>
      </c>
      <c r="I86">
        <v>22.246746525946747</v>
      </c>
      <c r="J86">
        <v>20.991561104180807</v>
      </c>
      <c r="K86">
        <v>1.2551854217659371</v>
      </c>
    </row>
    <row r="87" spans="1:11">
      <c r="A87" s="2">
        <v>2091</v>
      </c>
      <c r="B87" s="3">
        <v>-0.11984938843853181</v>
      </c>
      <c r="C87" s="3">
        <v>0.30726054342573933</v>
      </c>
      <c r="D87" s="3">
        <v>-0.19403734783552012</v>
      </c>
      <c r="E87">
        <f t="shared" si="4"/>
        <v>-2.2087309494375393E-3</v>
      </c>
      <c r="F87">
        <f t="shared" si="5"/>
        <v>0.27056309276506318</v>
      </c>
      <c r="G87">
        <f t="shared" si="6"/>
        <v>0.26835436181562566</v>
      </c>
      <c r="H87">
        <f t="shared" si="7"/>
        <v>-0.27277182371450071</v>
      </c>
      <c r="I87">
        <v>23.151168628302703</v>
      </c>
      <c r="J87">
        <v>21.773241532803741</v>
      </c>
      <c r="K87">
        <v>1.3779270954989578</v>
      </c>
    </row>
    <row r="88" spans="1:11">
      <c r="A88" s="2">
        <v>2092</v>
      </c>
      <c r="B88" s="3">
        <v>-3.5182012700633959E-2</v>
      </c>
      <c r="C88" s="3">
        <v>0.12871271667489936</v>
      </c>
      <c r="D88" s="3">
        <v>-0.24891544375769781</v>
      </c>
      <c r="E88">
        <f t="shared" si="4"/>
        <v>-5.1794913261144132E-2</v>
      </c>
      <c r="F88">
        <f t="shared" si="5"/>
        <v>0.18936142225042008</v>
      </c>
      <c r="G88">
        <f t="shared" si="6"/>
        <v>0.13756650898927594</v>
      </c>
      <c r="H88">
        <f t="shared" si="7"/>
        <v>-0.24115633551156421</v>
      </c>
      <c r="I88">
        <v>22.722610336676723</v>
      </c>
      <c r="J88">
        <v>21.37380776205319</v>
      </c>
      <c r="K88">
        <v>1.3488025746235353</v>
      </c>
    </row>
    <row r="89" spans="1:11">
      <c r="A89" s="2">
        <v>2093</v>
      </c>
      <c r="B89" s="3">
        <v>-8.3567118952391314E-2</v>
      </c>
      <c r="C89" s="3">
        <v>0.22566985953952884</v>
      </c>
      <c r="D89" s="3">
        <v>-0.20354801155843694</v>
      </c>
      <c r="E89">
        <f t="shared" si="4"/>
        <v>-2.0481756990433142E-2</v>
      </c>
      <c r="F89">
        <f t="shared" si="5"/>
        <v>0.22145387191889634</v>
      </c>
      <c r="G89">
        <f t="shared" si="6"/>
        <v>0.2009721149284632</v>
      </c>
      <c r="H89">
        <f t="shared" si="7"/>
        <v>-0.24193562890932949</v>
      </c>
      <c r="I89">
        <v>22.784962771131759</v>
      </c>
      <c r="J89">
        <v>21.417768365740756</v>
      </c>
      <c r="K89">
        <v>1.3671944053910023</v>
      </c>
    </row>
    <row r="90" spans="1:11">
      <c r="A90" s="2">
        <v>2094</v>
      </c>
      <c r="B90" s="3">
        <v>1.7546269996788887E-2</v>
      </c>
      <c r="C90" s="3">
        <v>0.4159910148877129</v>
      </c>
      <c r="D90" s="3">
        <v>-0.26060987345513587</v>
      </c>
      <c r="E90">
        <f t="shared" si="4"/>
        <v>5.76424704764553E-2</v>
      </c>
      <c r="F90">
        <f t="shared" si="5"/>
        <v>0.34007788739678768</v>
      </c>
      <c r="G90">
        <f t="shared" si="6"/>
        <v>0.397720357873243</v>
      </c>
      <c r="H90">
        <f t="shared" si="7"/>
        <v>-0.28243541692033236</v>
      </c>
      <c r="I90">
        <v>23.187863790757955</v>
      </c>
      <c r="J90">
        <v>21.774782999530014</v>
      </c>
      <c r="K90">
        <v>1.4130807912279391</v>
      </c>
    </row>
    <row r="91" spans="1:11">
      <c r="A91" s="2">
        <v>2095</v>
      </c>
      <c r="B91" s="3">
        <v>-0.1844526713007611</v>
      </c>
      <c r="C91" s="3">
        <v>0.45927172346838391</v>
      </c>
      <c r="D91" s="3">
        <v>-0.33325302097082665</v>
      </c>
      <c r="E91">
        <f t="shared" si="4"/>
        <v>-1.9477989601067947E-2</v>
      </c>
      <c r="F91">
        <f t="shared" si="5"/>
        <v>0.421231945415522</v>
      </c>
      <c r="G91">
        <f t="shared" si="6"/>
        <v>0.40175395581445406</v>
      </c>
      <c r="H91">
        <f t="shared" si="7"/>
        <v>-0.44070993501658995</v>
      </c>
      <c r="I91">
        <v>22.744412382626038</v>
      </c>
      <c r="J91">
        <v>21.376628412906371</v>
      </c>
      <c r="K91">
        <v>1.3677839697196672</v>
      </c>
    </row>
    <row r="92" spans="1:11">
      <c r="A92" s="2">
        <v>2096</v>
      </c>
      <c r="B92" s="3">
        <v>0.16273980980471531</v>
      </c>
      <c r="C92" s="3">
        <v>0.45987416977463269</v>
      </c>
      <c r="D92" s="3">
        <v>0.13553873106574282</v>
      </c>
      <c r="E92">
        <f t="shared" si="4"/>
        <v>0.25271757021503022</v>
      </c>
      <c r="F92">
        <f t="shared" si="5"/>
        <v>0.17991766791219838</v>
      </c>
      <c r="G92">
        <f t="shared" si="6"/>
        <v>0.43263523812722859</v>
      </c>
      <c r="H92">
        <f t="shared" si="7"/>
        <v>7.2799902302831843E-2</v>
      </c>
      <c r="I92">
        <v>24.23975410736087</v>
      </c>
      <c r="J92">
        <v>22.712095654580022</v>
      </c>
      <c r="K92">
        <v>1.5276584527808419</v>
      </c>
    </row>
    <row r="93" spans="1:11">
      <c r="A93" s="2">
        <v>2097</v>
      </c>
      <c r="B93" s="3">
        <v>-6.921708765612343E-3</v>
      </c>
      <c r="C93" s="3">
        <v>0.48633140992845492</v>
      </c>
      <c r="D93" s="3">
        <v>9.8026430544109356E-3</v>
      </c>
      <c r="E93">
        <f t="shared" si="4"/>
        <v>0.16307078140575118</v>
      </c>
      <c r="F93">
        <f t="shared" si="5"/>
        <v>0.2800767777782015</v>
      </c>
      <c r="G93">
        <f t="shared" si="6"/>
        <v>0.44314755918395266</v>
      </c>
      <c r="H93">
        <f t="shared" si="7"/>
        <v>-0.11700599637245032</v>
      </c>
      <c r="I93">
        <v>23.499083252919547</v>
      </c>
      <c r="J93">
        <v>22.024078980201967</v>
      </c>
      <c r="K93">
        <v>1.4750042727175778</v>
      </c>
    </row>
    <row r="94" spans="1:11">
      <c r="A94" s="2">
        <v>2098</v>
      </c>
      <c r="B94" s="3">
        <v>0.15309431288026229</v>
      </c>
      <c r="C94" s="3">
        <v>0.36818189441241261</v>
      </c>
      <c r="D94" s="3">
        <v>-2.5932174170542912E-2</v>
      </c>
      <c r="E94">
        <f t="shared" si="4"/>
        <v>0.16511467770737734</v>
      </c>
      <c r="F94">
        <f t="shared" si="5"/>
        <v>0.19733180595556651</v>
      </c>
      <c r="G94">
        <f t="shared" si="6"/>
        <v>0.36244648366294385</v>
      </c>
      <c r="H94">
        <f t="shared" si="7"/>
        <v>-3.2217128248189175E-2</v>
      </c>
      <c r="I94">
        <v>23.541233328026703</v>
      </c>
      <c r="J94">
        <v>22.065028569655073</v>
      </c>
      <c r="K94">
        <v>1.4762047583716196</v>
      </c>
    </row>
    <row r="95" spans="1:11">
      <c r="A95" s="2">
        <v>2099</v>
      </c>
      <c r="B95" s="3">
        <v>6.1963388604852308E-2</v>
      </c>
      <c r="C95" s="3">
        <v>0.66445868099494321</v>
      </c>
      <c r="D95" s="3">
        <v>-3.6703434007246807E-2</v>
      </c>
      <c r="E95">
        <f t="shared" si="4"/>
        <v>0.22990621186418289</v>
      </c>
      <c r="F95">
        <f t="shared" si="5"/>
        <v>0.37955325290639014</v>
      </c>
      <c r="G95">
        <f t="shared" si="6"/>
        <v>0.609459464770573</v>
      </c>
      <c r="H95">
        <f t="shared" si="7"/>
        <v>-0.14964704104220725</v>
      </c>
      <c r="I95">
        <v>24.423251922641352</v>
      </c>
      <c r="J95">
        <v>22.908991756470062</v>
      </c>
      <c r="K95">
        <v>1.5142601661712849</v>
      </c>
    </row>
    <row r="96" spans="1:11">
      <c r="A96" s="2">
        <v>2100</v>
      </c>
      <c r="B96" s="3">
        <v>-7.6810825775070313E-2</v>
      </c>
      <c r="C96" s="3">
        <v>1.0062313985852784</v>
      </c>
      <c r="D96" s="3">
        <v>0.49475037007618783</v>
      </c>
      <c r="E96">
        <f t="shared" si="4"/>
        <v>0.4747236476287986</v>
      </c>
      <c r="F96">
        <f t="shared" si="5"/>
        <v>0.54179877920298192</v>
      </c>
      <c r="G96">
        <f t="shared" si="6"/>
        <v>1.0165224268317805</v>
      </c>
      <c r="H96">
        <f t="shared" si="7"/>
        <v>-6.7075131574183322E-2</v>
      </c>
      <c r="I96">
        <v>25.20790241906063</v>
      </c>
      <c r="J96">
        <v>23.549848353335381</v>
      </c>
      <c r="K96">
        <v>1.6580540657252467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Model measured soil temperature</vt:lpstr>
      <vt:lpstr>T0cm correction</vt:lpstr>
      <vt:lpstr>T10cm correction</vt:lpstr>
      <vt:lpstr>CO2 exchange calculation</vt:lpstr>
      <vt:lpstr>RCP8.5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2020-01-19T07:31:03Z</dcterms:modified>
</cp:coreProperties>
</file>